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icfonline.sharepoint.com/sites/ihd-dhs/DHS8Qredesign/Shared Documents/16_DHS-8 changes/English/"/>
    </mc:Choice>
  </mc:AlternateContent>
  <xr:revisionPtr revIDLastSave="1376" documentId="8_{F1E9B316-0901-429A-A0B8-53874AED83A9}" xr6:coauthVersionLast="47" xr6:coauthVersionMax="47" xr10:uidLastSave="{CD3D4761-0F91-455C-AC8F-5531C22ABF80}"/>
  <bookViews>
    <workbookView xWindow="-110" yWindow="-110" windowWidth="19420" windowHeight="10420" tabRatio="823" xr2:uid="{00000000-000D-0000-FFFF-FFFF00000000}"/>
  </bookViews>
  <sheets>
    <sheet name="Cover" sheetId="2" r:id="rId1"/>
    <sheet name="1" sheetId="3" r:id="rId2"/>
    <sheet name="2-1" sheetId="21" r:id="rId3"/>
    <sheet name="2-2" sheetId="62" r:id="rId4"/>
    <sheet name="2-3" sheetId="63" r:id="rId5"/>
    <sheet name="3-1" sheetId="24" r:id="rId6"/>
    <sheet name="3-2" sheetId="45" r:id="rId7"/>
    <sheet name="3-3 (PAPER)" sheetId="27" r:id="rId8"/>
    <sheet name="3-3 (CAPI)" sheetId="28" r:id="rId9"/>
    <sheet name="3-4" sheetId="29" r:id="rId10"/>
    <sheet name="3 FN" sheetId="25" r:id="rId11"/>
    <sheet name="4" sheetId="61" r:id="rId12"/>
    <sheet name="5" sheetId="11" r:id="rId13"/>
    <sheet name="5 FN" sheetId="68" r:id="rId14"/>
    <sheet name="6-1" sheetId="7" r:id="rId15"/>
    <sheet name="6-2" sheetId="64" r:id="rId16"/>
    <sheet name="6 FN" sheetId="9" r:id="rId17"/>
    <sheet name="7" sheetId="55" r:id="rId18"/>
    <sheet name="8" sheetId="31" r:id="rId19"/>
    <sheet name="9" sheetId="36" r:id="rId20"/>
    <sheet name="10" sheetId="60" r:id="rId21"/>
    <sheet name="11" sheetId="13" r:id="rId22"/>
    <sheet name="Calendar" sheetId="37" r:id="rId23"/>
    <sheet name="Int.Obs." sheetId="30" r:id="rId24"/>
    <sheet name="translations" sheetId="43" r:id="rId25"/>
    <sheet name="reference dates" sheetId="44" r:id="rId26"/>
  </sheets>
  <externalReferences>
    <externalReference r:id="rId27"/>
  </externalReference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Cover!$H$54</definedName>
    <definedName name="Language_Translations">translations!$1:$1048576</definedName>
    <definedName name="_xlnm.Print_Area" localSheetId="1">'1'!$A$1:$AQ$213</definedName>
    <definedName name="_xlnm.Print_Area" localSheetId="20">'10'!$A$1:$AQ$390</definedName>
    <definedName name="_xlnm.Print_Area" localSheetId="21">'11'!$A$1:$AQ$142</definedName>
    <definedName name="_xlnm.Print_Area" localSheetId="2">'2-1'!$A$1:$AQ$81</definedName>
    <definedName name="_xlnm.Print_Area" localSheetId="3">'2-2'!$A$1:$ED$87</definedName>
    <definedName name="_xlnm.Print_Area" localSheetId="4">'2-3'!$A$1:$AQ$137</definedName>
    <definedName name="_xlnm.Print_Area" localSheetId="10">'3 FN'!$A$1:$AO$22</definedName>
    <definedName name="_xlnm.Print_Area" localSheetId="5">'3-1'!$A$1:$AP$85</definedName>
    <definedName name="_xlnm.Print_Area" localSheetId="6">'3-2'!$A$1:$AQ$141</definedName>
    <definedName name="_xlnm.Print_Area" localSheetId="8">'3-3 (CAPI)'!$A$1:$AQ$76</definedName>
    <definedName name="_xlnm.Print_Area" localSheetId="7">'3-3 (PAPER)'!$A$1:$AP$46</definedName>
    <definedName name="_xlnm.Print_Area" localSheetId="9">'3-4'!$A$1:$AQ$197</definedName>
    <definedName name="_xlnm.Print_Area" localSheetId="11">'4'!$A$1:$AQ$913</definedName>
    <definedName name="_xlnm.Print_Area" localSheetId="12">'5'!$A$1:$AQ$267</definedName>
    <definedName name="_xlnm.Print_Area" localSheetId="13">'5 FN'!$A$1:$AO$23</definedName>
    <definedName name="_xlnm.Print_Area" localSheetId="16">'6 FN'!$A$1:$AO$30</definedName>
    <definedName name="_xlnm.Print_Area" localSheetId="14">'6-1'!$A$1:$AQ$371</definedName>
    <definedName name="_xlnm.Print_Area" localSheetId="15">'6-2'!$A$1:$AQ$416</definedName>
    <definedName name="_xlnm.Print_Area" localSheetId="17">'7'!$A$1:$AQ$305</definedName>
    <definedName name="_xlnm.Print_Area" localSheetId="18">'8'!$A$1:$AQ$211</definedName>
    <definedName name="_xlnm.Print_Area" localSheetId="19">'9'!$A$1:$AQ$234</definedName>
    <definedName name="_xlnm.Print_Area" localSheetId="22">Calendar!$A$1:$AG$78</definedName>
    <definedName name="_xlnm.Print_Area" localSheetId="0">Cover!$A$1:$AP$71</definedName>
    <definedName name="_xlnm.Print_Area" localSheetId="23">'Int.Obs.'!$A$1:$AO$59</definedName>
    <definedName name="_xlnm.Print_Titles" localSheetId="1">'1'!$25:$27</definedName>
    <definedName name="_xlnm.Print_Titles" localSheetId="20">'10'!$1:$3</definedName>
    <definedName name="_xlnm.Print_Titles" localSheetId="21">'11'!$1:$3</definedName>
    <definedName name="_xlnm.Print_Titles" localSheetId="2">'2-1'!$1:$3</definedName>
    <definedName name="_xlnm.Print_Titles" localSheetId="4">'2-3'!$1:$3</definedName>
    <definedName name="_xlnm.Print_Titles" localSheetId="5">'3-1'!$1:$2</definedName>
    <definedName name="_xlnm.Print_Titles" localSheetId="6">'3-2'!$1:$3</definedName>
    <definedName name="_xlnm.Print_Titles" localSheetId="7">'3-3 (PAPER)'!$1:$1</definedName>
    <definedName name="_xlnm.Print_Titles" localSheetId="9">'3-4'!$1:$3</definedName>
    <definedName name="_xlnm.Print_Titles" localSheetId="11">'4'!$84:$91</definedName>
    <definedName name="_xlnm.Print_Titles" localSheetId="12">'5'!$58:$64</definedName>
    <definedName name="_xlnm.Print_Titles" localSheetId="14">'6-1'!$71:$77</definedName>
    <definedName name="_xlnm.Print_Titles" localSheetId="15">'6-2'!$1:$3</definedName>
    <definedName name="_xlnm.Print_Titles" localSheetId="17">'7'!$1:$3</definedName>
    <definedName name="_xlnm.Print_Titles" localSheetId="18">'8'!$1:$3</definedName>
    <definedName name="_xlnm.Print_Titles" localSheetId="19">'9'!$1:$3</definedName>
    <definedName name="_xlnm.Print_Titles" localSheetId="24">translations!$A:$B,translations!$1:$1</definedName>
    <definedName name="test">[1]translations!$1:$1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7" i="37" l="1"/>
  <c r="F367" i="64"/>
  <c r="J14" i="62"/>
  <c r="N343" i="61"/>
  <c r="F201" i="64"/>
  <c r="F373" i="61"/>
  <c r="F216" i="64"/>
  <c r="F324" i="61"/>
  <c r="N324" i="61"/>
  <c r="G111" i="64"/>
  <c r="F30" i="64"/>
  <c r="N444" i="61"/>
  <c r="F211" i="64"/>
  <c r="E61" i="21"/>
  <c r="E203" i="36"/>
  <c r="F66" i="64"/>
  <c r="F401" i="64"/>
  <c r="F182" i="64"/>
  <c r="F371" i="64"/>
  <c r="F101" i="64"/>
  <c r="E392" i="61"/>
  <c r="F74" i="64"/>
  <c r="F47" i="64"/>
  <c r="F380" i="64"/>
  <c r="J76" i="62"/>
  <c r="E20" i="55"/>
  <c r="E199" i="36"/>
  <c r="E93" i="29"/>
  <c r="E79" i="13"/>
  <c r="E89" i="13"/>
  <c r="F107" i="64"/>
  <c r="F396" i="64"/>
  <c r="F43" i="64"/>
  <c r="F398" i="64"/>
  <c r="F383" i="64"/>
  <c r="F57" i="7"/>
  <c r="F49" i="64"/>
  <c r="E39" i="55"/>
  <c r="E387" i="61"/>
  <c r="F652" i="61"/>
  <c r="F393" i="64"/>
  <c r="BL14" i="62"/>
  <c r="F343" i="61"/>
  <c r="E207" i="36"/>
  <c r="E25" i="55"/>
  <c r="F406" i="64"/>
  <c r="B4" i="3"/>
  <c r="J21" i="62"/>
  <c r="N373" i="61"/>
  <c r="F61" i="7"/>
  <c r="F190" i="64"/>
  <c r="N652" i="61"/>
  <c r="F77" i="64"/>
  <c r="F40" i="64"/>
  <c r="F377" i="64"/>
  <c r="F444" i="61"/>
  <c r="E176" i="3"/>
  <c r="E93" i="61"/>
  <c r="F59" i="7"/>
  <c r="B18" i="25" l="1"/>
  <c r="F60" i="63"/>
  <c r="E35" i="3"/>
  <c r="F33" i="7"/>
  <c r="N60" i="63"/>
  <c r="F35" i="7"/>
  <c r="A85" i="61" l="1"/>
  <c r="A58" i="11"/>
  <c r="AK2" i="2"/>
  <c r="X70" i="37"/>
  <c r="AF70" i="37" s="1"/>
  <c r="X57" i="37"/>
  <c r="AF57" i="37" s="1"/>
  <c r="X44" i="37"/>
  <c r="AF44" i="37" s="1"/>
  <c r="X31" i="37"/>
  <c r="AF31" i="37" s="1"/>
  <c r="X18" i="37"/>
  <c r="AF18" i="37" s="1"/>
  <c r="X5" i="37"/>
  <c r="AF5" i="37" s="1"/>
  <c r="Z7" i="28"/>
  <c r="AB6" i="27"/>
  <c r="B6" i="44"/>
  <c r="B5" i="44"/>
  <c r="B4" i="44"/>
  <c r="B3" i="44"/>
  <c r="B2" i="44"/>
  <c r="AC9" i="28" s="1"/>
  <c r="AL2" i="2"/>
  <c r="V55" i="2"/>
  <c r="AJ56" i="2"/>
  <c r="AC56" i="2"/>
  <c r="V56" i="2"/>
  <c r="AJ55" i="2"/>
  <c r="AC55" i="2"/>
  <c r="J51" i="2"/>
  <c r="A71" i="7"/>
  <c r="E21" i="27" l="1"/>
  <c r="H20" i="63"/>
  <c r="H14" i="63"/>
  <c r="AA8" i="27"/>
  <c r="L7" i="28"/>
  <c r="H21" i="28"/>
  <c r="K6" i="27"/>
  <c r="E54" i="13"/>
  <c r="F191" i="7"/>
  <c r="E243" i="60"/>
  <c r="E54" i="55"/>
  <c r="F291" i="64"/>
  <c r="E666" i="61"/>
  <c r="E166" i="7"/>
  <c r="N84" i="7"/>
  <c r="E66" i="7"/>
  <c r="E38" i="60"/>
  <c r="Z14" i="62"/>
  <c r="E161" i="7"/>
  <c r="F155" i="31"/>
  <c r="F24" i="21"/>
  <c r="E149" i="60"/>
  <c r="DS14" i="62"/>
  <c r="F232" i="61"/>
  <c r="E136" i="61"/>
  <c r="E354" i="60"/>
  <c r="E17" i="64"/>
  <c r="E39" i="24"/>
  <c r="E85" i="60"/>
  <c r="E112" i="61"/>
  <c r="E10" i="55"/>
  <c r="E111" i="7"/>
  <c r="E296" i="7"/>
  <c r="E54" i="7"/>
  <c r="E676" i="61"/>
  <c r="E287" i="55"/>
  <c r="E175" i="29"/>
  <c r="E249" i="60"/>
  <c r="E227" i="7"/>
  <c r="E257" i="60"/>
  <c r="E27" i="13"/>
  <c r="E186" i="11"/>
  <c r="E85" i="36"/>
  <c r="E54" i="36"/>
  <c r="E291" i="61"/>
  <c r="F143" i="64"/>
  <c r="E8" i="24"/>
  <c r="E524" i="61"/>
  <c r="F186" i="61"/>
  <c r="E354" i="7"/>
  <c r="N318" i="60"/>
  <c r="E161" i="36"/>
  <c r="E80" i="36"/>
  <c r="E61" i="36"/>
  <c r="E85" i="29"/>
  <c r="E69" i="3"/>
  <c r="K29" i="27"/>
  <c r="F356" i="64"/>
  <c r="N182" i="7"/>
  <c r="E135" i="60"/>
  <c r="F161" i="31"/>
  <c r="E292" i="60"/>
  <c r="F197" i="64"/>
  <c r="E89" i="29"/>
  <c r="E265" i="60"/>
  <c r="E147" i="11"/>
  <c r="F308" i="60"/>
  <c r="F187" i="61"/>
  <c r="E337" i="60"/>
  <c r="E119" i="45"/>
  <c r="F61" i="64"/>
  <c r="E153" i="3"/>
  <c r="E281" i="60"/>
  <c r="E52" i="21"/>
  <c r="E44" i="24"/>
  <c r="E173" i="11"/>
  <c r="E80" i="3"/>
  <c r="E125" i="45"/>
  <c r="E136" i="3"/>
  <c r="E76" i="24"/>
  <c r="E33" i="60"/>
  <c r="E50" i="13"/>
  <c r="E217" i="61"/>
  <c r="E130" i="29"/>
  <c r="F191" i="61"/>
  <c r="E174" i="61"/>
  <c r="E349" i="60"/>
  <c r="E725" i="61"/>
  <c r="F322" i="64"/>
  <c r="CO14" i="62"/>
  <c r="F343" i="64"/>
  <c r="E43" i="60"/>
  <c r="E61" i="24"/>
  <c r="E207" i="7"/>
  <c r="E359" i="60"/>
  <c r="DC14" i="62"/>
  <c r="E116" i="63"/>
  <c r="E28" i="24"/>
  <c r="E131" i="63"/>
  <c r="E195" i="31"/>
  <c r="E189" i="36"/>
  <c r="F39" i="21"/>
  <c r="E270" i="60"/>
  <c r="E213" i="11"/>
  <c r="F125" i="64"/>
  <c r="E75" i="3"/>
  <c r="E97" i="61"/>
  <c r="N836" i="61"/>
  <c r="E241" i="64"/>
  <c r="E370" i="60"/>
  <c r="E59" i="55"/>
  <c r="E90" i="3"/>
  <c r="E15" i="55"/>
  <c r="E153" i="60"/>
  <c r="F317" i="64"/>
  <c r="E145" i="36"/>
  <c r="E56" i="60"/>
  <c r="E413" i="61"/>
  <c r="F791" i="61"/>
  <c r="F205" i="64"/>
  <c r="E276" i="55"/>
  <c r="E33" i="28"/>
  <c r="E171" i="29"/>
  <c r="E41" i="3"/>
  <c r="E52" i="60"/>
  <c r="F171" i="7"/>
  <c r="F187" i="29"/>
  <c r="F41" i="21"/>
  <c r="E473" i="61"/>
  <c r="E90" i="36"/>
  <c r="F64" i="64"/>
  <c r="E123" i="61"/>
  <c r="E77" i="45"/>
  <c r="E501" i="61"/>
  <c r="F836" i="61"/>
  <c r="F151" i="31"/>
  <c r="E878" i="61"/>
  <c r="E593" i="61"/>
  <c r="E31" i="45"/>
  <c r="E463" i="61"/>
  <c r="E13" i="7"/>
  <c r="F227" i="36"/>
  <c r="E180" i="55"/>
  <c r="E45" i="13"/>
  <c r="F105" i="13"/>
  <c r="E865" i="61"/>
  <c r="F82" i="55"/>
  <c r="E745" i="61"/>
  <c r="E18" i="27"/>
  <c r="E5" i="21"/>
  <c r="F26" i="21"/>
  <c r="E139" i="60"/>
  <c r="E5" i="29"/>
  <c r="F325" i="64"/>
  <c r="E8" i="60"/>
  <c r="F107" i="13"/>
  <c r="F792" i="61"/>
  <c r="E163" i="55"/>
  <c r="E34" i="24"/>
  <c r="E588" i="61"/>
  <c r="E164" i="60"/>
  <c r="F226" i="36"/>
  <c r="F186" i="64"/>
  <c r="E194" i="29"/>
  <c r="F302" i="60"/>
  <c r="F13" i="21"/>
  <c r="E31" i="36"/>
  <c r="E307" i="61"/>
  <c r="F27" i="64"/>
  <c r="E219" i="60"/>
  <c r="E177" i="11"/>
  <c r="F169" i="7"/>
  <c r="E81" i="60"/>
  <c r="E120" i="31"/>
  <c r="F53" i="64"/>
  <c r="F214" i="64"/>
  <c r="E91" i="55"/>
  <c r="E49" i="24"/>
  <c r="E28" i="60"/>
  <c r="E232" i="64"/>
  <c r="N77" i="61"/>
  <c r="F131" i="64"/>
  <c r="E847" i="61"/>
  <c r="N77" i="31"/>
  <c r="E247" i="64"/>
  <c r="E158" i="55"/>
  <c r="E223" i="36"/>
  <c r="E36" i="36"/>
  <c r="E119" i="13"/>
  <c r="F77" i="31"/>
  <c r="E799" i="61"/>
  <c r="E179" i="29"/>
  <c r="E122" i="55"/>
  <c r="F173" i="7"/>
  <c r="E158" i="11"/>
  <c r="E34" i="63"/>
  <c r="E57" i="28"/>
  <c r="F795" i="61"/>
  <c r="E212" i="7"/>
  <c r="E238" i="61"/>
  <c r="E265" i="64"/>
  <c r="E232" i="7"/>
  <c r="E67" i="24"/>
  <c r="F159" i="31"/>
  <c r="E13" i="24"/>
  <c r="E109" i="55"/>
  <c r="E261" i="60"/>
  <c r="E343" i="60"/>
  <c r="E180" i="31"/>
  <c r="F190" i="61"/>
  <c r="E11" i="13"/>
  <c r="E199" i="3"/>
  <c r="F363" i="64"/>
  <c r="E66" i="63"/>
  <c r="E511" i="61"/>
  <c r="E70" i="28"/>
  <c r="E405" i="61"/>
  <c r="E71" i="55"/>
  <c r="E272" i="55"/>
  <c r="E99" i="13"/>
  <c r="E163" i="3"/>
  <c r="E32" i="13"/>
  <c r="E15" i="45"/>
  <c r="F790" i="61"/>
  <c r="F352" i="64"/>
  <c r="F58" i="64"/>
  <c r="E184" i="55"/>
  <c r="E47" i="60"/>
  <c r="K30" i="27"/>
  <c r="E4" i="24"/>
  <c r="CU14" i="62"/>
  <c r="E302" i="61"/>
  <c r="E42" i="7"/>
  <c r="E195" i="11"/>
  <c r="E55" i="24"/>
  <c r="E284" i="61"/>
  <c r="F318" i="60"/>
  <c r="F304" i="64"/>
  <c r="E107" i="3"/>
  <c r="E114" i="3"/>
  <c r="E5" i="13"/>
  <c r="E455" i="61"/>
  <c r="E603" i="61"/>
  <c r="F159" i="64"/>
  <c r="E193" i="55"/>
  <c r="E68" i="45"/>
  <c r="E65" i="55"/>
  <c r="E181" i="11"/>
  <c r="E529" i="61"/>
  <c r="F157" i="31"/>
  <c r="E418" i="61"/>
  <c r="E31" i="21"/>
  <c r="E218" i="11"/>
  <c r="E312" i="7"/>
  <c r="E19" i="36"/>
  <c r="F804" i="61"/>
  <c r="E180" i="61"/>
  <c r="E23" i="31"/>
  <c r="E71" i="36"/>
  <c r="E49" i="7"/>
  <c r="E90" i="63"/>
  <c r="F34" i="31"/>
  <c r="F794" i="61"/>
  <c r="E539" i="61"/>
  <c r="E205" i="61"/>
  <c r="E104" i="63"/>
  <c r="E247" i="55"/>
  <c r="E245" i="61"/>
  <c r="E222" i="11"/>
  <c r="F153" i="64"/>
  <c r="F24" i="64"/>
  <c r="F148" i="64"/>
  <c r="E217" i="7"/>
  <c r="F121" i="64"/>
  <c r="E180" i="3"/>
  <c r="AZ14" i="62"/>
  <c r="E29" i="63"/>
  <c r="E115" i="13"/>
  <c r="AO25" i="62"/>
  <c r="E163" i="11"/>
  <c r="E492" i="61"/>
  <c r="E17" i="29"/>
  <c r="E52" i="63"/>
  <c r="E31" i="11"/>
  <c r="E5" i="55"/>
  <c r="E127" i="11"/>
  <c r="E158" i="3"/>
  <c r="E189" i="31"/>
  <c r="E44" i="55"/>
  <c r="E222" i="7"/>
  <c r="E787" i="61"/>
  <c r="N34" i="31"/>
  <c r="E616" i="61"/>
  <c r="F77" i="61"/>
  <c r="E40" i="13"/>
  <c r="F109" i="13"/>
  <c r="N191" i="7"/>
  <c r="N130" i="31"/>
  <c r="K40" i="27"/>
  <c r="E50" i="36"/>
  <c r="F281" i="64"/>
  <c r="E192" i="3"/>
  <c r="E168" i="60"/>
  <c r="F177" i="64"/>
  <c r="E38" i="28"/>
  <c r="E20" i="21"/>
  <c r="E115" i="7"/>
  <c r="E288" i="60"/>
  <c r="E191" i="11"/>
  <c r="F230" i="36"/>
  <c r="E137" i="36"/>
  <c r="E101" i="3"/>
  <c r="F287" i="64"/>
  <c r="F803" i="61"/>
  <c r="E25" i="36"/>
  <c r="F182" i="7"/>
  <c r="E236" i="55"/>
  <c r="F69" i="64"/>
  <c r="E301" i="7"/>
  <c r="E72" i="13"/>
  <c r="E41" i="11"/>
  <c r="E200" i="11"/>
  <c r="E121" i="63"/>
  <c r="F335" i="64"/>
  <c r="E252" i="55"/>
  <c r="E17" i="60"/>
  <c r="E246" i="7"/>
  <c r="F802" i="61"/>
  <c r="AH14" i="62"/>
  <c r="F111" i="13"/>
  <c r="F296" i="60"/>
  <c r="K28" i="27"/>
  <c r="N232" i="61"/>
  <c r="E222" i="61"/>
  <c r="E126" i="36"/>
  <c r="E200" i="61"/>
  <c r="E307" i="7"/>
  <c r="E118" i="3"/>
  <c r="E110" i="63"/>
  <c r="E59" i="13"/>
  <c r="E15" i="36"/>
  <c r="F84" i="7"/>
  <c r="E256" i="55"/>
  <c r="E166" i="61"/>
  <c r="E109" i="29"/>
  <c r="E223" i="60"/>
  <c r="F305" i="60"/>
  <c r="F340" i="64"/>
  <c r="N818" i="61"/>
  <c r="E758" i="61"/>
  <c r="E54" i="45"/>
  <c r="E552" i="61"/>
  <c r="E179" i="60"/>
  <c r="E30" i="7"/>
  <c r="E18" i="24"/>
  <c r="F184" i="61"/>
  <c r="E109" i="36"/>
  <c r="E9" i="21"/>
  <c r="F35" i="64"/>
  <c r="F228" i="36"/>
  <c r="F169" i="64"/>
  <c r="E62" i="45"/>
  <c r="E267" i="55"/>
  <c r="E857" i="61"/>
  <c r="E175" i="36"/>
  <c r="E141" i="31"/>
  <c r="B14" i="62"/>
  <c r="E42" i="61"/>
  <c r="F404" i="64"/>
  <c r="E81" i="29"/>
  <c r="N82" i="55"/>
  <c r="E23" i="24"/>
  <c r="N187" i="29"/>
  <c r="E296" i="61"/>
  <c r="F163" i="31"/>
  <c r="E180" i="36"/>
  <c r="E209" i="11"/>
  <c r="E67" i="36"/>
  <c r="F329" i="64"/>
  <c r="E153" i="11"/>
  <c r="E186" i="3"/>
  <c r="E169" i="31"/>
  <c r="T14" i="62"/>
  <c r="E252" i="64"/>
  <c r="F299" i="60"/>
  <c r="E149" i="31"/>
  <c r="E230" i="60"/>
  <c r="E5" i="60"/>
  <c r="E11" i="36"/>
  <c r="E42" i="28"/>
  <c r="F312" i="64"/>
  <c r="E102" i="7"/>
  <c r="E882" i="61"/>
  <c r="E250" i="7"/>
  <c r="F165" i="31"/>
  <c r="F115" i="64"/>
  <c r="F163" i="64"/>
  <c r="E168" i="3"/>
  <c r="E86" i="45"/>
  <c r="E19" i="28"/>
  <c r="E41" i="36"/>
  <c r="E206" i="31"/>
  <c r="E45" i="3"/>
  <c r="E72" i="24"/>
  <c r="F174" i="7"/>
  <c r="F72" i="64"/>
  <c r="E375" i="60"/>
  <c r="E735" i="61"/>
  <c r="F185" i="61"/>
  <c r="F348" i="64"/>
  <c r="F95" i="64"/>
  <c r="E170" i="36"/>
  <c r="F4" i="62"/>
  <c r="E39" i="29"/>
  <c r="E689" i="61"/>
  <c r="E118" i="36"/>
  <c r="F818" i="61"/>
  <c r="E25" i="11"/>
  <c r="E311" i="61"/>
  <c r="E172" i="3"/>
  <c r="E14" i="11"/>
  <c r="E204" i="11"/>
  <c r="E125" i="60"/>
  <c r="F130" i="31"/>
  <c r="E168" i="11"/>
  <c r="E123" i="3"/>
  <c r="F298" i="64"/>
  <c r="E11" i="45"/>
  <c r="F15" i="21"/>
  <c r="E153" i="36"/>
  <c r="F138" i="64"/>
  <c r="K42" i="27"/>
  <c r="E23" i="60"/>
  <c r="E80" i="64"/>
  <c r="E397" i="61"/>
  <c r="E17" i="31"/>
  <c r="E141" i="55"/>
  <c r="E68" i="21"/>
  <c r="E37" i="45"/>
  <c r="F153" i="31"/>
  <c r="F174" i="64"/>
  <c r="E194" i="36"/>
  <c r="F188" i="61"/>
  <c r="E58" i="3"/>
  <c r="F229" i="36"/>
  <c r="E129"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Fishel, Joy</author>
  </authors>
  <commentList>
    <comment ref="AP44" authorId="0" shapeId="0" xr:uid="{8EBE222E-59E7-4419-B3A7-32E9FA702ADB}">
      <text>
        <r>
          <rPr>
            <sz val="8"/>
            <color theme="1"/>
            <rFont val="Arial"/>
            <family val="2"/>
          </rPr>
          <t>Fishel, Joy:
Deleted 636d) Yogurt as a drink?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Namaste, Sorrel</author>
  </authors>
  <commentList>
    <comment ref="B25" authorId="0" shapeId="0" xr:uid="{D5D35BEB-4601-4B34-B7BC-8A5D63DFAF58}">
      <text>
        <r>
          <rPr>
            <sz val="8"/>
            <color theme="1"/>
            <rFont val="Arial"/>
            <family val="2"/>
          </rPr>
          <t>Namaste, Sorrel:
Should forthcoming be removed?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Namaste, Sorrel</author>
  </authors>
  <commentList>
    <comment ref="F51" authorId="0" shapeId="0" xr:uid="{FBA57869-BC50-4E69-9E9A-E2C3A5BD1877}">
      <text>
        <r>
          <rPr>
            <sz val="8"/>
            <color theme="1"/>
            <rFont val="Arial"/>
            <family val="2"/>
          </rPr>
          <t>Namaste, Sorrel:
Would it read better to say:</t>
        </r>
      </text>
    </comment>
  </commentList>
</comments>
</file>

<file path=xl/sharedStrings.xml><?xml version="1.0" encoding="utf-8"?>
<sst xmlns="http://schemas.openxmlformats.org/spreadsheetml/2006/main" count="7109" uniqueCount="1853">
  <si>
    <t>FORMATTING DATE:</t>
  </si>
  <si>
    <t>DEMOGRAPHIC AND HEALTH SURVEYS</t>
  </si>
  <si>
    <t>MODEL WOMAN'S QUESTIONNAIRE</t>
  </si>
  <si>
    <t>[NAME OF COUNTRY]</t>
  </si>
  <si>
    <t>[NAME OF ORGANIZATION]</t>
  </si>
  <si>
    <t>IDENTIFICATION (1)</t>
  </si>
  <si>
    <t>PLACE NAME</t>
  </si>
  <si>
    <t>NAME OF HOUSEHOLD HEAD</t>
  </si>
  <si>
    <t>CLUSTER NUMBER</t>
  </si>
  <si>
    <t xml:space="preserve">. </t>
  </si>
  <si>
    <t>HOUSEHOLD NUMBER</t>
  </si>
  <si>
    <t>NAME AND LINE NUMBER OF WOMAN</t>
  </si>
  <si>
    <t>INTERVIEWER VISITS</t>
  </si>
  <si>
    <t>FINAL VISIT</t>
  </si>
  <si>
    <t>DATE</t>
  </si>
  <si>
    <t>DAY</t>
  </si>
  <si>
    <t>MONTH</t>
  </si>
  <si>
    <t>YEAR</t>
  </si>
  <si>
    <t>INTERVIEWER'S</t>
  </si>
  <si>
    <t>NAME</t>
  </si>
  <si>
    <t>INT. NO.</t>
  </si>
  <si>
    <t>RESULT*</t>
  </si>
  <si>
    <t>NEXT VISIT:</t>
  </si>
  <si>
    <t>TOTAL NUMBER</t>
  </si>
  <si>
    <t>TIME</t>
  </si>
  <si>
    <t>OF VISITS</t>
  </si>
  <si>
    <t>*RESULT CODES:</t>
  </si>
  <si>
    <t>1 COMPLETED</t>
  </si>
  <si>
    <t>4 REFUSED</t>
  </si>
  <si>
    <t>2 NOT AT HOME</t>
  </si>
  <si>
    <t>5 PARTLY COMPLETED</t>
  </si>
  <si>
    <t>7 OTHER</t>
  </si>
  <si>
    <t>3 POSTPONED</t>
  </si>
  <si>
    <t>6 INCAPACITATED</t>
  </si>
  <si>
    <t>SPECIFY</t>
  </si>
  <si>
    <t>LANGUAGE OF</t>
  </si>
  <si>
    <t>NATIVE LANGUAGE</t>
  </si>
  <si>
    <t>TRANSLATOR USED</t>
  </si>
  <si>
    <t>QUESTIONNAIRE**</t>
  </si>
  <si>
    <t>INTERVIEW**</t>
  </si>
  <si>
    <t>OF RESPONDENT**</t>
  </si>
  <si>
    <t>(YES = 1, NO = 2)</t>
  </si>
  <si>
    <t>ENGLISH</t>
  </si>
  <si>
    <t>**LANGUAGE CODES:</t>
  </si>
  <si>
    <t xml:space="preserve">TEAM </t>
  </si>
  <si>
    <t>TEAM SUPERVISOR</t>
  </si>
  <si>
    <t>CAPI SUPERVISOR (2)</t>
  </si>
  <si>
    <t>NUMBER</t>
  </si>
  <si>
    <t>(1) This section should be adapted for country-specific survey design.</t>
  </si>
  <si>
    <t>(2) Remove the section for recording the name and ID number of the CAPI supervisor if the survey does not have CAPI supervisors who are separate from the team supervisors.</t>
  </si>
  <si>
    <t>Note: Questions with highlighting in the question number column may be deleted in some circumstances (see footnotes). Brackets [ ] indicate items that should be adapted on a country-specific basis.</t>
  </si>
  <si>
    <t>INTRODUCTION AND CONSENT</t>
  </si>
  <si>
    <t>(1)</t>
  </si>
  <si>
    <t>SIGNATURE OF INTERVIEWER</t>
  </si>
  <si>
    <t>RESPONDENT AGREES</t>
  </si>
  <si>
    <t>RESPONDENT DOES NOT AGREE</t>
  </si>
  <si>
    <t>TO BE INTERVIEWED</t>
  </si>
  <si>
    <t>END</t>
  </si>
  <si>
    <t>SECTION 1. RESPONDENT'S BACKGROUND</t>
  </si>
  <si>
    <t>NO.</t>
  </si>
  <si>
    <t>QUESTIONS AND FILTERS</t>
  </si>
  <si>
    <t>CODING CATEGORIES</t>
  </si>
  <si>
    <t>SKIP</t>
  </si>
  <si>
    <t>RECORD THE TIME.</t>
  </si>
  <si>
    <t>HOURS</t>
  </si>
  <si>
    <t>MINUTES</t>
  </si>
  <si>
    <t xml:space="preserve">[PROVINCE/REGION/STATE] </t>
  </si>
  <si>
    <t>01</t>
  </si>
  <si>
    <t>02</t>
  </si>
  <si>
    <t>03</t>
  </si>
  <si>
    <t>OUTSIDE OF [COUNTRY]</t>
  </si>
  <si>
    <t>96</t>
  </si>
  <si>
    <t>COUNTRY</t>
  </si>
  <si>
    <t>YEARS</t>
  </si>
  <si>
    <t>ALWAYS</t>
  </si>
  <si>
    <t>95</t>
  </si>
  <si>
    <t>IF LESS THAN ONE YEAR, RECORD ‘00’ YEARS.</t>
  </si>
  <si>
    <t>VISITOR</t>
  </si>
  <si>
    <t>CHECK 104:</t>
  </si>
  <si>
    <t>00 - 04 YEARS</t>
  </si>
  <si>
    <t xml:space="preserve">05 YEARS </t>
  </si>
  <si>
    <t>OR MORE</t>
  </si>
  <si>
    <t>DON'T KNOW MONTH</t>
  </si>
  <si>
    <t>98</t>
  </si>
  <si>
    <t>DON'T KNOW YEAR</t>
  </si>
  <si>
    <t>9998</t>
  </si>
  <si>
    <t>CITY</t>
  </si>
  <si>
    <t>1</t>
  </si>
  <si>
    <t>TOWN</t>
  </si>
  <si>
    <t>2</t>
  </si>
  <si>
    <t>RURAL AREA</t>
  </si>
  <si>
    <t>3</t>
  </si>
  <si>
    <t>EMPLOYMENT</t>
  </si>
  <si>
    <t>(2)</t>
  </si>
  <si>
    <t>EDUCATION/TRAINING</t>
  </si>
  <si>
    <t>MARRIAGE FORMATION</t>
  </si>
  <si>
    <t xml:space="preserve">FAMILY REUNIFICATION/OTHER </t>
  </si>
  <si>
    <t>FAMILY-RELATED REASON</t>
  </si>
  <si>
    <t>04</t>
  </si>
  <si>
    <t>FORCED DISPLACEMENT</t>
  </si>
  <si>
    <t>05</t>
  </si>
  <si>
    <t xml:space="preserve">OTHER </t>
  </si>
  <si>
    <t>(SPECIFY)</t>
  </si>
  <si>
    <t>AGE IN COMPLETED YEARS</t>
  </si>
  <si>
    <t>COMPARE AND CORRECT 110 AND/OR 111
IF INCONSISTENT.</t>
  </si>
  <si>
    <t>VERY GOOD</t>
  </si>
  <si>
    <t>GOOD</t>
  </si>
  <si>
    <t>MODERATE</t>
  </si>
  <si>
    <t>BAD</t>
  </si>
  <si>
    <t>4</t>
  </si>
  <si>
    <t>VERY BAD</t>
  </si>
  <si>
    <t>5</t>
  </si>
  <si>
    <t>YES</t>
  </si>
  <si>
    <t>NO</t>
  </si>
  <si>
    <t>PRIMARY</t>
  </si>
  <si>
    <t>(3)</t>
  </si>
  <si>
    <t>SECONDARY</t>
  </si>
  <si>
    <t>HIGHER</t>
  </si>
  <si>
    <t>[GRADE/FORM/YEAR]</t>
  </si>
  <si>
    <t>IF COMPLETED LESS THAN ONE YEAR AT THAT LEVEL, RECORD '00'.</t>
  </si>
  <si>
    <t>CHECK 114:</t>
  </si>
  <si>
    <t>PRIMARY OR</t>
  </si>
  <si>
    <t>CANNOT READ AT ALL</t>
  </si>
  <si>
    <t>(4)</t>
  </si>
  <si>
    <t>ABLE TO READ ONLY PART OF</t>
  </si>
  <si>
    <t>THE SENTENCE</t>
  </si>
  <si>
    <t>ABLE TO READ WHOLE SENTENCE</t>
  </si>
  <si>
    <t>NO CARD WITH REQUIRED</t>
  </si>
  <si>
    <t>LANGUAGE</t>
  </si>
  <si>
    <t>(SPECIFY LANGUAGE)</t>
  </si>
  <si>
    <t>BLIND/VISUALLY IMPAIRED</t>
  </si>
  <si>
    <t>CHECK 117:</t>
  </si>
  <si>
    <t>CODE '2', '3'</t>
  </si>
  <si>
    <t>CODE '1' OR '5'</t>
  </si>
  <si>
    <t>OR '4'</t>
  </si>
  <si>
    <t>CIRCLED</t>
  </si>
  <si>
    <t>AT LEAST ONCE A WEEK</t>
  </si>
  <si>
    <t>LESS THAN ONCE A WEEK</t>
  </si>
  <si>
    <t>NOT AT ALL</t>
  </si>
  <si>
    <t>IF NECESSARY, PROBE FOR USE FROM ANY LOCATION, WITH ANY DEVICE.</t>
  </si>
  <si>
    <t>ALMOST EVERY DAY</t>
  </si>
  <si>
    <t>[RELIGION]</t>
  </si>
  <si>
    <t>[ETHINIC GROUP]</t>
  </si>
  <si>
    <t xml:space="preserve">(1) Increase the time reported to the respondent if modules are added to the questionnaire. </t>
  </si>
  <si>
    <t>(2) Adapt the list of codes to include other common country-specific reasons for migration; e.g., repatriation, post-conflict return to prior place of residence, environmental crisis, natural disaster, or nomadic/pastoralist.</t>
  </si>
  <si>
    <t>(3) Revise according to the local education system.</t>
  </si>
  <si>
    <t>(4) Each card should have four simple sentences appropriate to the country (e.g., "Parents love their children.", "Farming is hard work.", "The child is reading a book.", "Children work hard at school."). Cards should be prepared for every language in which respondents are likely to be literate.</t>
  </si>
  <si>
    <t>SECTION 2. REPRODUCTION</t>
  </si>
  <si>
    <t>a)</t>
  </si>
  <si>
    <t>SONS AT HOME</t>
  </si>
  <si>
    <t>b)</t>
  </si>
  <si>
    <t>DAUGHTERS AT HOME</t>
  </si>
  <si>
    <t>IF NONE, RECORD '00'.</t>
  </si>
  <si>
    <t>SONS ELSEWHERE</t>
  </si>
  <si>
    <t>DAUGHTERS ELSEWHERE</t>
  </si>
  <si>
    <t>BOYS DEAD</t>
  </si>
  <si>
    <t>GIRLS DEAD</t>
  </si>
  <si>
    <t>SUM ANSWERS TO 203, 205, AND 207, AND ENTER TOTAL. IF NONE, RECORD '00'.</t>
  </si>
  <si>
    <t>TOTAL LIVE BIRTHS</t>
  </si>
  <si>
    <t>CHECK 208:</t>
  </si>
  <si>
    <t>PROBE AND CORRECT 201-208 AS NECESSARY.</t>
  </si>
  <si>
    <t>PREGNANCY LOSSES</t>
  </si>
  <si>
    <t>SUM ANSWERS TO 208 AND 211 AND ENTER TOTAL. IF NONE, RECORD '00'.</t>
  </si>
  <si>
    <t>TOTAL PREGNANCY OUTCOMES</t>
  </si>
  <si>
    <t>CHECK 212:</t>
  </si>
  <si>
    <t>ONE OR MORE PAST</t>
  </si>
  <si>
    <t>NO PAST</t>
  </si>
  <si>
    <t>PREGNANCIES</t>
  </si>
  <si>
    <t>RECORD ALL PREGNANCIES IN 215-228. RECORD TWINS AND TRIPLETS ON SEPARATE LINES. IF THERE ARE MORE THAN 3 PREGNANCIES, USE AN ADDITIONAL QUESTIONNAIRE.</t>
  </si>
  <si>
    <t>IF BORN ALIVE AND STILL LIVING:</t>
  </si>
  <si>
    <t>IF BORN ALIVE AND NOW DEAD:</t>
  </si>
  <si>
    <t>CHECK 216 AND 217: TYPE OF PREGNANCY OUTCOME.
NOTE: IF 217=1, THEN PREGNANCY OUTCOME= BORN ALIVE.</t>
  </si>
  <si>
    <r>
      <t xml:space="preserve">CHECK 216, 217 AND 221:  
IF 216=1 OR 217=1, THEN PREGNANCY OUTCOME = BORN ALIVE.
IF 216=2 OR 3, THEN CHECK 221.
IF 221 </t>
    </r>
    <r>
      <rPr>
        <sz val="8"/>
        <rFont val="Calibri"/>
        <family val="2"/>
      </rPr>
      <t>≥</t>
    </r>
    <r>
      <rPr>
        <sz val="8"/>
        <rFont val="Arial"/>
        <family val="2"/>
      </rPr>
      <t xml:space="preserve"> 7 MONTHS OR 28 WEEKS, THEN  PREGNANCY OUTCOME = BORN DEAD.
IF 221 &lt; 7 MONTHS OR 28 WEEKS, FINAL PREGNANCY OUTCOME = MISCARRIAGE.
IF 216=4, THEN PREGNANCY OUTCOME = ABORTION.</t>
    </r>
  </si>
  <si>
    <t>RECORD HOUSEHOLD LINE NUMBER OF CHILD. RECORD '00' IF CHILD NOT LISTED IN HOUSEHOLD.</t>
  </si>
  <si>
    <t>IF MULTIPLE PREG- NANCY: COPY VALUE FOR 215 IN NEXT  ROW(S).</t>
  </si>
  <si>
    <t>RECORD NAME.</t>
  </si>
  <si>
    <t>RECORD IN COMPLETED WEEKS OR MONTHS.</t>
  </si>
  <si>
    <t>RECORD AGE IN COMP-LETED YEARS.</t>
  </si>
  <si>
    <t>RECORD DAYS IF LESS THAN 1 MONTH; MONTHS IF LESS THAN TWO YEARS; OR YEARS.</t>
  </si>
  <si>
    <t>PREG-NANCY HISTORY LINE NUMBER</t>
  </si>
  <si>
    <t>BORN ALIVE</t>
  </si>
  <si>
    <t>WEEKS</t>
  </si>
  <si>
    <t>AGE IN</t>
  </si>
  <si>
    <t>HOUSEHOLD</t>
  </si>
  <si>
    <t>DAYS</t>
  </si>
  <si>
    <t>SING</t>
  </si>
  <si>
    <t>(SKIP TO 218)</t>
  </si>
  <si>
    <t>BOY</t>
  </si>
  <si>
    <t>(ADD PREGNANCY)</t>
  </si>
  <si>
    <t>LINE NUMBER</t>
  </si>
  <si>
    <t>TWINS</t>
  </si>
  <si>
    <t>MONTHS</t>
  </si>
  <si>
    <t>BORN DEAD</t>
  </si>
  <si>
    <t>GIRL</t>
  </si>
  <si>
    <t>TRIP</t>
  </si>
  <si>
    <t>MISCARRIAGE</t>
  </si>
  <si>
    <t>(SKIP TO 228)</t>
  </si>
  <si>
    <t>(SKIP TO 220)</t>
  </si>
  <si>
    <t>(SKIP TO 223 IN NEXT ROW)</t>
  </si>
  <si>
    <t>NO. OF 
OUT-COMES</t>
  </si>
  <si>
    <t>ABORTION</t>
  </si>
  <si>
    <t>222A</t>
  </si>
  <si>
    <t>ADD TO TABLE</t>
  </si>
  <si>
    <t>222B</t>
  </si>
  <si>
    <t xml:space="preserve">READ THE LIST OF PREGNANCY OUTCOMES IN ORDER TO THE RESPONDENT AND ASK IF THEY ARE ALL THAT SHE HAS EVER HAD, AND IF THEY ARE LISTED IN ORDER STARTING FROM THE FIRST ONE.
DOES THE RESPONDENT AGREE? 
IF NOT, PROBE FOR THE CORRECT INFORMATION AND REVISE THE PREGNANCY HISTORY ACCORDINGLY.
IF YES, PROCEED TO 223 ROW 1.
</t>
  </si>
  <si>
    <t>COMPARE 212 WITH NUMBER OF PREGNANCY OUTCOMES IN PREGNANCY HISTORY</t>
  </si>
  <si>
    <t>NUMBER IN 
PREGNANCY HISTORY IS LESS THAN 212</t>
  </si>
  <si>
    <t>NUMBER IN PREGNANCY 
HISTORY IS GREATER THAN 
OR EQUAL TO 212</t>
  </si>
  <si>
    <t>(PROBE AND RECONCILE)</t>
  </si>
  <si>
    <t>C</t>
  </si>
  <si>
    <t>IF DURATION OF PREGNANCY WAS REPORTED IN WEEKS, MULTIPLY THE NUMBER OF WEEKS BY 0.23 TO CONVERT TO THE NUMBER OF MONTHS. ROUND DOWN TO THE NEAREST WHOLE NUMBER TO GET THE NUMBER OF COMPLETED MONTHS.</t>
  </si>
  <si>
    <t>UNSURE</t>
  </si>
  <si>
    <t>8</t>
  </si>
  <si>
    <t>RECORD NUMBER OF COMPLETED WEEKS OR MONTHS.</t>
  </si>
  <si>
    <t xml:space="preserve">ENTER 'P's IN THE CALENDAR, BEGINNING WITH THE MONTH OF INTERVIEW AND FOR THE TOTAL NUMBER OF COMPLETED MONTHS.
</t>
  </si>
  <si>
    <t>CHECK 208: TOTAL NUMBER OF LIVE BIRTHS</t>
  </si>
  <si>
    <t>ONE OR MORE</t>
  </si>
  <si>
    <t>NONE</t>
  </si>
  <si>
    <t>LATER</t>
  </si>
  <si>
    <t>NO MORE/NONE</t>
  </si>
  <si>
    <t>DAYS AGO</t>
  </si>
  <si>
    <t>WEEKS AGO</t>
  </si>
  <si>
    <t>MONTHS AGO</t>
  </si>
  <si>
    <t>(DATE, IF GIVEN)</t>
  </si>
  <si>
    <t>YEARS AGO</t>
  </si>
  <si>
    <t>IN MENOPAUSE/</t>
  </si>
  <si>
    <t>HAS HAD HYSTERECTOMY</t>
  </si>
  <si>
    <t>994</t>
  </si>
  <si>
    <t>BEFORE LAST PREGNANCY</t>
  </si>
  <si>
    <t>995</t>
  </si>
  <si>
    <t>NEVER MENSTRUATED</t>
  </si>
  <si>
    <t>996</t>
  </si>
  <si>
    <t>CHECK 236: WAS THE LAST MENSTRUAL PERIOD WITHIN THE LAST YEAR?</t>
  </si>
  <si>
    <t>YES,</t>
  </si>
  <si>
    <t>NO,</t>
  </si>
  <si>
    <t>WITHIN</t>
  </si>
  <si>
    <t>ONE YEAR</t>
  </si>
  <si>
    <t>LAST YEAR</t>
  </si>
  <si>
    <t>REUSABLE SANITARY PADS</t>
  </si>
  <si>
    <t>A</t>
  </si>
  <si>
    <t>DISPOSABLE SANITARY PADS</t>
  </si>
  <si>
    <t>B</t>
  </si>
  <si>
    <t>TAMPONS</t>
  </si>
  <si>
    <t>MENSTRUAL CUP</t>
  </si>
  <si>
    <t>D</t>
  </si>
  <si>
    <t>CLOTH</t>
  </si>
  <si>
    <t>E</t>
  </si>
  <si>
    <t>TOILET PAPER</t>
  </si>
  <si>
    <t>F</t>
  </si>
  <si>
    <t>COTTON WOOL</t>
  </si>
  <si>
    <t>G</t>
  </si>
  <si>
    <t>UNDERWEAR ONLY</t>
  </si>
  <si>
    <t>H</t>
  </si>
  <si>
    <t>OTHER</t>
  </si>
  <si>
    <t>X</t>
  </si>
  <si>
    <t>NOTHING</t>
  </si>
  <si>
    <t>Y</t>
  </si>
  <si>
    <t>AWAY FROM HOME DURING LAST MENSTRUAL</t>
  </si>
  <si>
    <t>PERIOD</t>
  </si>
  <si>
    <t>AGE</t>
  </si>
  <si>
    <t>DON'T KNOW</t>
  </si>
  <si>
    <t>JUST BEFORE HER PERIOD BEGINS</t>
  </si>
  <si>
    <t>DURING HER PERIOD</t>
  </si>
  <si>
    <t>RIGHT AFTER HER PERIOD HAS ENDED</t>
  </si>
  <si>
    <t>HALFWAY BETWEEN TWO PERIODS</t>
  </si>
  <si>
    <t>6</t>
  </si>
  <si>
    <t>(1) Adapt response categories locally, as needed.</t>
  </si>
  <si>
    <t>SECTION 3. CONTRACEPTION</t>
  </si>
  <si>
    <t>06</t>
  </si>
  <si>
    <t>07</t>
  </si>
  <si>
    <t>08</t>
  </si>
  <si>
    <t>09</t>
  </si>
  <si>
    <t>10</t>
  </si>
  <si>
    <t>11</t>
  </si>
  <si>
    <t>12</t>
  </si>
  <si>
    <t>13</t>
  </si>
  <si>
    <t>14</t>
  </si>
  <si>
    <t>YES, MODERN METHOD</t>
  </si>
  <si>
    <t>YES, TRADITIONAL METHOD</t>
  </si>
  <si>
    <t>CHECK 232:</t>
  </si>
  <si>
    <t>NOT PREGNANT</t>
  </si>
  <si>
    <t>PREGNANT</t>
  </si>
  <si>
    <t>OR UNSURE</t>
  </si>
  <si>
    <t>YES, RESPONDENT STERILIZED ONLY</t>
  </si>
  <si>
    <t>YES, PARTNER STERILIZED ONLY</t>
  </si>
  <si>
    <t>YES, BOTH STERILIZED</t>
  </si>
  <si>
    <t>NO, NEITHER STERILIZED</t>
  </si>
  <si>
    <t>CHECK 304:</t>
  </si>
  <si>
    <t>RESPONDENT</t>
  </si>
  <si>
    <t>PARTNER</t>
  </si>
  <si>
    <t>BOTH</t>
  </si>
  <si>
    <t>STERILIZED ONLY</t>
  </si>
  <si>
    <t>STERILIZED</t>
  </si>
  <si>
    <t>PROCEED TO 307. CIRCLE CODE 'A' AND FOLLOW THE SKIP INSTRUCTION.</t>
  </si>
  <si>
    <t>PROCEED TO 307. CIRCLE CODE 'B' AND FOLLOW THE SKIP INSTRUCTION.</t>
  </si>
  <si>
    <t>PROCEED TO 307. CIRCLE CODE
'A' AND CODE 'B' AND FOLLOW 
THE SKIP INSTRUCTION.</t>
  </si>
  <si>
    <t>FEMALE STERILIZATION</t>
  </si>
  <si>
    <t>(5)</t>
  </si>
  <si>
    <t>MALE STERILIZATION</t>
  </si>
  <si>
    <t>IUD</t>
  </si>
  <si>
    <t>INJECTABLES</t>
  </si>
  <si>
    <t>IMPLANTS</t>
  </si>
  <si>
    <t>PILL</t>
  </si>
  <si>
    <t>CONDOM</t>
  </si>
  <si>
    <t>FEMALE CONDOM</t>
  </si>
  <si>
    <t>EMERGENCY CONTRACEPTION</t>
  </si>
  <si>
    <t>I</t>
  </si>
  <si>
    <t>RECORD ALL MENTIONED.
IF MORE THAN ONE METHOD MENTIONED, FOLLOW SKIP INSTRUCTION FOR HIGHEST METHOD IN LIST.</t>
  </si>
  <si>
    <t>STANDARD DAYS METHOD</t>
  </si>
  <si>
    <t>J</t>
  </si>
  <si>
    <t>LACTATIONAL AMENORRHEA METHOD</t>
  </si>
  <si>
    <t>K</t>
  </si>
  <si>
    <t>RHYTHM METHOD</t>
  </si>
  <si>
    <t>L</t>
  </si>
  <si>
    <t>WITHDRAWAL</t>
  </si>
  <si>
    <t>M</t>
  </si>
  <si>
    <t>OTHER MODERN METHOD</t>
  </si>
  <si>
    <t>OTHER TRADITIONAL METHOD</t>
  </si>
  <si>
    <t>DMPA-SC/SAYANA PRESS</t>
  </si>
  <si>
    <t>(6)</t>
  </si>
  <si>
    <t>NEEDLE AND SYRINGE</t>
  </si>
  <si>
    <t>SHOW IMAGES OF SAYANA PRESS AND REGULAR SYRINGE.</t>
  </si>
  <si>
    <t>SELF-INJECTION</t>
  </si>
  <si>
    <t xml:space="preserve">INJECTION GIVEN BY HEALTH CARE </t>
  </si>
  <si>
    <t>PROVIDER</t>
  </si>
  <si>
    <t>BRAND A</t>
  </si>
  <si>
    <t>BRAND B</t>
  </si>
  <si>
    <t>BRAND C</t>
  </si>
  <si>
    <t>IF DON'T KNOW THE BRAND, ASK TO SEE THE PACKAGE.</t>
  </si>
  <si>
    <t>PUBLIC SECTOR</t>
  </si>
  <si>
    <t>(7)</t>
  </si>
  <si>
    <t>GOVERNMENT HOSPITAL</t>
  </si>
  <si>
    <t>GOVERNMENT HEALTH CENTER</t>
  </si>
  <si>
    <t>PROBE TO IDENTIFY THE TYPE OF SOURCE.
IF UNABLE TO DETERMINE IF PUBLIC, PRIVATE, OR NGO SECTOR, RECORD '96' AND WRITE THE NAME OF THE PLACE.</t>
  </si>
  <si>
    <t>FAMILY PLANNING CLINIC</t>
  </si>
  <si>
    <t>MOBILE CLINIC</t>
  </si>
  <si>
    <t>OTHER PUBLIC SECTOR</t>
  </si>
  <si>
    <t>16</t>
  </si>
  <si>
    <t>PRIVATE MEDICAL SECTOR</t>
  </si>
  <si>
    <t>PRIVATE HOSPITAL</t>
  </si>
  <si>
    <t>21</t>
  </si>
  <si>
    <t>PRIVATE CLINIC</t>
  </si>
  <si>
    <t>22</t>
  </si>
  <si>
    <t>PRIVATE DOCTOR'S OFFICE</t>
  </si>
  <si>
    <t>23</t>
  </si>
  <si>
    <t>24</t>
  </si>
  <si>
    <t>OTHER PRIVATE MEDICAL SECTOR</t>
  </si>
  <si>
    <t>26</t>
  </si>
  <si>
    <t>NGO MEDICAL SECTOR</t>
  </si>
  <si>
    <t>NGO HOSPITAL</t>
  </si>
  <si>
    <t>31</t>
  </si>
  <si>
    <t>NGO CLINIC</t>
  </si>
  <si>
    <t>32</t>
  </si>
  <si>
    <t>OTHER NGO MEDICAL SECTOR</t>
  </si>
  <si>
    <t>36</t>
  </si>
  <si>
    <t>CHECK 313 AND 314, AND 220: ANY LIVE BIRTH, STILLBIRTH, MISSCARRIAGE OR ABORTION AFTER MONTH AND YEAR OF START OF USE OF CONTRACEPTION IN 313 OR 314?</t>
  </si>
  <si>
    <t>GO BACK TO 313 OR 314, PROBE AND RECORD MONTH AND YEAR AT START OF CONTINUOUS USE OF CURRENT METHOD (MUST BE AFTER LAST BIRTH OR PREGNANCY TERMINATION).</t>
  </si>
  <si>
    <r>
      <t>SECTION 3. CONTRACEPTION</t>
    </r>
    <r>
      <rPr>
        <sz val="8"/>
        <rFont val="Arial"/>
        <family val="2"/>
      </rPr>
      <t xml:space="preserve"> (PAPER OPTION) </t>
    </r>
    <r>
      <rPr>
        <b/>
        <sz val="8"/>
        <rFont val="Arial"/>
        <family val="2"/>
      </rPr>
      <t>(8)</t>
    </r>
  </si>
  <si>
    <t>CHECK 313 AND 314:</t>
  </si>
  <si>
    <t>(9)</t>
  </si>
  <si>
    <t>ENTER CODE FOR METHOD USED IN MONTH OF INTERVIEW IN THE CALENDAR AND IN EACH MONTH BACK TO THE DATE STARTED USING.</t>
  </si>
  <si>
    <t>THEN CONTINUE</t>
  </si>
  <si>
    <t>THEN</t>
  </si>
  <si>
    <t>(SKIP TO 329)</t>
  </si>
  <si>
    <r>
      <t xml:space="preserve">IN </t>
    </r>
    <r>
      <rPr>
        <b/>
        <sz val="8"/>
        <rFont val="Arial"/>
        <family val="2"/>
      </rPr>
      <t>COLUMN 1</t>
    </r>
    <r>
      <rPr>
        <sz val="8"/>
        <rFont val="Arial"/>
        <family val="2"/>
      </rPr>
      <t>, ENTER METHOD USE CODE OR '0' FOR NONUSE IN EACH BLANK MONTH.</t>
    </r>
  </si>
  <si>
    <t>ILLUSTRATIVE QUESTIONS:</t>
  </si>
  <si>
    <t>c)</t>
  </si>
  <si>
    <r>
      <t xml:space="preserve">IN </t>
    </r>
    <r>
      <rPr>
        <b/>
        <sz val="8"/>
        <rFont val="Arial"/>
        <family val="2"/>
      </rPr>
      <t>COLUMN 2</t>
    </r>
    <r>
      <rPr>
        <sz val="8"/>
        <rFont val="Arial"/>
        <family val="2"/>
      </rPr>
      <t>, ENTER CODES FOR DISCONTINUATION NEXT TO THE LAST MONTH OF USE. NUMBER OF CODES IN COLUMN 2 MUST BE SAME AS NUMBER OF INTERRUPTIONS OF METHOD USE IN COLUMN 1. 
ASK WHY SHE STOPPED USING THE METHOD. IF A PREGNANCY FOLLOWED, ASK WHETHER SHE BECAME PREGNANT UNINTENTIONALLY WHILE USING THE METHOD OR DELIBERATELY STOPPED TO GET PREGNANT.</t>
    </r>
  </si>
  <si>
    <t>d)</t>
  </si>
  <si>
    <t>e)</t>
  </si>
  <si>
    <r>
      <t>SECTION 3. CONTRACEPTION</t>
    </r>
    <r>
      <rPr>
        <sz val="8"/>
        <rFont val="Arial"/>
        <family val="2"/>
      </rPr>
      <t xml:space="preserve"> (CAPI OPTION)</t>
    </r>
    <r>
      <rPr>
        <b/>
        <sz val="8"/>
        <rFont val="Arial"/>
        <family val="2"/>
      </rPr>
      <t xml:space="preserve"> (8)</t>
    </r>
  </si>
  <si>
    <t>317A</t>
  </si>
  <si>
    <t>MONTH AND YEAR OF START OF INTERVAL OF USE OR NON-USE.</t>
  </si>
  <si>
    <t>317B</t>
  </si>
  <si>
    <t>317I</t>
  </si>
  <si>
    <t>317C</t>
  </si>
  <si>
    <t>METHOD CODE</t>
  </si>
  <si>
    <t>317D</t>
  </si>
  <si>
    <t>IMMEDIATELY</t>
  </si>
  <si>
    <t>00</t>
  </si>
  <si>
    <t>317F</t>
  </si>
  <si>
    <t>CIRCLE '95' IF RESPONDENT GIVES THE DATE OF STARTING TO USE THE METHOD.</t>
  </si>
  <si>
    <t>DATE GIVEN</t>
  </si>
  <si>
    <t>317E</t>
  </si>
  <si>
    <t>RECORD MONTH AND YEAR RESPONDENT STARTED USING METHOD.</t>
  </si>
  <si>
    <t>317H</t>
  </si>
  <si>
    <t>CIRCLE '95' IF RESPONDENT GIVES THE DATE OF TERMINATION OF USE.</t>
  </si>
  <si>
    <t>317G</t>
  </si>
  <si>
    <t>RECORD MONTH AND YEAR RESPONDENT STOPPED USING METHOD.</t>
  </si>
  <si>
    <t>REASON STOPPED</t>
  </si>
  <si>
    <t>GO BACK TO 317A FOR NEXT GAP; OR, IF NO MORE GAPS, GO TO 318.</t>
  </si>
  <si>
    <t>CHECK THE CALENDAR FOR USE OF ANY CONTRACEPTIVE METHOD IN ANY MONTH</t>
  </si>
  <si>
    <t>NO METHOD USED</t>
  </si>
  <si>
    <t>ANY METHOD USED</t>
  </si>
  <si>
    <t>CHECK 307:
CIRCLE METHOD CODE:
IF MORE THAN ONE METHOD CODE CIRCLED IN 307, CIRCLE CODE FOR HIGHEST METHOD IN LIST.</t>
  </si>
  <si>
    <t>NO CODE CIRCLED</t>
  </si>
  <si>
    <t>COMMUNITY HEALTH WORKER/</t>
  </si>
  <si>
    <t>FIELDWORKER</t>
  </si>
  <si>
    <t>15</t>
  </si>
  <si>
    <t>PHARMACY</t>
  </si>
  <si>
    <t>PRIVATE DOCTOR</t>
  </si>
  <si>
    <t>25</t>
  </si>
  <si>
    <t>27</t>
  </si>
  <si>
    <t>OTHER SOURCE</t>
  </si>
  <si>
    <t>SHOP</t>
  </si>
  <si>
    <t>41</t>
  </si>
  <si>
    <t>CHURCH</t>
  </si>
  <si>
    <t>42</t>
  </si>
  <si>
    <t>FRIEND/RELATIVE</t>
  </si>
  <si>
    <t>43</t>
  </si>
  <si>
    <t>CHECK 307: 
CIRCLE METHOD CODE:
IF MORE THAN ONE METHOD CODE CIRCLED IN 307, CIRCLE CODE FOR HIGHEST METHOD IN LIST.</t>
  </si>
  <si>
    <t>COMMUNITY HEALTH WORKER</t>
  </si>
  <si>
    <t>(10)</t>
  </si>
  <si>
    <t>CHECK 202: CHILDREN LIVING WITH RESPONDENT</t>
  </si>
  <si>
    <t>SECTION 3. FOOTNOTES</t>
  </si>
  <si>
    <t>(1) Studies have indicated emergency contraception can be effective up to 5 days. Verify country program recommendations and modify wording if appropriate.</t>
  </si>
  <si>
    <t>(2) The Standard Days Method (SDM) should be deleted in countries that do not have an SDM program. In these countries, SDM should also be deleted as a coding category in Qs. 307, 321, 327, 329, 726, and Column 1 of the calendar.</t>
  </si>
  <si>
    <t>(3) The LAM method should be deleted in countries that do not have a LAM program. In these countries, LAM should also be deleted as a coding category in Qs. 307, 321, 327, 329, 726, and Column 1 of the calendar.</t>
  </si>
  <si>
    <t xml:space="preserve">(4) Can be deleted in countries with very low sterilization coverage. </t>
  </si>
  <si>
    <t>(5) Other commonly used methods may be added to the list, such as contraceptive patch, contraceptive vaginal ring, or sponge. Any codes added in Q. 307 must also be added to Qs. 321, 327, 329, 726, and Column 1 of the calendar. These methods should not be added to Q. 301.</t>
  </si>
  <si>
    <t xml:space="preserve">(6) Adapt if needed to the local name for Sayana Press. Questions on Sayana Press should be deleted if the country does not have a Sayana Press program. </t>
  </si>
  <si>
    <t>(7) Coding categories to be developed locally; however, the broad categories must be maintained.</t>
  </si>
  <si>
    <t xml:space="preserve">(8) If the survey will be conducted using paper questionnaires, delete 316-317I under CAPI OPTION. If the survey will be conducted using CAPI, delete 316-317 under PAPER OPTION. </t>
  </si>
  <si>
    <t>(10) In countries without national fieldworker programs that include family planning, Qs. 332 and 333 should be deleted.</t>
  </si>
  <si>
    <t>SECTION 4. PREGNANCY AND POSTNATAL CARE</t>
  </si>
  <si>
    <t>CHECK 220 AND 225:</t>
  </si>
  <si>
    <t>ONE OR MORE PREGNANCY OUTCOMES 0-35 MONTHS BEFORE THE SURVEY</t>
  </si>
  <si>
    <t>NO PREGNANCY OUTCOMES 
0-35 MONTHS BEFORE
THE SURVEY</t>
  </si>
  <si>
    <t>CHECK 220. LIST THE PREGNANCY HISTORY NUMBER IN 215 FOR EACH PREGNANCY OUTCOME 0-35 MONTHS BEFORE THE SURVEY, STARTING FROM THE LAST ONE. CLASSIFY EACH PREGNANCY OUTCOME BY TYPE USING 223 AND THE ORDER OF OUTCOMES IN THE PREGNANCY HISTORY.</t>
  </si>
  <si>
    <t>PREGNANCY OUTCOME TYPE</t>
  </si>
  <si>
    <t>MOST RECENT LIVE BIRTH</t>
  </si>
  <si>
    <t>PRIOR LIVE BIRTH</t>
  </si>
  <si>
    <t>MOST RECENT STILLBIRTH</t>
  </si>
  <si>
    <t>PRIOR STILLBIRTH</t>
  </si>
  <si>
    <t>ABORTION OR MISCARRIAGE</t>
  </si>
  <si>
    <t>PREGNANCY HISTORY NUMBER</t>
  </si>
  <si>
    <t>PREGNANCY HISTORY NUMBER FROM 402.</t>
  </si>
  <si>
    <t>PREGNANCY HISTORY</t>
  </si>
  <si>
    <t>PREGNANCY OUTCOME TYPE FROM 402.</t>
  </si>
  <si>
    <t>MISCARRIAGE/ABORTION</t>
  </si>
  <si>
    <t>RECORD DATE PREGNANCY ENDED FROM 220.</t>
  </si>
  <si>
    <t>RECORD NAME FROM 218.</t>
  </si>
  <si>
    <t>CHECK 405:</t>
  </si>
  <si>
    <t>PREGNANCY TYPE</t>
  </si>
  <si>
    <t>1 OR 2</t>
  </si>
  <si>
    <t>3, 4, OR 5</t>
  </si>
  <si>
    <t xml:space="preserve">NO </t>
  </si>
  <si>
    <t>NAME OR DATE</t>
  </si>
  <si>
    <t>998</t>
  </si>
  <si>
    <t>CHECK 405: PREGNANCY OUTCOME TYPE</t>
  </si>
  <si>
    <t>ABORTION/MISCARRIAGE</t>
  </si>
  <si>
    <t>MOST RECENT</t>
  </si>
  <si>
    <t>LIVE BIRTH</t>
  </si>
  <si>
    <t>(SKIP TO 420)</t>
  </si>
  <si>
    <t>STILLBIRTH</t>
  </si>
  <si>
    <t>HEALTH PERSONNEL</t>
  </si>
  <si>
    <t>DOCTOR</t>
  </si>
  <si>
    <t>NURSE/MIDWIFE</t>
  </si>
  <si>
    <t>AUXILIARY MIDWIFE</t>
  </si>
  <si>
    <t>PROBE TO IDENTIFY EACH TYPE OF PERSON AND RECORD ALL MENTIONED.</t>
  </si>
  <si>
    <t>OTHER PERSON</t>
  </si>
  <si>
    <t>TRADITIONAL BIRTH ATTENDANT</t>
  </si>
  <si>
    <t>FIELD WORKER</t>
  </si>
  <si>
    <t>HOME</t>
  </si>
  <si>
    <t>HER HOME</t>
  </si>
  <si>
    <t>OTHER HOME</t>
  </si>
  <si>
    <t>PROBE TO IDENTIFY THE TYPE OF SOURCE.</t>
  </si>
  <si>
    <t>GOVERNMENT HEALTH POST</t>
  </si>
  <si>
    <t xml:space="preserve">OTHER PUBLIC </t>
  </si>
  <si>
    <t>SECTOR</t>
  </si>
  <si>
    <t>IF UNABLE TO DETERMINE IF PUBLIC, PRIVATE, OR NGO SECTOR, RECORD 'X' AND WRITE THE NAME OF THE PLACE(S).</t>
  </si>
  <si>
    <t>OTHER PRIVATE MEDICAL</t>
  </si>
  <si>
    <t>OTHER NGO MEDICAL</t>
  </si>
  <si>
    <t>NUMBER OF TIMES</t>
  </si>
  <si>
    <t>DK</t>
  </si>
  <si>
    <t>BP</t>
  </si>
  <si>
    <t>URINE</t>
  </si>
  <si>
    <t>BLOOD</t>
  </si>
  <si>
    <t>HEARTBEAT</t>
  </si>
  <si>
    <t>FOODS</t>
  </si>
  <si>
    <t>f)</t>
  </si>
  <si>
    <t>BREASTFEED</t>
  </si>
  <si>
    <t>g)</t>
  </si>
  <si>
    <t>BLEEDING</t>
  </si>
  <si>
    <t>TIMES</t>
  </si>
  <si>
    <t>CHECK 421:</t>
  </si>
  <si>
    <t>ONE TIME</t>
  </si>
  <si>
    <t>TWO OR MORE TIMES</t>
  </si>
  <si>
    <t>OR DK</t>
  </si>
  <si>
    <t>IF 7 OR MORE TIMES, RECORD '7'.</t>
  </si>
  <si>
    <t>CHECK 424:</t>
  </si>
  <si>
    <t>ONLY ONE TIME</t>
  </si>
  <si>
    <t>MORE THAN ONE TIME</t>
  </si>
  <si>
    <t>SHOW TABLETS/SYRUP/MULTIPLE MICRONUTRIENT SUPPLEMENT.</t>
  </si>
  <si>
    <t>N</t>
  </si>
  <si>
    <t>O</t>
  </si>
  <si>
    <t>P</t>
  </si>
  <si>
    <t>Q</t>
  </si>
  <si>
    <t>MARKET</t>
  </si>
  <si>
    <t>R</t>
  </si>
  <si>
    <t xml:space="preserve">[MASS DISTRIBUTION CAMPAIGN] </t>
  </si>
  <si>
    <t>S</t>
  </si>
  <si>
    <t>IF ANSWER IS NOT NUMERIC, PROBE FOR APPROXIMATE NUMBER OF DAYS.</t>
  </si>
  <si>
    <t>(8)</t>
  </si>
  <si>
    <t>(7)(8)</t>
  </si>
  <si>
    <t>ANTENATAL VISIT</t>
  </si>
  <si>
    <t>ANOTHER FACILITY VISIT</t>
  </si>
  <si>
    <t>IF MORE THAN ONE SOURCE, RECORD THE HIGHEST SOURCE ON THE LIST.</t>
  </si>
  <si>
    <t>3 OR 4</t>
  </si>
  <si>
    <t>RELATIVE/FRIEND</t>
  </si>
  <si>
    <t>PROBE FOR THE TYPE(S) OF PERSON(S) AND RECORD ALL MENTIONED.</t>
  </si>
  <si>
    <t>NO ONE ASSISTED</t>
  </si>
  <si>
    <t>IF RESPONDENT SAYS NO ONE ASSISTED, PROBE TO DETERMINE WHETHER ANY ADULTS WERE PRESENT AT THE DELIVERY.</t>
  </si>
  <si>
    <t>IF UNABLE TO DETERMINE IF PUBLIC, PRIVATE, OR NGO SECTOR, RECORD '96' AND WRITE THE NAME OF THE PLACE.</t>
  </si>
  <si>
    <t>46</t>
  </si>
  <si>
    <t xml:space="preserve"> </t>
  </si>
  <si>
    <t>000</t>
  </si>
  <si>
    <t>VERY LARGE</t>
  </si>
  <si>
    <t>LARGER THAN AVERAGE</t>
  </si>
  <si>
    <t>AVERAGE</t>
  </si>
  <si>
    <t>SMALLER THAN AVERAGE</t>
  </si>
  <si>
    <t>VERY SMALL</t>
  </si>
  <si>
    <t>KG FROM CARD</t>
  </si>
  <si>
    <t>.</t>
  </si>
  <si>
    <t>RECORD WEIGHT IN KILOGRAMS FROM HEALTH CARD, IF AVAILABLE.</t>
  </si>
  <si>
    <t>KG FROM RECALL</t>
  </si>
  <si>
    <t>99998</t>
  </si>
  <si>
    <t>CHECK 435: PLACE OF DELIVERY</t>
  </si>
  <si>
    <t>CODE</t>
  </si>
  <si>
    <t>FACILITY BIRTH: ANY CODE</t>
  </si>
  <si>
    <t>11, 12, OR 96</t>
  </si>
  <si>
    <t>21 THROUGH 46 CIRCLED</t>
  </si>
  <si>
    <t>IF LESS THAN ONE DAY, RECORD HOURS;
IF LESS THAN ONE WEEK, RECORD DAYS.</t>
  </si>
  <si>
    <t>PROBE FOR MOST QUALIFIED PERSON.</t>
  </si>
  <si>
    <t>CORD</t>
  </si>
  <si>
    <t>TEMPERATURE</t>
  </si>
  <si>
    <t>MEDICAL ATTENTION</t>
  </si>
  <si>
    <t>TALK ABOUT BREASTFEEDING</t>
  </si>
  <si>
    <t>OBSERVE BREASTFEEDING</t>
  </si>
  <si>
    <t>BLOOD PRESSURE</t>
  </si>
  <si>
    <t>FAMILY PLANNING</t>
  </si>
  <si>
    <t>CHECK 215: IS THIS PREGNANCY THE WOMAN'S LAST PREGNANCY?</t>
  </si>
  <si>
    <t>PREGNANCY</t>
  </si>
  <si>
    <t>TYPE 1</t>
  </si>
  <si>
    <t xml:space="preserve"> TYPE 3 OR 5</t>
  </si>
  <si>
    <t>CHECK 232: IS RESPONDENT PREGNANT?</t>
  </si>
  <si>
    <t>CHECK 224 FOR CHILD:</t>
  </si>
  <si>
    <t>LIVING</t>
  </si>
  <si>
    <t>DEAD</t>
  </si>
  <si>
    <t>IF LESS THAN 1 HOUR, RECORD ‘00' HOURS;
IF LESS THAN 24 HOURS, RECORD HOURS;
OTHERWISE, RECORD DAYS.</t>
  </si>
  <si>
    <t>CHECK 402: ANY MORE PREGNANCY OUTCOMES 0-35 MONTHS BEFORE THE SURVEY?</t>
  </si>
  <si>
    <t>MORE PREGNANCY 
OUTCOMES 0-35 MONTHS BEFORE THE SURVEY</t>
  </si>
  <si>
    <t>NO MORE PREGNANCY OUTCOMES 0-35 MONTHS BEFORE THE SURVEY</t>
  </si>
  <si>
    <t>(GO TO 404 FOR THE NEXT PREGNANCY OUTCOME)</t>
  </si>
  <si>
    <t xml:space="preserve">(1) Coding categories to be developed locally; however, the broad categories must be maintained. </t>
  </si>
  <si>
    <t>(2) Vaccination practices may vary; this question should specify where the injection is given, e.g. arm or shoulder.</t>
  </si>
  <si>
    <t>(3) This question must capture all types of iron-containing supplements, including, for example, multiple micronutrient supplements in countries where these types of iron-containing supplements are available. Adapt the question wording to reflect all types of iron-containing supplements available in the country.</t>
  </si>
  <si>
    <t>(4) In countries where it is important to know the number of iron tablets taken per day, an appropriate question may be added.</t>
  </si>
  <si>
    <t>(5) The question should be deleted in surveys in countries where there is no program for deworming.</t>
  </si>
  <si>
    <t>(6) The question should be deleted in surveys in countries where there is no program. Adapt the question to include the local name(s) of formal food or cash programs. It may be necessary to revise or add additional questions depending on country needs. See the DHS Questionnaire Adaptation Guide for information on how to adapt.</t>
  </si>
  <si>
    <t>(7) The question should be deleted in surveys in countries where there is no program for intermittent preventive treatment against malaria during pregnancy.</t>
  </si>
  <si>
    <t>(8) Fansidar is a brand name for the malaria medicine SP. There are also many other brand names for SP. If Fansidar is not a commonly known brand in the country, change "Fansidar" to the most commonly known brand name for SP, like this "SP/[NEW BRAND NAME]". Or you can simply delete "/Fansidar" and leave "SP" on its own.</t>
  </si>
  <si>
    <t xml:space="preserve">SECTION 5. CHILD IMMUNIZATION </t>
  </si>
  <si>
    <t>CHECK 220, 224 AND 225 IN THE PREGNANCY HISTORY: ANY SURVIVING CHILDREN BORN 0-35 MONTHS BEFORE THE SURVEY?</t>
  </si>
  <si>
    <t>ONE OR MORE SURVIVING CHILDREN BORN 0-35 MONTHS BEFORE THE SURVEY</t>
  </si>
  <si>
    <t>NO SURVIVING CHILDREN BORN
 0-35 MONTHS 
BEFORE THE SURVEY</t>
  </si>
  <si>
    <t>RECORD THE NAME AND PREGNANCY HISTORY NUMBER FROM 215 AND 218 OF THE SURVIVING CHILDREN BORN 0-35 MONTHS BEFORE THE SURVEY, STARTING WITH THE LAST ONE.</t>
  </si>
  <si>
    <t>NAME OF CHILD</t>
  </si>
  <si>
    <t>YES, HAS ONLY A CARD</t>
  </si>
  <si>
    <t>YES, HAS ONLY ANOTHER DOCUMENT</t>
  </si>
  <si>
    <t>YES, HAS CARD AND OTHER DOCUMENT</t>
  </si>
  <si>
    <t>NO, NO CARD AND NO OTHER DOCUMENT</t>
  </si>
  <si>
    <t>CHECK 504:</t>
  </si>
  <si>
    <t>CODE '2' CIRCLED</t>
  </si>
  <si>
    <t>CODE '4' CIRCLED</t>
  </si>
  <si>
    <t>YES, ONLY CARD SEEN</t>
  </si>
  <si>
    <t>YES, ONLY OTHER DOCUMENT SEEN</t>
  </si>
  <si>
    <t>YES, CARD AND OTHER DOCUMENT SEEN</t>
  </si>
  <si>
    <t>NO CARD AND NO OTHER DOCUMENT SEEN</t>
  </si>
  <si>
    <t>RECORD (NAME'S) DATE OF BIRTH FROM THE VACCINATION CARD OR OTHER DOCUMENT.</t>
  </si>
  <si>
    <t>DATE OF BIRTH NOT ON CARD</t>
  </si>
  <si>
    <t>NAME OF LIVE BIRTH</t>
  </si>
  <si>
    <t>COPY VACCINATION DATES FROM THE CARD FOR (NAME).</t>
  </si>
  <si>
    <t>RECORD ‘44' IN ‘DAY' COLUMN IF CARD SHOWS THAT A DOSE WAS GIVEN, BUT NO DATE IS RECORDED. RECORD '00' IN 'DAY' COLUMN IF CARD IS BLANK FOR THE DOSE.</t>
  </si>
  <si>
    <t>BCG</t>
  </si>
  <si>
    <t>HEPATITIS B AT BIRTH</t>
  </si>
  <si>
    <t>ORAL POLIO VACCINE (OPV) 0 (BIRTH DOSE)</t>
  </si>
  <si>
    <t>ORAL POLIO VACCINE (OPV) 1</t>
  </si>
  <si>
    <t>ORAL POLIO VACCINE (OPV) 2</t>
  </si>
  <si>
    <t>ORAL POLIO VACCINE (OPV) 3</t>
  </si>
  <si>
    <t>INACTIVATED POLIO VACCINE (IPV)</t>
  </si>
  <si>
    <t>DPT-HEP.B-HIB (PENTAVALENT) 1</t>
  </si>
  <si>
    <t>DPT-HEP.B-HIB (PENTAVALENT) 2</t>
  </si>
  <si>
    <t>DPT-HEP.B-HIB (PENTAVALENT) 3</t>
  </si>
  <si>
    <t>DPT-HEP.B-HIB (PENTAVALENT) 4</t>
  </si>
  <si>
    <t>PNEUMOCOCCAL 1</t>
  </si>
  <si>
    <t>PNEUMOCOCCAL 2</t>
  </si>
  <si>
    <t>PNEUMOCOCCAL 3</t>
  </si>
  <si>
    <t>ROTAVIRUS 1</t>
  </si>
  <si>
    <t>ROTAVIRUS 2</t>
  </si>
  <si>
    <t>ROTAVIRUS 3</t>
  </si>
  <si>
    <t>[MEASLES CONTAINING VACCINE] 1</t>
  </si>
  <si>
    <t>[MEASLES CONTAINING VACCINE] 2</t>
  </si>
  <si>
    <t>VITAMIN A (MOST RECENT)</t>
  </si>
  <si>
    <t>ASK THE RESPONDENT FOR PERMISSION TO PHOTOGRAPH VACCINATION CARD OR OTHER DOCUMENT WHERE VACCINATIONS ARE WRITTEN. IF PERMISSION IS GRANTED, PHOTOGRAPH CARD.</t>
  </si>
  <si>
    <t>PHOTOGRAPH TAKEN</t>
  </si>
  <si>
    <t xml:space="preserve">PHOTOGRAPH NOT TAKEN, </t>
  </si>
  <si>
    <t>PERMISSION NOT RECEIVED</t>
  </si>
  <si>
    <t>OTHER REASON</t>
  </si>
  <si>
    <t>CHECK 509:  'BCG' TO '[MEASLES CONTAINING VACCINE] 2' ALL HAVE A DATE RECORDED OR '44' RECORDED IN THE 'DAY' COLUMN?</t>
  </si>
  <si>
    <t>(USE THE LIST SHOWN IN CAPI TO SELECT THE OTHER VACCINATIONS GIVEN. 
NOTE THAT CAPI WILL CHANGE THE ANSWER IN 509 IN THE 'DAY' COLUMN FROM '00' TO '66' FOR THE SELECTED VACCINATIONS.)</t>
  </si>
  <si>
    <t>RECORD 'YES' ONLY IF THE RESPONDENT MENTIONS AT LEAST ONE OF THE VACCINATIONS IN 509 THAT ARE NOT RECORDED AS HAVING BEEN GIVEN.</t>
  </si>
  <si>
    <t>(THEN SKIP TO 529)</t>
  </si>
  <si>
    <t>512A</t>
  </si>
  <si>
    <t>CHECK 509: ANY VACCINATIONS RECORDED ON THE CARD?</t>
  </si>
  <si>
    <t>SKIP TO 529</t>
  </si>
  <si>
    <t>FIRST TWO WEEKS</t>
  </si>
  <si>
    <t>(11)</t>
  </si>
  <si>
    <t>(7) (12)</t>
  </si>
  <si>
    <t>(13)</t>
  </si>
  <si>
    <t xml:space="preserve">(SPECIFY)   </t>
  </si>
  <si>
    <t xml:space="preserve">OTHER NGO MEDICAL </t>
  </si>
  <si>
    <t>[VACCINATION CAMPAIGN]</t>
  </si>
  <si>
    <t>CHECK 220 AND 224 IN PREGNANCY HISTORY: ANY MORE SURVIVING CHILDREN BORN 0-35 MONTHS BEFORE THE SURVEY?</t>
  </si>
  <si>
    <t>MORE SURVIVING CHILDREN  BORN 0-35 MONTHS 
BEFORE THE SURVEY</t>
  </si>
  <si>
    <t>NO MORE SURVIVING CHILDREN BORN 0-35 MONTHS BEFORE THE SURVEY</t>
  </si>
  <si>
    <t>(GO TO 503 FOR THE NEXT SURVIVING CHILD)</t>
  </si>
  <si>
    <t>SECTION 5. FOOTNOTES</t>
  </si>
  <si>
    <t>(1) Replace the word ‘card’ with the term used locally to refer to the official vaccination record for the child, such as ‘mother and child booklet’.</t>
  </si>
  <si>
    <t>(2) The questionnaire should look like the vaccination card in the country. Obtain current or recent vaccination cards from the national immunization program. Add yellow fever, rubella, or any other vaccine recommended in the country for children under age 3. Delete any of these vaccinations that are not included in the country's vaccination schedule. Consult with the EPI program in the country to verify the questionnaire reflects the correct vaccination card.</t>
  </si>
  <si>
    <t xml:space="preserve">(3) Delete in countries where polio 0 (polio at birth) is not part of the vaccination schedule. </t>
  </si>
  <si>
    <t>(4) Delete in countries where IPV is not part of the vaccination schedule.</t>
  </si>
  <si>
    <t>(5) Adapt question locally to follow national vaccination schedule. If DPT, Hep. B and Hib are given separately, provide separate entries for the recommended number of doses of each.</t>
  </si>
  <si>
    <t>(6) If vaccination schedule only uses two doses of vaccine, remove 3rd entry.</t>
  </si>
  <si>
    <t xml:space="preserve">(7) Adapt question locally to use the name of the measles containing vaccination (MCV) used in the country: measles, MMR, or MR. </t>
  </si>
  <si>
    <t>(8) If vaccination schedule only uses one dose of vaccine, remove 2nd entry.</t>
  </si>
  <si>
    <t>(9) Filter should reflect the vaccination list on the card (excluding vitamin A, which is not a vaccination).</t>
  </si>
  <si>
    <t>(10) Change the wording of this question to match the names used for supplemental immunization activities in the country.</t>
  </si>
  <si>
    <t>(11) Adapt question locally after determining the most common injection site. For example, pentavalent may be given in the left outer thigh, and pneumococcal in the right outer thigh.</t>
  </si>
  <si>
    <t>(12) Delete this question in countries where the vaccination schedule includes only one dose of measles containing vaccination.</t>
  </si>
  <si>
    <t>(13) Coding categories to be developed locally; however, the broad categories must be maintained. Insert name(s) of recent vaccination campaigns, or remove response option 41 if the country does not conduct vaccination campaigns.</t>
  </si>
  <si>
    <t>SECTION 6. CHILD HEALTH AND NUTRITION</t>
  </si>
  <si>
    <t>CHECK 220, 224, AND 225 IN THE PREGNANCY HISTORY: ANY SURVIVING CHILDREN BORN 0-59 MONTHS BEFORE THE SURVEY?</t>
  </si>
  <si>
    <t>ONE OR MORE SURVIVING CHILDREN BORN 0-59 MONTHS BEFORE THE SURVEY</t>
  </si>
  <si>
    <t>NO SURVIVING CHILDREN BORN 0-59 MONTHS BEFORE THE SURVEY</t>
  </si>
  <si>
    <t>RECORD THE NAME FROM 218 AND PREGNANCY HISTORY NUMBER FROM 215 OF THE SURVIVING CHILDREN BORN 0-59 MONTHS BEFORE THE SURVEY, STARTING WITH THE LAST ONE.</t>
  </si>
  <si>
    <t>CHECK 211J FOR CHILD:</t>
  </si>
  <si>
    <t>TABLETS/SYRUP</t>
  </si>
  <si>
    <t>[MULTIPLE MICRONUTRIENT</t>
  </si>
  <si>
    <t>POWDERS]</t>
  </si>
  <si>
    <t>SHOW COMMON TYPES OF TABLETS/SYRUPS/ MULTIPLE MICRONUTRIENT POWDERS.</t>
  </si>
  <si>
    <t>SHOW COMMON TYPES OF AMPULES/CAPSULES/SYRUPS.</t>
  </si>
  <si>
    <t>WEIGHT</t>
  </si>
  <si>
    <t>LENGTH/HEIGHT</t>
  </si>
  <si>
    <t>UPPER ARM</t>
  </si>
  <si>
    <t>SHOW IMAGE OF MUAC TAPE.</t>
  </si>
  <si>
    <t>CHECK 485: CURRENTLY BREASTFEEDING?</t>
  </si>
  <si>
    <t>NO/ NOT ASKED</t>
  </si>
  <si>
    <t>MUCH LESS</t>
  </si>
  <si>
    <t>SOMEWHAT LESS</t>
  </si>
  <si>
    <t>ABOUT THE SAME</t>
  </si>
  <si>
    <t>MORE</t>
  </si>
  <si>
    <t>NOTHING TO DRINK</t>
  </si>
  <si>
    <t>STOPPED FOOD</t>
  </si>
  <si>
    <t>NEVER GAVE FOOD</t>
  </si>
  <si>
    <t>TRADITIONAL PRACTITIONER</t>
  </si>
  <si>
    <t>ITINERANT DRUG SELLER</t>
  </si>
  <si>
    <t>T</t>
  </si>
  <si>
    <t>CHECK 612:</t>
  </si>
  <si>
    <t>TWO OR</t>
  </si>
  <si>
    <t>CODES</t>
  </si>
  <si>
    <t>ONLY ONE</t>
  </si>
  <si>
    <t>CODE CIRCLED</t>
  </si>
  <si>
    <t>FIRST PLACE</t>
  </si>
  <si>
    <t>USE LETTER CODE FROM 612.</t>
  </si>
  <si>
    <t>FLUID FROM ORS PACKET</t>
  </si>
  <si>
    <t>ORS LIQUID</t>
  </si>
  <si>
    <t>ZINC</t>
  </si>
  <si>
    <t>HOMEMADE FLUID</t>
  </si>
  <si>
    <t>CHECK 615:</t>
  </si>
  <si>
    <t>ANY 'YES'</t>
  </si>
  <si>
    <t>ALL 'NO'</t>
  </si>
  <si>
    <t>OR 'DK'</t>
  </si>
  <si>
    <t>PILL OR SYRUP</t>
  </si>
  <si>
    <t>ANTIBIOTIC</t>
  </si>
  <si>
    <t>ANTIMOTILITY</t>
  </si>
  <si>
    <t>OTHER (NOT ANTIBIOTIC</t>
  </si>
  <si>
    <t>OR ANTIMOTILITY)</t>
  </si>
  <si>
    <t>UNKNOWN PILL OR SYRUP</t>
  </si>
  <si>
    <t>INJECTION</t>
  </si>
  <si>
    <t>RECORD ALL TREATMENTS GIVEN.</t>
  </si>
  <si>
    <t>NON-ANTIBIOTIC</t>
  </si>
  <si>
    <t>UNKNOWN INJECTION</t>
  </si>
  <si>
    <t>(IV) INTRAVENOUS</t>
  </si>
  <si>
    <t>HOME REMEDY/HERBAL MEDICINE</t>
  </si>
  <si>
    <t>CHEST ONLY</t>
  </si>
  <si>
    <t>NOSE ONLY</t>
  </si>
  <si>
    <t>CHECK 618: HAD FEVER?</t>
  </si>
  <si>
    <t>NO OR</t>
  </si>
  <si>
    <t>CHECK 626:</t>
  </si>
  <si>
    <t>USE LETTER CODE FROM 626.</t>
  </si>
  <si>
    <t>IF THE SAME DAY RECORD ‘00’.</t>
  </si>
  <si>
    <t>ANTIMALARIAL MEDICINE</t>
  </si>
  <si>
    <t>ARTEMISININ COMBINATION</t>
  </si>
  <si>
    <t>THERAPY (ACT)</t>
  </si>
  <si>
    <t>SP/FANSIDAR</t>
  </si>
  <si>
    <t>CHLOROQUINE</t>
  </si>
  <si>
    <t>RECORD ALL MENTIONED.
IF MEDICINE NOT KNOWN, ASK TO SEE THE PACKAGE OR PRESCRIPTION.</t>
  </si>
  <si>
    <t>AMODIAQUINE</t>
  </si>
  <si>
    <t>QUININE</t>
  </si>
  <si>
    <t>PILLS</t>
  </si>
  <si>
    <t>INJECTION/IV</t>
  </si>
  <si>
    <t>ARTESUNATE</t>
  </si>
  <si>
    <t>RECTAL</t>
  </si>
  <si>
    <t>ANTIMALARIAL</t>
  </si>
  <si>
    <t>ANTIBIOTIC MEDICINE</t>
  </si>
  <si>
    <t>AMOXICILLIN</t>
  </si>
  <si>
    <t>COTRIMOXAZOLE</t>
  </si>
  <si>
    <t>OTHER PILL/SYRUP</t>
  </si>
  <si>
    <t>OTHER INJECTION/IV</t>
  </si>
  <si>
    <t>OTHER MEDICINE</t>
  </si>
  <si>
    <t>ASPIRIN</t>
  </si>
  <si>
    <t>PARACETAMOL/PANADOL/</t>
  </si>
  <si>
    <t>ACETAMINOPHEN</t>
  </si>
  <si>
    <t>IBUPROFEN</t>
  </si>
  <si>
    <t>Z</t>
  </si>
  <si>
    <t>CHECK 631: ARTEMISININ COMBINATION THERAPY ('A') GIVEN</t>
  </si>
  <si>
    <t>CODE 'A'</t>
  </si>
  <si>
    <t>NOT</t>
  </si>
  <si>
    <t>SAME DAY</t>
  </si>
  <si>
    <t>0</t>
  </si>
  <si>
    <t>NEXT DAY</t>
  </si>
  <si>
    <t>TWO DAYS AFTER FEVER</t>
  </si>
  <si>
    <t>THREE OR MORE DAYS AFTER FEVER</t>
  </si>
  <si>
    <t>CHECK 220, 224, AND 225 IN PREGNANCY HISTORY: ANY MORE SURVIVING CHILDREN BORN 0-59 MONTHS BEFORE THE SURVEY?</t>
  </si>
  <si>
    <t>MORE SURVIVING CHILDREN BORN 0-59 MONTHS BEFORE THE SURVEY</t>
  </si>
  <si>
    <t>NO MORE SURVIVING CHILDREN BORN
0-59 MONTHS BEFORE 
THE SURVEY</t>
  </si>
  <si>
    <t>(GO TO 603 FOR THE NEXT SURVIVING CHILD)</t>
  </si>
  <si>
    <t>CHECK 220, 225 AND 226, ALL ROWS: NUMBER OF CHILDREN BORN 0-23 MONTHS BEFORE THE SURVEY LIVING WITH THE RESPONDENT</t>
  </si>
  <si>
    <t>(NAME OF YOUNGEST CHILD LIVING WITH HER)</t>
  </si>
  <si>
    <t>NUMBER OF TIMES DRANK FORMULA</t>
  </si>
  <si>
    <t>NUMBER OF TIMES DRANK MILK</t>
  </si>
  <si>
    <t>SWEET/</t>
  </si>
  <si>
    <t xml:space="preserve">FLAVORED . . . . </t>
  </si>
  <si>
    <t>h)</t>
  </si>
  <si>
    <t>i)</t>
  </si>
  <si>
    <t>SWEETENED . . . .</t>
  </si>
  <si>
    <t>j)</t>
  </si>
  <si>
    <t>k)</t>
  </si>
  <si>
    <t>OTHER DRINK(S)</t>
  </si>
  <si>
    <t>IF YES:</t>
  </si>
  <si>
    <t>NUMBER OF TIMES HAD YOGURT</t>
  </si>
  <si>
    <t>HAD YOGURT AS A DRINK</t>
  </si>
  <si>
    <t>m)</t>
  </si>
  <si>
    <t>l)</t>
  </si>
  <si>
    <t>n)</t>
  </si>
  <si>
    <t>o)</t>
  </si>
  <si>
    <t>p)</t>
  </si>
  <si>
    <t>q)</t>
  </si>
  <si>
    <t>r)</t>
  </si>
  <si>
    <t>(12)</t>
  </si>
  <si>
    <t>s)</t>
  </si>
  <si>
    <t>t)</t>
  </si>
  <si>
    <t>u)</t>
  </si>
  <si>
    <t>OTHER FOOD(S)</t>
  </si>
  <si>
    <t>MARK THE APPROPRIATE FOOD GROUP FOR EACH ADDITIONAL FOOD, IF THE GROUP IS NOT YET CODED ‘YES’. 
IF UNABLE TO DETERMINE WHICH GROUP THE ADDITIONAL FOOD BELONGS TO, RECORD THE NAME OF THE FOOD.</t>
  </si>
  <si>
    <t>NOT A SINGLE 'YES'</t>
  </si>
  <si>
    <t>AT LEAST ONE 'YES'</t>
  </si>
  <si>
    <t>(GO BACK TO 637 TO RECORD FOOD EATEN YESTERDAY)</t>
  </si>
  <si>
    <t>(THEN CONTINUE TO 640)</t>
  </si>
  <si>
    <t>IF 7 OR MORE TIMES, RECORD ‘7'.</t>
  </si>
  <si>
    <t>CHILD USED TOILET OR LATRINE</t>
  </si>
  <si>
    <t>PUT/RINSED</t>
  </si>
  <si>
    <t>INTO TOILET OR LATRINE</t>
  </si>
  <si>
    <t>INTO DRAIN OR DITCH</t>
  </si>
  <si>
    <t>THROWN INTO GARBAGE</t>
  </si>
  <si>
    <t>BURIED</t>
  </si>
  <si>
    <t>LEFT IN THE OPEN</t>
  </si>
  <si>
    <t>v)</t>
  </si>
  <si>
    <t>w)</t>
  </si>
  <si>
    <t>x)</t>
  </si>
  <si>
    <t xml:space="preserve">OTHER FOOD(S) </t>
  </si>
  <si>
    <t>SECTION 6. FOOTNOTES</t>
  </si>
  <si>
    <t>(1) Only include item (a) if a country has a national pill/syrup program, and only include item (b) if country has a national micronutrient powders (MNP) program. If a country includes both types of supplements in their national program, retain both items. Remove this question in countries that do not have a national iron supplementation program for children.</t>
  </si>
  <si>
    <t>(2) As per WHO guidance, annual administration of deworming medication is recommended where the baseline prevalence of soil-transmitted helminth infection is 20-50% and semiannual administration is recommended when the prevalence is &gt;50%. Where prevalence is below 50%, countries may choose to change the reference period in Q606 from 6 to 12 months. The question should be deleted in surveys in countries where there is no program for deworming.</t>
  </si>
  <si>
    <r>
      <t xml:space="preserve">(3) Item ‘c’ refers to measurement of the mid upper arm circumference (MUAC). Rephrase this item as needed so that mothers will understand which part of the body the question is referring to. </t>
    </r>
    <r>
      <rPr>
        <sz val="8"/>
        <color rgb="FF000000"/>
        <rFont val="Arial"/>
        <family val="2"/>
      </rPr>
      <t>If a country does not have wide-scale Community Management of Acute Malnutrition (CMAM) program, item ‘c’ can be removed.</t>
    </r>
  </si>
  <si>
    <t>(4) The term(s) used for diarrhea should encompass the expressions used for all forms of diarrhea, including bloody stools (consistent with dysentery), watery stools, etc.</t>
  </si>
  <si>
    <t xml:space="preserve">(5) Coding categories to be developed locally; however, the broad categories must be maintained. </t>
  </si>
  <si>
    <t>(6) Include in the question the common names/brands for pre-packaged ORS liquids. If pre-packaged ORS liquids are not available in the country, this item should be deleted.</t>
  </si>
  <si>
    <t xml:space="preserve">(7) If the government does not recommend a homemade fluid, then this item should be dropped from the question. If the government does recommend a homemade fluid, this item should be adapted to include the terms used locally for the recommended home fluid. The ingredients promoted by the government for making the recommended home fluid should be reflected in the category. </t>
  </si>
  <si>
    <t>(8) The question should be deleted in countries that are not affected by malaria.</t>
  </si>
  <si>
    <t>(9) Coding categories to be developed locally and revised based on the pretest. All antimalarials commonly used in the country should be included in the response categories. Common brand names of medicine, such as Bayer or Tylenol, should be added to the response categories for aspirin, acetaminophen, or ibuprofen as appropriate.</t>
  </si>
  <si>
    <r>
      <t>(10)</t>
    </r>
    <r>
      <rPr>
        <sz val="8"/>
        <color rgb="FFFF0000"/>
        <rFont val="Arial"/>
        <family val="2"/>
      </rPr>
      <t xml:space="preserve"> </t>
    </r>
    <r>
      <rPr>
        <sz val="8"/>
        <rFont val="Arial"/>
        <family val="2"/>
      </rPr>
      <t xml:space="preserve">All drink and food group categories must be adapted to include commonly consumed drinks and foods in the survey country. Please see the DHS Questionnaire Adaptation Guide </t>
    </r>
    <r>
      <rPr>
        <i/>
        <sz val="8"/>
        <rFont val="Arial"/>
        <family val="2"/>
      </rPr>
      <t>(forthcoming)</t>
    </r>
    <r>
      <rPr>
        <sz val="8"/>
        <rFont val="Arial"/>
        <family val="2"/>
      </rPr>
      <t xml:space="preserve"> for information on how to adapt the drink and food groups.</t>
    </r>
  </si>
  <si>
    <r>
      <rPr>
        <sz val="8"/>
        <color theme="1"/>
        <rFont val="Arial"/>
        <family val="2"/>
      </rPr>
      <t>(11)</t>
    </r>
    <r>
      <rPr>
        <sz val="8"/>
        <rFont val="Arial"/>
        <family val="2"/>
      </rPr>
      <t xml:space="preserve"> This drink or food category is optional. Remove it from the questionnaire when the category is not relevant to the country. When removing optional categories, do not renumber the remaining food categories.</t>
    </r>
  </si>
  <si>
    <r>
      <rPr>
        <sz val="8"/>
        <color theme="1"/>
        <rFont val="Arial"/>
        <family val="2"/>
      </rPr>
      <t>(12)</t>
    </r>
    <r>
      <rPr>
        <sz val="8"/>
        <rFont val="Arial"/>
        <family val="2"/>
      </rPr>
      <t xml:space="preserve"> Remove from the questionnaire if adaptation only includes one question for the sweet foods group.</t>
    </r>
  </si>
  <si>
    <t>SECTION 7. MARRIAGE AND SEXUAL ACTIVITY</t>
  </si>
  <si>
    <t>YES, CURRENTLY MARRIED</t>
  </si>
  <si>
    <t>YES, LIVING WITH A MAN</t>
  </si>
  <si>
    <t>NO, NOT IN UNION</t>
  </si>
  <si>
    <t>YES, FORMERLY MARRIED</t>
  </si>
  <si>
    <t>YES, LIVED WITH A MAN</t>
  </si>
  <si>
    <t>WIDOWED</t>
  </si>
  <si>
    <t>DIVORCED</t>
  </si>
  <si>
    <t>SEPARATED</t>
  </si>
  <si>
    <t xml:space="preserve">MARRIAGE CERTIFICATE FROM A CHURCH, </t>
  </si>
  <si>
    <t xml:space="preserve">MARRIAGE CERTIFICATE FROM A CIVIL </t>
  </si>
  <si>
    <t>AUTHORITY</t>
  </si>
  <si>
    <t>RECORD ALL MENTIONED.</t>
  </si>
  <si>
    <t>OTHER DOCUMENT FROM A RELIGIOUS</t>
  </si>
  <si>
    <t>INSTITUTION</t>
  </si>
  <si>
    <t>LIVING WITH HER</t>
  </si>
  <si>
    <t>STAYING ELSEWHERE</t>
  </si>
  <si>
    <t>RECORD THE HUSBAND'S/PARTNER'S NAME AND LINE NUMBER FROM THE HOUSEHOLD QUESTIONNAIRE. IF HE IS NOT LISTED IN THE HOUSEHOLD, RECORD '00'.</t>
  </si>
  <si>
    <t>LINE NO.</t>
  </si>
  <si>
    <t xml:space="preserve">TOTAL NUMBER OF WIVES </t>
  </si>
  <si>
    <t>AND LIVE-IN PARTNERS</t>
  </si>
  <si>
    <t>RANK</t>
  </si>
  <si>
    <t>ONLY ONCE</t>
  </si>
  <si>
    <t>MORE THAN ONCE</t>
  </si>
  <si>
    <t>CHECK 714:</t>
  </si>
  <si>
    <t>MARRIED/</t>
  </si>
  <si>
    <t>LIVED WITH A</t>
  </si>
  <si>
    <t>LIVED WITH A MAN</t>
  </si>
  <si>
    <t>MAN MORE</t>
  </si>
  <si>
    <t>THAN ONCE</t>
  </si>
  <si>
    <t>MARRIED/LIVED WITH</t>
  </si>
  <si>
    <t>A MAN MORE THAN ONCE</t>
  </si>
  <si>
    <t>A MAN ONLY ONCE</t>
  </si>
  <si>
    <t>CHECK 701:</t>
  </si>
  <si>
    <t>CURRENTLY</t>
  </si>
  <si>
    <t>NOT IN A UNION</t>
  </si>
  <si>
    <t>MARRIED</t>
  </si>
  <si>
    <t>WITH A MAN</t>
  </si>
  <si>
    <t>CHECK FOR PRESENCE OF OTHERS. BEFORE CONTINUING, MAKE EVERY EFFORT TO ENSURE PRIVACY.</t>
  </si>
  <si>
    <t>NEVER HAD SEXUAL</t>
  </si>
  <si>
    <t>INTERCOURSE</t>
  </si>
  <si>
    <t xml:space="preserve"> .</t>
  </si>
  <si>
    <t>AGE IN YEARS</t>
  </si>
  <si>
    <t>IF LESS THAN 12 MONTHS, ANSWER MUST BE RECORDED IN DAYS, WEEKS OR MONTHS. IF 12 MONTHS (ONE YEAR) OR MORE, ANSWER MUST BE RECORDED IN YEARS.</t>
  </si>
  <si>
    <t xml:space="preserve">RECORD ALL MENTIONED. 
IF CODES 'G' OR 'H' ARE CIRCLED, SKIP TO 728 EVEN IF ANOTHER METHOD WAS ALSO USED. </t>
  </si>
  <si>
    <t>IF BRAND NOT KNOWN, ASK TO SEE THE PACKAGE.</t>
  </si>
  <si>
    <t>PROBE TO IDENTIFY TYPE OF SOURCE.
IF UNABLE TO DETERMINE IF PUBLIC, PRIVATE, OR NGO SECTOR, RECORD '96' AND WRITE THE NAME OF THE PLACE.</t>
  </si>
  <si>
    <t>HUSBAND</t>
  </si>
  <si>
    <t>LIVE-IN PARTNER</t>
  </si>
  <si>
    <t>BOYFRIEND NOT LIVING WITH</t>
  </si>
  <si>
    <t>CASUAL ACQUAINTANCE</t>
  </si>
  <si>
    <t>CLIENT/SEX WORKER</t>
  </si>
  <si>
    <t>NUMBER OF PARTNERS</t>
  </si>
  <si>
    <t>IN LIFETIME</t>
  </si>
  <si>
    <t>IF NON-NUMERIC ANSWER, PROBE TO GET AN ESTIMATE. IF NUMBER OF PARTNERS IS 95 OR MORE, RECORD '95'.</t>
  </si>
  <si>
    <t>PRESENCE OF OTHERS DURING THIS SECTION.</t>
  </si>
  <si>
    <t>CHILDREN &lt;10</t>
  </si>
  <si>
    <t>MALE ADULTS</t>
  </si>
  <si>
    <t>FEMALE ADULTS</t>
  </si>
  <si>
    <t>(1) The question should be deleted in countries where polygyny is not practiced.</t>
  </si>
  <si>
    <t>(2) In countries with an active female condom program, the wording of the question should be modified to include reference to both the male and female condom.</t>
  </si>
  <si>
    <t xml:space="preserve">(3) Coding categories to be developed locally; however, the broad categories must be maintained. </t>
  </si>
  <si>
    <t>SECTION 8. FERTILITY PREFERENCES</t>
  </si>
  <si>
    <t>CHECK 307:</t>
  </si>
  <si>
    <t>NOT ASKED</t>
  </si>
  <si>
    <t>NEITHER ARE</t>
  </si>
  <si>
    <t>HE OR SHE</t>
  </si>
  <si>
    <t>HAVE ANOTHER CHILD</t>
  </si>
  <si>
    <t>NO MORE</t>
  </si>
  <si>
    <t>UNDECIDED/DON'T KNOW</t>
  </si>
  <si>
    <t>HAVE (A/ANOTHER) CHILD</t>
  </si>
  <si>
    <t>SAYS SHE CAN'T GET PREGNANT</t>
  </si>
  <si>
    <t>SOON/NOW</t>
  </si>
  <si>
    <t>993</t>
  </si>
  <si>
    <t>AFTER MARRIAGE</t>
  </si>
  <si>
    <t>CHECK 307: USING A CONTRACEPTIVE METHOD?</t>
  </si>
  <si>
    <t>ASKED</t>
  </si>
  <si>
    <t>USING</t>
  </si>
  <si>
    <t>CHECK 805:</t>
  </si>
  <si>
    <t>'24' OR MORE MONTHS</t>
  </si>
  <si>
    <t>'00-23' MONTHS</t>
  </si>
  <si>
    <t>OR '02' OR MORE YEARS</t>
  </si>
  <si>
    <t>OR '00-01' YEAR</t>
  </si>
  <si>
    <t>CHECK 723:</t>
  </si>
  <si>
    <t>DAYS, WEEKS OR</t>
  </si>
  <si>
    <t>AGO</t>
  </si>
  <si>
    <t>CHECK 804:</t>
  </si>
  <si>
    <t>NOT MARRIED</t>
  </si>
  <si>
    <t>WANTS TO HAVE</t>
  </si>
  <si>
    <t>WANTS NO MORE/</t>
  </si>
  <si>
    <t>FERTILITY-RELATED REASONS</t>
  </si>
  <si>
    <t>A/ANOTHER CHILD</t>
  </si>
  <si>
    <t>NOT HAVING SEX</t>
  </si>
  <si>
    <t>INFREQUENT SEX</t>
  </si>
  <si>
    <t>MENOPAUSAL/HYSTERECTOMY</t>
  </si>
  <si>
    <t>CAN'T GET PREGNANT</t>
  </si>
  <si>
    <t>NOT MENSTRUATED SINCE</t>
  </si>
  <si>
    <t>LAST BIRTH</t>
  </si>
  <si>
    <t>BREASTFEEDING</t>
  </si>
  <si>
    <t>UP TO GOD/FATALISTIC</t>
  </si>
  <si>
    <t>OPPOSITION TO USE</t>
  </si>
  <si>
    <t>RESPONDENT OPPOSED</t>
  </si>
  <si>
    <t>HUSBAND/PARTNER OPPOSED</t>
  </si>
  <si>
    <t>RECORD ALL REASONS MENTIONED.</t>
  </si>
  <si>
    <t>OTHERS OPPOSED</t>
  </si>
  <si>
    <t>RELIGIOUS PROHIBITION</t>
  </si>
  <si>
    <t>LACK OF KNOWLEDGE</t>
  </si>
  <si>
    <t>KNOWS NO METHOD</t>
  </si>
  <si>
    <t>KNOWS NO SOURCE</t>
  </si>
  <si>
    <t>METHOD-RELATED REASONS</t>
  </si>
  <si>
    <t>INCONVENIENT TO USE</t>
  </si>
  <si>
    <t>CHANGES IN MENSTRUAL BLEEDING</t>
  </si>
  <si>
    <t>METHODS COULD CAUSE INFERTILITY</t>
  </si>
  <si>
    <t xml:space="preserve">INTERFERES WITH BODY'S NORMAL </t>
  </si>
  <si>
    <t>PROCESSES</t>
  </si>
  <si>
    <t>OTHER SIDE EFFECTS</t>
  </si>
  <si>
    <t>COST/ACCESS/AVAILABILITY</t>
  </si>
  <si>
    <t>LACK OF ACCESS/TOO FAR</t>
  </si>
  <si>
    <t>COSTS TOO MUCH</t>
  </si>
  <si>
    <t>U</t>
  </si>
  <si>
    <t>PREFERRED METHOD</t>
  </si>
  <si>
    <t>NOT AVAILABLE</t>
  </si>
  <si>
    <t>V</t>
  </si>
  <si>
    <t>NO METHOD AVAILABLE</t>
  </si>
  <si>
    <t>W</t>
  </si>
  <si>
    <t>CURRENTLY USING</t>
  </si>
  <si>
    <t>CHECK 224:</t>
  </si>
  <si>
    <t>HAS LIVING</t>
  </si>
  <si>
    <t>NO LIVING</t>
  </si>
  <si>
    <t>CHILDREN</t>
  </si>
  <si>
    <t>PROBE FOR A NUMERIC RESPONSE.</t>
  </si>
  <si>
    <t>BOYS</t>
  </si>
  <si>
    <t>GIRLS</t>
  </si>
  <si>
    <t>EITHER</t>
  </si>
  <si>
    <t>RADIO</t>
  </si>
  <si>
    <t>TELEVISION</t>
  </si>
  <si>
    <t>NEWSPAPER OR MAGAZINE</t>
  </si>
  <si>
    <t>MOBILE PHONE</t>
  </si>
  <si>
    <t>FACEBOOK/TWITTER/</t>
  </si>
  <si>
    <t>INSTAGRAM</t>
  </si>
  <si>
    <t>POSTER/LEAFLET/BROCHURE</t>
  </si>
  <si>
    <t>OUTDOOR SIGN/BILLBOARD</t>
  </si>
  <si>
    <t>COMMUNITY MEETINGS/EVENTS</t>
  </si>
  <si>
    <t>HUSBAND/PARTNER</t>
  </si>
  <si>
    <t xml:space="preserve">RESPONDENT AND HUSBAND/PARTNER </t>
  </si>
  <si>
    <t>JOINTLY</t>
  </si>
  <si>
    <t>SOMEONE ELSE</t>
  </si>
  <si>
    <t>MORE IMPORTANT</t>
  </si>
  <si>
    <t>EQUALLY IMPORTANT</t>
  </si>
  <si>
    <t>LESS IMPORTANT</t>
  </si>
  <si>
    <t>HE OR SHE ARE</t>
  </si>
  <si>
    <t>SAME NUMBER</t>
  </si>
  <si>
    <t>MORE CHILDREN</t>
  </si>
  <si>
    <t>FEWER CHILDREN</t>
  </si>
  <si>
    <t>SECTION 9. HUSBAND'S BACKGROUND AND WOMAN'S WORK</t>
  </si>
  <si>
    <t>CURRENTLY MARRIED/</t>
  </si>
  <si>
    <t>NOT IN</t>
  </si>
  <si>
    <t>LIVING WITH A MAN</t>
  </si>
  <si>
    <t>UNION</t>
  </si>
  <si>
    <t>FOR FAMILY MEMBER</t>
  </si>
  <si>
    <t>FOR SOMEONE ELSE</t>
  </si>
  <si>
    <t>SELF-EMPLOYED</t>
  </si>
  <si>
    <t>THROUGHOUT THE YEAR</t>
  </si>
  <si>
    <t>SEASONALLY/PART OF THE YEAR</t>
  </si>
  <si>
    <t>ONCE IN A WHILE</t>
  </si>
  <si>
    <t>CASH ONLY</t>
  </si>
  <si>
    <t>CASH AND KIND</t>
  </si>
  <si>
    <t>IN KIND ONLY</t>
  </si>
  <si>
    <t>NOT PAID</t>
  </si>
  <si>
    <t>MARRIED/LIVING</t>
  </si>
  <si>
    <t>NOT IN UNION</t>
  </si>
  <si>
    <t>CHECK 916:</t>
  </si>
  <si>
    <t>CODE '1' OR '2'</t>
  </si>
  <si>
    <t>RESPONDENT AND</t>
  </si>
  <si>
    <t>HUSBAND/PARTNER JOINTLY</t>
  </si>
  <si>
    <t>MORE THAN HIM</t>
  </si>
  <si>
    <t>LESS THAN HIM</t>
  </si>
  <si>
    <t>HUSBAND/PARTNER HAS</t>
  </si>
  <si>
    <t>NO EARNINGS</t>
  </si>
  <si>
    <t>ALONE ONLY</t>
  </si>
  <si>
    <t>JOINTLY WITH HUSBAND/PARTNER ONLY</t>
  </si>
  <si>
    <t>JOINTLY WITH SOMEONE ELSE ONLY</t>
  </si>
  <si>
    <t>JOINTLY WITH HUSBAND/PARTNER</t>
  </si>
  <si>
    <t>AND SOMEONE ELSE</t>
  </si>
  <si>
    <t>BOTH ALONE AND JOINTLY</t>
  </si>
  <si>
    <t>DOES NOT OWN</t>
  </si>
  <si>
    <t>930A</t>
  </si>
  <si>
    <t>930C</t>
  </si>
  <si>
    <t>930B</t>
  </si>
  <si>
    <t>PRESENCE OF OTHERS AT THIS POINT (PRESENT AND LISTENING, PRESENT BUT NOT LISTENING, OR NOT PRESENT)</t>
  </si>
  <si>
    <t>PRES./</t>
  </si>
  <si>
    <t>LISTEN.</t>
  </si>
  <si>
    <t>PRES.</t>
  </si>
  <si>
    <t>CHILDREN &lt; 10</t>
  </si>
  <si>
    <t>OTHER MALES</t>
  </si>
  <si>
    <t>OTHER FEMALES</t>
  </si>
  <si>
    <t>GOES OUT</t>
  </si>
  <si>
    <t>NEGLECTS CHILDREN</t>
  </si>
  <si>
    <t>ARGUES</t>
  </si>
  <si>
    <t>REFUSES SEX</t>
  </si>
  <si>
    <t>BURNS FOOD</t>
  </si>
  <si>
    <t>(1) Revise according to the local educational system.</t>
  </si>
  <si>
    <t>SECTION 10. HIV/AIDS</t>
  </si>
  <si>
    <t>CHECK 111: AGE</t>
  </si>
  <si>
    <t>15-24 YEARS</t>
  </si>
  <si>
    <t>25 YEARS</t>
  </si>
  <si>
    <t>OR OLDER</t>
  </si>
  <si>
    <t>(2)(3)</t>
  </si>
  <si>
    <t>DON'T KNOW/NOT SURE/DEPENDS</t>
  </si>
  <si>
    <t>CHECK 220 AND 223:</t>
  </si>
  <si>
    <t>NO LIVE BIRTHS</t>
  </si>
  <si>
    <t>LAST LIVE BIRTH 24 MONTHS OR MORE BEFORE THE SURVEY</t>
  </si>
  <si>
    <t>LAST LIVE BIRTH 0-23 MONTHS BEFORE THE SURVEY</t>
  </si>
  <si>
    <t>CHECK 412 FOR LAST LIVE BIRTH ('TYPE 1'):</t>
  </si>
  <si>
    <t>HAD</t>
  </si>
  <si>
    <t>ANTENATAL</t>
  </si>
  <si>
    <t>CARE</t>
  </si>
  <si>
    <t xml:space="preserve">CHECK FOR PRESENCE OF OTHERS. BEFORE CONTINUING, MAKE EVERY EFFORT TO ENSURE PRIVACY. </t>
  </si>
  <si>
    <t>STAND-ALONE HTC CENTER</t>
  </si>
  <si>
    <t>MOBILE HTC SERVICES</t>
  </si>
  <si>
    <t>WORKPLACE</t>
  </si>
  <si>
    <t>CORRECTIONAL FACILITY</t>
  </si>
  <si>
    <t>CHECK 435 FOR LAST LIVE BIRTH ('TYPE 1'):</t>
  </si>
  <si>
    <t xml:space="preserve">ANY CODE </t>
  </si>
  <si>
    <t>'21-46' CIRCLED</t>
  </si>
  <si>
    <t>CHECK 1015:</t>
  </si>
  <si>
    <t>POSITIVE</t>
  </si>
  <si>
    <t>NEGATIVE</t>
  </si>
  <si>
    <t>INDETERMINATE</t>
  </si>
  <si>
    <t>DECLINED TO ANSWER</t>
  </si>
  <si>
    <t>DID NOT RECEIVE TEST RESULT</t>
  </si>
  <si>
    <t>SAME DATE AS LAST HIV TEST</t>
  </si>
  <si>
    <t>IF NON-NUMERIC ANSWER, PROBE TO GET AN ESTIMATE, IF NUMBER OF TESTS IS 95 OR MORE, RECORD '95'.</t>
  </si>
  <si>
    <t>NUMBER OF HIV TESTS</t>
  </si>
  <si>
    <t>CHECK 1028:</t>
  </si>
  <si>
    <t>CODE '1'</t>
  </si>
  <si>
    <t>AGREE</t>
  </si>
  <si>
    <t>DISAGREE</t>
  </si>
  <si>
    <t>PEOPLE TALK BADLY</t>
  </si>
  <si>
    <t>DISCLOSED STATUS</t>
  </si>
  <si>
    <t>VERBALLY INSULTED</t>
  </si>
  <si>
    <t>HEALTHCARE WORKERS</t>
  </si>
  <si>
    <t>TALKED BADLY</t>
  </si>
  <si>
    <t>VERBALLY ABUSED</t>
  </si>
  <si>
    <t>CHECK 1001:</t>
  </si>
  <si>
    <t>HEARD ABOUT</t>
  </si>
  <si>
    <t>NOT HEARD ABOUT</t>
  </si>
  <si>
    <t>HIV OR AIDS</t>
  </si>
  <si>
    <t>CHECK 722:</t>
  </si>
  <si>
    <t>HAS HAD SEXUAL</t>
  </si>
  <si>
    <t>CHECK 1040: HEARD ABOUT OTHER SEXUALLY TRANSMITTED INFECTIONS?</t>
  </si>
  <si>
    <t>DEPENDS/NOT SURE</t>
  </si>
  <si>
    <t>(1) Delete question 1001 in countries where knowledge of HIV and AIDS is nearly universal. If 1001 is deleted, revise 1040 to remove the reference to 1001 and version b). Only the text from version a) will remain.</t>
  </si>
  <si>
    <t>(2) PrEP refers to pre-exposure prophylaxis.  Use the local term for PrEP, if applicable.</t>
  </si>
  <si>
    <t>(3) Delete these questions if the country does not have a national PrEP program.</t>
  </si>
  <si>
    <t xml:space="preserve">(4) Question may be considered for deletion in low HIV prevalence countries. </t>
  </si>
  <si>
    <t xml:space="preserve">(6) These questions are used to report on a UNAIDS Global AIDS Monitoring (GAM) indicator. They should be used in countries with or without HIV testing. However, if the estimated HIV prevalence in a country is below 1%, it is advisable to remove these questions, as the number of self-reported HIV positive respondents will be extremely low, even at the national level. For countries with estimated HIV prevalence below 2%, anticipated sample size should be considered in deciding whether to retain or remove the questions. </t>
  </si>
  <si>
    <t>SECTION 11. OTHER HEALTH ISSUES</t>
  </si>
  <si>
    <t>MOTORIZED</t>
  </si>
  <si>
    <t>CAR/TRUCK</t>
  </si>
  <si>
    <t>PUBLIC BUS</t>
  </si>
  <si>
    <t>IF MORE THAN ONE WAY OF TRAVEL IS MENTIONED, CIRCLE THE ONE HIGHEST ON THE LIST.</t>
  </si>
  <si>
    <t>MOTORCYCLE/SCOOTER</t>
  </si>
  <si>
    <t>BOAT WITH MOTOR</t>
  </si>
  <si>
    <t>NOT MOTORIZED</t>
  </si>
  <si>
    <t>ANIMAL-DRAWN CART</t>
  </si>
  <si>
    <t>BICYCLE</t>
  </si>
  <si>
    <t>BOAT WITHOUT MOTOR</t>
  </si>
  <si>
    <t>WALKING</t>
  </si>
  <si>
    <t>DON’T KNOW</t>
  </si>
  <si>
    <t>EVERY DAY</t>
  </si>
  <si>
    <t>SOME DAYS</t>
  </si>
  <si>
    <t>NUMBER OF CIGARETTES</t>
  </si>
  <si>
    <t>KRETEKS</t>
  </si>
  <si>
    <t>PIPES FULL OF TOBACCO</t>
  </si>
  <si>
    <t>CIGARS, CHEROOTS, OR CIGARILLOS</t>
  </si>
  <si>
    <t>WATER PIPE</t>
  </si>
  <si>
    <t>SNUFF BY MOUTH</t>
  </si>
  <si>
    <t>SNUFF BY NOSE</t>
  </si>
  <si>
    <t>CHEWING TOBACCO</t>
  </si>
  <si>
    <t>BETEL QUID WITH TOBACCO</t>
  </si>
  <si>
    <t>DID NOT DRINK ALCOHOL</t>
  </si>
  <si>
    <t>NUMBER OF DAYS</t>
  </si>
  <si>
    <t>EVERY DAY/ALMOST EVERY DAY</t>
  </si>
  <si>
    <t>LESS THAN ONE STANDARD DRINK</t>
  </si>
  <si>
    <t>NUMBER OF DRINKS</t>
  </si>
  <si>
    <t>SHOW PICTURES OF SIZES OF STANDARD DRINKS.</t>
  </si>
  <si>
    <t>BIG</t>
  </si>
  <si>
    <t>NOT A BIG</t>
  </si>
  <si>
    <t>PROBLEM</t>
  </si>
  <si>
    <t>PERMISSION TO GO</t>
  </si>
  <si>
    <t>GETTING MONEY</t>
  </si>
  <si>
    <t>DISTANCE</t>
  </si>
  <si>
    <t>GO ALONE</t>
  </si>
  <si>
    <t>MUTUAL HEALTH ORGANIZATION/</t>
  </si>
  <si>
    <t>COMMUNITY-BASED HEALTH</t>
  </si>
  <si>
    <t>INSURANCE</t>
  </si>
  <si>
    <t>HEALTH INSURANCE THROUGH</t>
  </si>
  <si>
    <t>EMPLOYER</t>
  </si>
  <si>
    <t>SOCIAL SECURITY</t>
  </si>
  <si>
    <t>OTHER PRIVATELY PURCHASED</t>
  </si>
  <si>
    <t>COMMERCIAL HEALTH INSURANCE</t>
  </si>
  <si>
    <t xml:space="preserve">(1) Adapt names of types of healthcare facilities to the local context. </t>
  </si>
  <si>
    <t>(2) Add local terms.</t>
  </si>
  <si>
    <t>(3)  All response categories are to be adapted to the country environment. If a health service prepayment plan or other types of plans are available in the country, add those types of plans to the question in Qs. 1114 and 1115 and to the response codes in Q. 1115.</t>
  </si>
  <si>
    <t>INSTRUCTIONS:</t>
  </si>
  <si>
    <t>COL. 1</t>
  </si>
  <si>
    <t>COL. 2</t>
  </si>
  <si>
    <t>ONLY ONE CODE SHOULD APPEAR IN ANY BOX.</t>
  </si>
  <si>
    <t>DEC</t>
  </si>
  <si>
    <t>COLUMN 1 REQUIRES A CODE IN EVERY MONTH.</t>
  </si>
  <si>
    <t>NOV</t>
  </si>
  <si>
    <t>OCT</t>
  </si>
  <si>
    <t>CODES FOR EACH COLUMN:</t>
  </si>
  <si>
    <t>SEP</t>
  </si>
  <si>
    <t>AUG</t>
  </si>
  <si>
    <r>
      <t xml:space="preserve">COLUMN 1: </t>
    </r>
    <r>
      <rPr>
        <u/>
        <sz val="8"/>
        <rFont val="Arial"/>
        <family val="2"/>
      </rPr>
      <t>BIRTHS, PREGNANCIES, CONTRACEPTIVE USE</t>
    </r>
    <r>
      <rPr>
        <sz val="8"/>
        <rFont val="Arial"/>
        <family val="2"/>
      </rPr>
      <t xml:space="preserve"> (2)</t>
    </r>
  </si>
  <si>
    <t>JUL</t>
  </si>
  <si>
    <t>JUN</t>
  </si>
  <si>
    <t>BIRTHS</t>
  </si>
  <si>
    <t>MAY</t>
  </si>
  <si>
    <t>APR</t>
  </si>
  <si>
    <t>TERMINATIONS</t>
  </si>
  <si>
    <t>MAR</t>
  </si>
  <si>
    <t>FEB</t>
  </si>
  <si>
    <t>NO METHOD</t>
  </si>
  <si>
    <t>JAN</t>
  </si>
  <si>
    <t>17</t>
  </si>
  <si>
    <t>18</t>
  </si>
  <si>
    <t>7</t>
  </si>
  <si>
    <t>19</t>
  </si>
  <si>
    <t>20</t>
  </si>
  <si>
    <t>9</t>
  </si>
  <si>
    <t>28</t>
  </si>
  <si>
    <r>
      <t xml:space="preserve">COLUMN 2: </t>
    </r>
    <r>
      <rPr>
        <u/>
        <sz val="8"/>
        <rFont val="Arial"/>
        <family val="2"/>
      </rPr>
      <t>DISCONTINUATION OF CONTRACEPTIVE USE</t>
    </r>
  </si>
  <si>
    <t>29</t>
  </si>
  <si>
    <t>30</t>
  </si>
  <si>
    <t>INFREQUENT SEX/HUSBAND AWAY</t>
  </si>
  <si>
    <t>BECAME PREGNANT WHILE USING</t>
  </si>
  <si>
    <t>WANTED TO BECOME PREGNANT</t>
  </si>
  <si>
    <t>33</t>
  </si>
  <si>
    <t>HUSBAND/PARTNER DISAPPROVED</t>
  </si>
  <si>
    <t>34</t>
  </si>
  <si>
    <t>WANTED MORE EFFECTIVE METHOD</t>
  </si>
  <si>
    <t>35</t>
  </si>
  <si>
    <t>OTHER SIDE EFFECTS/HEALTH CONCERNS</t>
  </si>
  <si>
    <t>37</t>
  </si>
  <si>
    <t>38</t>
  </si>
  <si>
    <t>39</t>
  </si>
  <si>
    <t>40</t>
  </si>
  <si>
    <t>DIFFICULT TO GET PREGNANT/MENOPAUSAL</t>
  </si>
  <si>
    <t>MARITAL DISSOLUTION/SEPARATION</t>
  </si>
  <si>
    <t>44</t>
  </si>
  <si>
    <t>45</t>
  </si>
  <si>
    <t>47</t>
  </si>
  <si>
    <t>48</t>
  </si>
  <si>
    <t>49</t>
  </si>
  <si>
    <t>50</t>
  </si>
  <si>
    <t>51</t>
  </si>
  <si>
    <t>52</t>
  </si>
  <si>
    <t>53</t>
  </si>
  <si>
    <t>54</t>
  </si>
  <si>
    <t>55</t>
  </si>
  <si>
    <t>56</t>
  </si>
  <si>
    <t>57</t>
  </si>
  <si>
    <t>58</t>
  </si>
  <si>
    <t>59</t>
  </si>
  <si>
    <t>60</t>
  </si>
  <si>
    <t>61</t>
  </si>
  <si>
    <t>62</t>
  </si>
  <si>
    <t>63</t>
  </si>
  <si>
    <t>64</t>
  </si>
  <si>
    <t>65</t>
  </si>
  <si>
    <t>66</t>
  </si>
  <si>
    <t>(2) Response categories may be added for other methods, including  fertility awareness methods.</t>
  </si>
  <si>
    <t>67</t>
  </si>
  <si>
    <t>68</t>
  </si>
  <si>
    <t>69</t>
  </si>
  <si>
    <t>70</t>
  </si>
  <si>
    <t>71</t>
  </si>
  <si>
    <t>72</t>
  </si>
  <si>
    <t>INTERVIEWER'S OBSERVATIONS</t>
  </si>
  <si>
    <t>TO BE FILLED IN AFTER COMPLETING INTERVIEW</t>
  </si>
  <si>
    <t>COMMENTS ABOUT INTERVIEW:</t>
  </si>
  <si>
    <t>COMMENTS ON SPECIFIC QUESTIONS:</t>
  </si>
  <si>
    <t>ANY OTHER COMMENTS:</t>
  </si>
  <si>
    <t>SUPERVISOR'S OBSERVATIONS</t>
  </si>
  <si>
    <t>LANGUAGE 2</t>
  </si>
  <si>
    <t>LANGUAGE 3</t>
  </si>
  <si>
    <t>LANGUAGE 4</t>
  </si>
  <si>
    <t>LANGUAGE 5</t>
  </si>
  <si>
    <t>LANGUAGE 6</t>
  </si>
  <si>
    <t>Translation Date</t>
  </si>
  <si>
    <t>Language Code</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</si>
  <si>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30 to 60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</si>
  <si>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What [PROVINCE/REGION/STATE] were you born in?</t>
  </si>
  <si>
    <t>What country were you born in?</t>
  </si>
  <si>
    <t>How long have you been living continuously in (NAME OF CURRENT CITY, TOWN OR VILLAGE OF RESIDENCE)?</t>
  </si>
  <si>
    <t>In what month and year did you move here?</t>
  </si>
  <si>
    <t>Just before you moved here, which [PROVINCE/REGION/STATE] did you live in?</t>
  </si>
  <si>
    <t>Just before you moved here, did you live in a city, in a town, or in a rural area?</t>
  </si>
  <si>
    <t>Why did you move to this place?</t>
  </si>
  <si>
    <t>In what month and year were you born?</t>
  </si>
  <si>
    <t>How old were you at your last birthday?</t>
  </si>
  <si>
    <t>In general, would you say your health is very good, good, moderate, bad, or very bad?</t>
  </si>
  <si>
    <t>Have you ever attended school?</t>
  </si>
  <si>
    <t>What is the highest level of school you attended: primary, secondary, or higher?</t>
  </si>
  <si>
    <t>What is the highest [GRADE/FORM/YEAR] you completed at that level?</t>
  </si>
  <si>
    <t>Now I would like you to read this sentence to me.
SHOW CARD TO RESPONDENT.
IF RESPONDENT CANNOT READ WHOLE SENTENCE,
PROBE: Can you read any part of the sentence to me?</t>
  </si>
  <si>
    <t>Do you read a newspaper or magazine at least once a week, less than once a week or not at all?</t>
  </si>
  <si>
    <t>Do you listen to the radio at least once a week, less than once a week or not at all?</t>
  </si>
  <si>
    <t>Do you watch television at least once a week, less than once a week or not at all?</t>
  </si>
  <si>
    <t>Do you own a mobile phone?</t>
  </si>
  <si>
    <t>Is your mobile phone a smart phone?</t>
  </si>
  <si>
    <t xml:space="preserve">Have you ever used the Internet from any location on any device? </t>
  </si>
  <si>
    <t>In the last 12 months, have you used the Internet?</t>
  </si>
  <si>
    <t>During the last one month, how often did you use the Internet: almost every day, at least once a week, less than once a week, or not at all?</t>
  </si>
  <si>
    <t>What is your religion?</t>
  </si>
  <si>
    <t>What is your ethnic group?</t>
  </si>
  <si>
    <t>Now I would like to ask about all the births you have had during your life. Have you ever given birth?</t>
  </si>
  <si>
    <t>Do you have any sons or daughters to whom you have given birth who are now living with you?</t>
  </si>
  <si>
    <t>203a)</t>
  </si>
  <si>
    <t xml:space="preserve">How many sons live with you? </t>
  </si>
  <si>
    <t>203b)</t>
  </si>
  <si>
    <t>And how many daughters live with you?</t>
  </si>
  <si>
    <t>Do you have any sons or daughters to whom you have given birth who are alive but do not live with you?</t>
  </si>
  <si>
    <t>205a)</t>
  </si>
  <si>
    <t>How many sons are alive but do not live with you?</t>
  </si>
  <si>
    <t>205b)</t>
  </si>
  <si>
    <t>And how many daughters are alive but do not live with you?</t>
  </si>
  <si>
    <t>Have you ever given birth to a boy or girl who was born alive but later died?
IF NO, PROBE: Any baby who cried, who made any movement, sound, or effort to breathe, or who showed any other signs of life even if for a very short time?</t>
  </si>
  <si>
    <t>207a)</t>
  </si>
  <si>
    <t>How many boys have died?</t>
  </si>
  <si>
    <t>207b)</t>
  </si>
  <si>
    <t>And how many girls have died?</t>
  </si>
  <si>
    <t>Just to make sure that I have this right: you have had in TOTAL _____ births during your life. Is that correct?</t>
  </si>
  <si>
    <t xml:space="preserve">Women sometimes have a pregnancy that does not result in a live birth. For example, a pregnancy can end in a miscarriage, an abortion, or the child can be born dead. Have you ever had a pregnancy that did not end in a live birth?
</t>
  </si>
  <si>
    <t>How many miscarriages, abortions, and stillbirths have you had?</t>
  </si>
  <si>
    <t>Now I would like to record all your pregnancies including live births, stillbirths, miscarriages, and abortions, starting with your first pregnancy.</t>
  </si>
  <si>
    <t xml:space="preserve">Think back to your (first/next) pregnancy. Was that a single pregnancy, twins, or triplets? </t>
  </si>
  <si>
    <t>216sing</t>
  </si>
  <si>
    <t>IF 215=1, ASK: Was the baby born alive, born dead, or did you have a miscarriage or abortion?</t>
  </si>
  <si>
    <t>216mult</t>
  </si>
  <si>
    <r>
      <t>IF 215 &gt; 1, ASK: Was the (</t>
    </r>
    <r>
      <rPr>
        <sz val="8"/>
        <color theme="1"/>
        <rFont val="Arial"/>
        <family val="2"/>
      </rPr>
      <t>first/next) baby in this pregnancy born alive or born dead?</t>
    </r>
  </si>
  <si>
    <t>Did the baby cry, move, or breathe?</t>
  </si>
  <si>
    <t>What name was given to the baby?</t>
  </si>
  <si>
    <t>Is (NAME) a boy or a girl?</t>
  </si>
  <si>
    <t>IF BORN ALIVE, ASK: On what day, month, and year was (NAME) born?
IF BORN DEAD, A MISCARRIAGE, OR AN ABORTION, ASK: On what day, month, and year did this pregnancy end?</t>
  </si>
  <si>
    <t>How long did this pregnancy last in weeks or months?</t>
  </si>
  <si>
    <t>FOR ROW 01, ASK: 
Were there any other pregnancies before this pregnancy?
AFTER ROW 01: 
IF 215=1 OR THIS IS THE FIRST BIRTH OF A MULTIPLE PREGNANCY, ASK: Were there any other pregnancies between the previous pregnancy and this pregnancy? 
IF 215 &gt; 1 AND THIS IS NOT THE FIRST BIRTH OF THE PREGNANCY, SKIP TO 216 IN NEXT ROW.</t>
  </si>
  <si>
    <t>Have you had any pregnancies that ended since the last pregnancy mentioned?</t>
  </si>
  <si>
    <t>Is (NAME) still alive?</t>
  </si>
  <si>
    <t>How old was (NAME) at (his/her) last birthday?</t>
  </si>
  <si>
    <t>Is (NAME) living with you?</t>
  </si>
  <si>
    <t>How old was (NAME) when (he/she) died?
IF '12 MONTHS' OR '1 YR', ASK: Did (NAME) have (his/her) first birthday?
THEN ASK: Exactly how many months old was (NAME) when (he/she) died?</t>
  </si>
  <si>
    <t>Are you pregnant now?</t>
  </si>
  <si>
    <t>How many weeks or months pregnant are you?</t>
  </si>
  <si>
    <t>When you got pregnant, did you want to get pregnant at that time?</t>
  </si>
  <si>
    <t>235a)</t>
  </si>
  <si>
    <t>Did you want to have a baby later on or did you not want any more children?</t>
  </si>
  <si>
    <t>235b)</t>
  </si>
  <si>
    <t>Did you want to have a baby later on or did you not want any children?</t>
  </si>
  <si>
    <t>When did your last menstrual period start?</t>
  </si>
  <si>
    <t>During your last menstrual period, what did you use to collect or absorb your menstrual blood?
Anything else?</t>
  </si>
  <si>
    <t>During your last menstrual period, were you able to wash and change in privacy while at home?</t>
  </si>
  <si>
    <t>How old were you when you had your first menstrual period?</t>
  </si>
  <si>
    <t>From one menstrual period to the next, are there certain days when a woman is more likely to become pregnant?</t>
  </si>
  <si>
    <t>Is this time just before her period begins, during her period, right after her period has ended, or halfway between two periods?</t>
  </si>
  <si>
    <t>After the birth of a child, can a woman become pregnant before her menstrual period has returned?</t>
  </si>
  <si>
    <t>Now I would like to talk about family planning - the various ways or methods that a couple can use to delay or avoid a pregnancy. Have you ever heard of (METHOD)?</t>
  </si>
  <si>
    <t>301-01</t>
  </si>
  <si>
    <t>Female Sterilization.
PROBE: Women can have an operation to avoid having any more children.</t>
  </si>
  <si>
    <t>301-02</t>
  </si>
  <si>
    <t>Male Sterilization.
PROBE: Men can have an operation to avoid having any more children.</t>
  </si>
  <si>
    <t>301-03</t>
  </si>
  <si>
    <t>IUD.
PROBE: Women can have a loop or coil placed inside them by a doctor or a nurse which can prevent pregnancy for one or more years.</t>
  </si>
  <si>
    <t>301-04</t>
  </si>
  <si>
    <t>Injectables.
PROBE: Women can have an injection by a health provider that stops them from becoming pregnant for one or more months.</t>
  </si>
  <si>
    <t>301-05</t>
  </si>
  <si>
    <t>Implants.
PROBE: Women can have one or more small rods placed in their upper arm by a doctor or nurse which can prevent pregnancy for one or more years.</t>
  </si>
  <si>
    <t>301-06</t>
  </si>
  <si>
    <t xml:space="preserve">Pill.
PROBE: Women can take a pill every day to avoid becoming pregnant. </t>
  </si>
  <si>
    <t>301-07</t>
  </si>
  <si>
    <t>Condom.
PROBE: Men can put a rubber sheath on their penis before sexual intercourse.</t>
  </si>
  <si>
    <t>301-08</t>
  </si>
  <si>
    <t>Female Condom.
PROBE: Women can place a sheath in their vagina before sexual intercourse.</t>
  </si>
  <si>
    <t>301-09</t>
  </si>
  <si>
    <t>Emergency Contraception.
PROBE: As an emergency measure, within 3 days after they have unprotected sexual intercourse, women can take special pills to prevent pregnancy.</t>
  </si>
  <si>
    <t>301-10</t>
  </si>
  <si>
    <t>Standard Days Method.
PROBE: A woman uses a string of colored beads to know the days she can get pregnant. On the days she can get pregnant, she uses a condom or does not have sexual intercourse.</t>
  </si>
  <si>
    <t>301-11</t>
  </si>
  <si>
    <t>Lactational Amenorrhea Method (LAM).
PROBE: Up to 6 months after childbirth, before the menstrual period has returned, women use a method requiring frequent breastfeeding day and night.</t>
  </si>
  <si>
    <t>301-12</t>
  </si>
  <si>
    <t>Rhythm Method.
PROBE: To avoid pregnancy, women do not have sexual intercourse on the days of the month they think they can get pregnant.</t>
  </si>
  <si>
    <t>301-13</t>
  </si>
  <si>
    <t>Withdrawal.
PROBE: Men can be careful and pull out before climax.</t>
  </si>
  <si>
    <t>301-14</t>
  </si>
  <si>
    <t>Have you heard of any other ways or methods that women or men can use to avoid pregnancy?</t>
  </si>
  <si>
    <t>Are you or your partner currently doing something or using any method to delay or avoid getting pregnant?</t>
  </si>
  <si>
    <t>Are you or your partner sterilized?
IF YES: Who is sterilized, you or your partner?</t>
  </si>
  <si>
    <t>Just to check, are you or your partner doing any of the following to avoid pregnancy: deliberately avoiding sex on certain days, using a condom, using withdrawal or using emergency contraception?</t>
  </si>
  <si>
    <t>Which method are you using?</t>
  </si>
  <si>
    <t>Now I'm going to show you two pictures. Please point to the picture that best matches what was used the last time you received your injectable.</t>
  </si>
  <si>
    <t>The last time you received your injectable, did you inject DMPA-SC/Sayana Press yourself or did a health care provider do it for you?</t>
  </si>
  <si>
    <t>What is the brand name of the pills you are using?</t>
  </si>
  <si>
    <t>What is the brand name of the condoms you are using?</t>
  </si>
  <si>
    <t>In what facility did the sterilization take place?</t>
  </si>
  <si>
    <t>In what month and year was the sterilization performed?</t>
  </si>
  <si>
    <t>Since what month and year have you been using (CURRENT METHOD) without stopping?
PROBE: For how long have you been using (CURRENT METHOD) now without stopping?</t>
  </si>
  <si>
    <t>I would like to ask you some questions about the times you or your partner may have used a method to avoid getting pregnant during the last few years.</t>
  </si>
  <si>
    <t>317a)</t>
  </si>
  <si>
    <t xml:space="preserve">When was the last time you used a method? Which method was that? </t>
  </si>
  <si>
    <t>317b)</t>
  </si>
  <si>
    <t>When did you start using that method? How long after the birth of (NAME)?</t>
  </si>
  <si>
    <t>317c)</t>
  </si>
  <si>
    <t>How long did you use the method then?</t>
  </si>
  <si>
    <t>317d)</t>
  </si>
  <si>
    <t>Why did you stop using the (METHOD)? Did you become pregnant while using (METHOD), or did you stop to get pregnant, or did you stop for some other reason?</t>
  </si>
  <si>
    <t>317e)</t>
  </si>
  <si>
    <t>IF DELIBERATELY STOPPED TO BECOME PREGNANT, ASK: How many months did it take you to get pregnant after you stopped using (METHOD)? AND ENTER ‘0’ IN EACH SUCH MONTH IN COLUMN 1.</t>
  </si>
  <si>
    <t>Between (EVENT) in (MONTH/YEAR) and (EVENT) in (MONTH/YEAR), did you or your partner use any method of contraception?</t>
  </si>
  <si>
    <t>Which method was that?</t>
  </si>
  <si>
    <t>How many months after (EVENT) in (MONTH/YEAR) did you start to use (METHOD)?</t>
  </si>
  <si>
    <t>For how many months did you use (METHOD)?</t>
  </si>
  <si>
    <t>Why did you stop using (METHOD)?</t>
  </si>
  <si>
    <t>Have you used emergency contraception in the last 12 months? That is, have you taken special pills within 3 days after having unprotected sexual intercourse to prevent pregnancy?</t>
  </si>
  <si>
    <t>Have you ever used anything or tried in any way to delay or avoid getting pregnant?</t>
  </si>
  <si>
    <t>You first started using (CURRENT METHOD) in (DATE FROM 314). Where did you get it at that time?</t>
  </si>
  <si>
    <t>At  that time, were you told about side effects or problems you might have with the method?</t>
  </si>
  <si>
    <t>When you got sterilized, were you told about side effects or problems you might have with the method?</t>
  </si>
  <si>
    <t>Were you told what to do if you experienced side effects or problems?</t>
  </si>
  <si>
    <t>At that time, were you told about other methods of family planning that you could use?</t>
  </si>
  <si>
    <t>At that time, were you told that you could switch to another method if you wanted to or needed to?</t>
  </si>
  <si>
    <t>Where did you obtain (CURRENT METHOD) the last time?</t>
  </si>
  <si>
    <t>Do you know of a place where you can obtain a method of family planning?</t>
  </si>
  <si>
    <t>In the last 12 months, were you visited by a fieldworker?</t>
  </si>
  <si>
    <t>Did the fieldworker talk to you about family planning?</t>
  </si>
  <si>
    <t>334a)</t>
  </si>
  <si>
    <t>In the last 12 months, have you visited a health facility for care for yourself or your children?</t>
  </si>
  <si>
    <t>334b)</t>
  </si>
  <si>
    <t>In the last 12 months, have you visited a health facility for care for yourself?</t>
  </si>
  <si>
    <t>Did any staff member at the health facility speak to you about family planning methods?</t>
  </si>
  <si>
    <t>Now I would like to ask some questions about your pregnancies in the last 3 years. (We will talk about each separately, starting with the last one you had.)</t>
  </si>
  <si>
    <t>408a)</t>
  </si>
  <si>
    <t>When you got pregnant with (NAME), did you want to get pregnant at that time?</t>
  </si>
  <si>
    <t>408b)</t>
  </si>
  <si>
    <t>When you got pregnant with the pregnancy that ended in (DATE FROM 406), did you want to get pregnant at that time?</t>
  </si>
  <si>
    <t>Did you want to have a baby later on, or not at all?</t>
  </si>
  <si>
    <t>How much longer did you want to wait?</t>
  </si>
  <si>
    <t>Did you see anyone for antenatal care for this pregnancy?</t>
  </si>
  <si>
    <t>Whom did you see?
Anyone else?</t>
  </si>
  <si>
    <t>Where did you receive antenatal care for this pregnancy?
Anywhere else?</t>
  </si>
  <si>
    <t>How many weeks or months pregnant were you when you first received antenatal care for this pregnancy?</t>
  </si>
  <si>
    <t>How many times did you receive antenatal care during this pregnancy?</t>
  </si>
  <si>
    <t>As part of your antenatal care during this pregnancy, did a healthcare provider do any of the following:</t>
  </si>
  <si>
    <t>418a)</t>
  </si>
  <si>
    <t>Measure your blood pressure?</t>
  </si>
  <si>
    <t>418b)</t>
  </si>
  <si>
    <t>Take a urine sample?</t>
  </si>
  <si>
    <t>418c)</t>
  </si>
  <si>
    <t>Take a blood sample?</t>
  </si>
  <si>
    <t>418d)</t>
  </si>
  <si>
    <t>Listen to the baby's heartbeat?</t>
  </si>
  <si>
    <t>418e)</t>
  </si>
  <si>
    <t>Talk with you about which foods or how much food you should eat?</t>
  </si>
  <si>
    <t>418f)</t>
  </si>
  <si>
    <t>Talk with you about breastfeeding?</t>
  </si>
  <si>
    <t>418g)</t>
  </si>
  <si>
    <t>Ask you if you had vaginal bleeding?</t>
  </si>
  <si>
    <t>During this pregnancy, were you given an injection in the arm to prevent the baby from getting tetanus after birth?</t>
  </si>
  <si>
    <t>During this pregnancy, how many times did you get a tetanus injection?</t>
  </si>
  <si>
    <t>At any time before this pregnancy, did you receive any tetanus injections?</t>
  </si>
  <si>
    <t xml:space="preserve">Before this pregnancy, how many times did you receive a tetanus injection? </t>
  </si>
  <si>
    <t>425a)</t>
  </si>
  <si>
    <t>How many years ago did you receive that tetanus injection?</t>
  </si>
  <si>
    <t>425b)</t>
  </si>
  <si>
    <t>How many years ago did you receive the last tetanus injection prior to this pregnancy?</t>
  </si>
  <si>
    <t>During this pregnancy, were you given or did you buy any iron tablets or iron syrup?</t>
  </si>
  <si>
    <t>Where did you get the iron tablets or syrup?
Anywhere else?</t>
  </si>
  <si>
    <t>During the whole pregnancy, for how many days did you take the iron tablets or syrup?</t>
  </si>
  <si>
    <t>During this pregnancy, did you take any medicine for intestinal worms?</t>
  </si>
  <si>
    <t>During this pregnancy, did you receive food or cash assistance through the [INSERT NAME OF  PROGRAM FOR CASH OR FOOD ASSISTANCE FOR PREGNANT WOMEN] program?</t>
  </si>
  <si>
    <t>During this pregnancy, did you take SP/Fansidar to keep you from getting malaria?</t>
  </si>
  <si>
    <t xml:space="preserve">How many times did you take SP/Fansidar during this pregnancy? </t>
  </si>
  <si>
    <t>Did you get the SP/Fansidar during any antenatal care visit, during another visit to a health facility or from another source?</t>
  </si>
  <si>
    <t>434a)</t>
  </si>
  <si>
    <t>Who assisted with the delivery of (NAME)?
Anyone else?</t>
  </si>
  <si>
    <t>434b)</t>
  </si>
  <si>
    <t>Who assisted with the delivery of the stillbirth you had in (DATE FROM 406)?
Anyone else?</t>
  </si>
  <si>
    <t>435a)</t>
  </si>
  <si>
    <t>Where did you give birth to (NAME)?</t>
  </si>
  <si>
    <t>435b)</t>
  </si>
  <si>
    <t>Where did you deliver this stillbirth?</t>
  </si>
  <si>
    <t>436a)</t>
  </si>
  <si>
    <t>Was (NAME) delivered by caesarean, that is, did they cut your belly open to take the baby out?</t>
  </si>
  <si>
    <t>436b)</t>
  </si>
  <si>
    <t>Was this stillbirth delivered by caesarean, that is, did they cut your belly open to take the baby out?</t>
  </si>
  <si>
    <t>After the birth, was (NAME) put on your chest?</t>
  </si>
  <si>
    <t>Was (NAME)'s bare skin touching your bare skin?</t>
  </si>
  <si>
    <t>How long after birth was (NAME) put on the bare skin of your chest?</t>
  </si>
  <si>
    <t>When (NAME) was born, was (NAME) very large, larger than average, average, smaller than average, or very small?</t>
  </si>
  <si>
    <t>Was (NAME) weighed at birth?</t>
  </si>
  <si>
    <t>How much did (NAME) weigh?</t>
  </si>
  <si>
    <t>Did the doctors, nurses, or other staff at the facility treat you with respect all of the time, some of the time, or not at all?</t>
  </si>
  <si>
    <t>447a)</t>
  </si>
  <si>
    <t>How long after (NAME) was delivered did you stay in (FACILITY IN 435)?</t>
  </si>
  <si>
    <t>447b)</t>
  </si>
  <si>
    <t>For the stillbirth you had in (DATE FROM 406), how long after the baby was born did you stay in (FACILITY IN 435)?</t>
  </si>
  <si>
    <t>I would like to talk to you about checks on your health after delivery, for example, someone asking you questions about your health or examining you. 
Before you left the facility, did anyone check on your health?</t>
  </si>
  <si>
    <t>How long after delivery did the first check take place?</t>
  </si>
  <si>
    <t>Who checked on your health at that time?</t>
  </si>
  <si>
    <t>Now I would like to talk to you about checks on (NAME'S) health -- for example, someone examining (NAME), checking the cord, or talking to you about how to care for (NAME). 
Before (NAME) left the facility, did anyone check on (NAME'S) health?</t>
  </si>
  <si>
    <t>How long after delivery was (NAME)’s health first checked?</t>
  </si>
  <si>
    <t>Who checked on (NAME)’s health at that time?</t>
  </si>
  <si>
    <t>Now I would like to talk to you about what happened after you left the facility. Did anyone check on your health after you left the facility?</t>
  </si>
  <si>
    <t>How long after delivery did that check take place?</t>
  </si>
  <si>
    <t>Where did the check take place?</t>
  </si>
  <si>
    <t>After (NAME) left (FACILITY IN 435) did any health care provider or a traditional birth attendant check on (NAME)’s health?</t>
  </si>
  <si>
    <t>How long after the birth of (NAME) did that check take place?</t>
  </si>
  <si>
    <t>Where did this check of (NAME) take place?</t>
  </si>
  <si>
    <t>464a)</t>
  </si>
  <si>
    <t>I would like to talk to you about checks on your health after delivery, for example, someone asking you questions about your health or examining you. Did anyone check on your health after you gave birth to (NAME)?</t>
  </si>
  <si>
    <t>464b)</t>
  </si>
  <si>
    <t>I would like to talk to you about checks on your health after delivery, for example, someone asking you questions about your health or examining you. Did anyone check on your health after you delivered the stillbirth you had in (DATE FROM 406)?</t>
  </si>
  <si>
    <t>Where did this first check take place?</t>
  </si>
  <si>
    <t>I would like to talk to you about checks on (NAME's) health -- for example, someone examining (NAME), checking the cord, or talking to you about how to care for (NAME).
After (NAME) was born, did any health care provider or a traditional birth attendant check on (NAME's) health?</t>
  </si>
  <si>
    <t>Who checked on (NAME)'s health at that time?</t>
  </si>
  <si>
    <t>Where did this first check of (NAME) take place?</t>
  </si>
  <si>
    <t>During the first 2 days after (NAME)’s birth, did any health care provider do the following:</t>
  </si>
  <si>
    <t>473a)</t>
  </si>
  <si>
    <t>Examine the cord?</t>
  </si>
  <si>
    <t>473b)</t>
  </si>
  <si>
    <t>Measure (NAME)’s temperature?</t>
  </si>
  <si>
    <t>473c)</t>
  </si>
  <si>
    <t>Tell you how to recognize if your baby needs immediate medical attention?</t>
  </si>
  <si>
    <t>473d)</t>
  </si>
  <si>
    <t>473e)</t>
  </si>
  <si>
    <t xml:space="preserve">Observe (NAME) breastfeeding to see if you are doing it correctly? </t>
  </si>
  <si>
    <t>During the first 2 days after the birth, did any healthcare provider do the following to you:</t>
  </si>
  <si>
    <t>474a)</t>
  </si>
  <si>
    <t>474b)</t>
  </si>
  <si>
    <t>Discuss your vaginal bleeding with you?</t>
  </si>
  <si>
    <t>474c)</t>
  </si>
  <si>
    <t>Discuss family planning with you?</t>
  </si>
  <si>
    <t>476a)</t>
  </si>
  <si>
    <t>Has your menstrual period returned since the birth of (NAME)?</t>
  </si>
  <si>
    <t>476b)</t>
  </si>
  <si>
    <t>Has your menstrual period returned since the pregnancy that ended in (DATE FROM 406)?</t>
  </si>
  <si>
    <t>478a)</t>
  </si>
  <si>
    <t>Have you had sexual intercourse since the birth of (NAME)?</t>
  </si>
  <si>
    <t>478b)</t>
  </si>
  <si>
    <t>Have you had sexual intercourse since the pregnancy that ended in (DATE FROM 406)?</t>
  </si>
  <si>
    <t>Did you ever breastfeed (NAME)?</t>
  </si>
  <si>
    <t>How long after birth did you first put (NAME) to the breast?</t>
  </si>
  <si>
    <t>In the first 2 days after delivery, was (NAME) given anything other than breast milk to eat or drink – anything at all like water, infant formula, or [INSERT COMMON DRINKS AND FOODS THAT MAY BE GIVEN TO NEWBORN INFANTS]?</t>
  </si>
  <si>
    <t>Are you still breastfeeding (NAME)?</t>
  </si>
  <si>
    <t>Did (NAME) drink anything from a bottle with a nipple yesterday during the day or at night?</t>
  </si>
  <si>
    <t>Now I would like to ask some questions about vaccinations received by your children born in the last 3 years. (We will talk about each separately, starting with the youngest.)</t>
  </si>
  <si>
    <t>Do you have a card or other document where (NAME)'s vaccinations are written down?</t>
  </si>
  <si>
    <t>Did you ever have a vaccination card for (NAME)?</t>
  </si>
  <si>
    <t>May I see the card or other document where (NAME)'s vaccinations are written down?</t>
  </si>
  <si>
    <t>In addition to what is recorded on (this document/these documents), did (NAME) receive any other vaccinations, including vaccinations received in campaigns or immunization days or child health days?</t>
  </si>
  <si>
    <t>Did (NAME) ever receive any vaccinations to prevent (NAME) from getting diseases, including vaccinations received in campaigns or immunization days or child health days?</t>
  </si>
  <si>
    <t>Has (NAME) ever received a BCG vaccination against tuberculosis, that is, an injection in the arm or shoulder that usually causes a scar?</t>
  </si>
  <si>
    <t>At or soon after birth, did (NAME) receive a Hepatitis B vaccination, that is, an injection in the thigh to prevent Hepatitis B?</t>
  </si>
  <si>
    <t xml:space="preserve">Did (NAME) receive it within 24 hours of birth? </t>
  </si>
  <si>
    <t>Has (NAME) ever received oral polio vaccine, that is, about two drops in the mouth to prevent polio?</t>
  </si>
  <si>
    <t>Did (NAME) receive the first oral polio vaccine in the first 2 weeks after birth or later?</t>
  </si>
  <si>
    <t>How many times did (NAME) receive the oral polio vaccine?</t>
  </si>
  <si>
    <t>The last time (NAME) received the polio drops, did (NAME) also get an IPV injection in the arm to protect against polio?</t>
  </si>
  <si>
    <t>Has (NAME) ever received a pentavalent vaccination, that is, an injection given in the thigh sometimes at the same time as polio drops?</t>
  </si>
  <si>
    <t>How many times did (NAME) receive the pentavalent vaccine?</t>
  </si>
  <si>
    <t>Has (NAME) ever received a pneumococcal vaccination, that is, an injection in the thigh to prevent pneumonia?</t>
  </si>
  <si>
    <t>How many times did (NAME) receive the pneumococcal vaccine?</t>
  </si>
  <si>
    <t>Has (NAME) ever received a rotavirus vaccination, that is, liquid in the mouth to prevent diarrhea?</t>
  </si>
  <si>
    <t>How many times did (NAME) receive the rotavirus vaccine?</t>
  </si>
  <si>
    <t>Has (NAME) ever received a measles vaccination, that is, an injection in the arm to prevent measles?</t>
  </si>
  <si>
    <t>How many times did (NAME) receive the measles vaccine?</t>
  </si>
  <si>
    <t>Where did (NAME) receive most of his/her vaccinations?</t>
  </si>
  <si>
    <t>Now I would like to ask some questions about the health of your children born in the last 5 years. (We will talk about each separately, starting with the youngest.)</t>
  </si>
  <si>
    <t xml:space="preserve">In the last 12 months, was (NAME) given any of the following: </t>
  </si>
  <si>
    <t>604a)</t>
  </si>
  <si>
    <t>Iron tablets or syrup?</t>
  </si>
  <si>
    <t>604b)</t>
  </si>
  <si>
    <t>[LOCAL NAME FOR MULTIPLE MICRONUTRIENT POWDERS]?</t>
  </si>
  <si>
    <t>In the last 6 months, was (NAME) given a vitamin A dose like [this/any of these]?</t>
  </si>
  <si>
    <t>In the last 6 months, was (NAME) given any medicine for intestinal worms?</t>
  </si>
  <si>
    <t>In the last 3 months, has any healthcare provider or community health worker measured:</t>
  </si>
  <si>
    <t>607a)</t>
  </si>
  <si>
    <t>(NAME)'s weight?</t>
  </si>
  <si>
    <t>607b)</t>
  </si>
  <si>
    <t>(NAME)'s length or height?</t>
  </si>
  <si>
    <t>607c)</t>
  </si>
  <si>
    <t>Around (NAME)'s upper arm?</t>
  </si>
  <si>
    <t>Has (NAME) had diarrhea in the last 2 weeks?</t>
  </si>
  <si>
    <t>609a)</t>
  </si>
  <si>
    <t>Now I would like to know how much (NAME) was given to drink during the diarrhea, including breast milk. Was (NAME) given less than usual to drink, about the same amount, or more than usual to drink?
IF LESS, PROBE: Was (NAME) given much less than usual to drink or somewhat less?</t>
  </si>
  <si>
    <t>609b)</t>
  </si>
  <si>
    <t>Now I would like to know how much (NAME) was given to drink during the diarrhea. Was (NAME) given less than usual to drink, about the same amount, or more than usual to drink?
IF LESS, PROBE: Was (NAME) given much less than usual to drink or somewhat less?</t>
  </si>
  <si>
    <t>When (NAME) had diarrhea, was (NAME) given less than usual to eat, about the same amount, more than usual, or nothing to eat?
IF LESS, PROBE: Was (NAME) given much less than usual to eat or somewhat less?</t>
  </si>
  <si>
    <t>Did you seek advice or treatment for the diarrhea from any source?</t>
  </si>
  <si>
    <t>Where did you seek advice or treatment?
Anywhere else?</t>
  </si>
  <si>
    <t>Where did you first seek advice or treatment?</t>
  </si>
  <si>
    <t>Was (NAME) given any of the following at any time since (NAME) started having the diarrhea:</t>
  </si>
  <si>
    <t>615a)</t>
  </si>
  <si>
    <t>A fluid made from a special packet called [LOCAL NAME FOR ORS PACKET]?</t>
  </si>
  <si>
    <t>615b)</t>
  </si>
  <si>
    <t>[LOCAL NAMES FOR PRE-PACKAGED ORS LIQUIDS] or other pre-packaged ORS liquid?</t>
  </si>
  <si>
    <t>615c)</t>
  </si>
  <si>
    <t>Zinc tablets or syrup?</t>
  </si>
  <si>
    <t>615d)</t>
  </si>
  <si>
    <t>[A GOVERNMENT-RECOMMENDED HOMEMADE FLUID]?</t>
  </si>
  <si>
    <t>616a)</t>
  </si>
  <si>
    <t>Was anything else given to treat the diarrhea?</t>
  </si>
  <si>
    <t>616b)</t>
  </si>
  <si>
    <t>Was anything given to treat the diarrhea?</t>
  </si>
  <si>
    <t>617a)</t>
  </si>
  <si>
    <t>What else was given to treat the diarrhea?
Anything else?</t>
  </si>
  <si>
    <t>617b)</t>
  </si>
  <si>
    <t>What was given to treat the diarrhea?
Anything else?</t>
  </si>
  <si>
    <t>Has (NAME) been ill with a fever at any time in the last 2 weeks?</t>
  </si>
  <si>
    <t>At any time during the illness, did (NAME) have blood taken from (NAME)'s finger or heel for testing?</t>
  </si>
  <si>
    <t>Were you told by a healthcare provider that (NAME) had malaria?</t>
  </si>
  <si>
    <t>Has (NAME) had an illness with a cough at any time in the last 2 weeks?</t>
  </si>
  <si>
    <t>Has (NAME) had fast, short, rapid breaths or difficulty breathing at any time in the last 2 weeks?</t>
  </si>
  <si>
    <t>Was the fast or difficult breathing due to a problem in the chest or to a blocked or runny nose?</t>
  </si>
  <si>
    <t>Did you seek advice or treatment for the illness from any source?</t>
  </si>
  <si>
    <t>How many days after the illness began did you first seek advice or treatment for (NAME)?</t>
  </si>
  <si>
    <t>At any time during the illness, did (NAME) take any medicine for the illness?</t>
  </si>
  <si>
    <t>What medicine did (NAME) take?
Any other medicine?</t>
  </si>
  <si>
    <t>How long after the fever started did (NAME) first take an artemisinin combination therapy?</t>
  </si>
  <si>
    <t>Now I would like to ask you about liquids that (NAME FROM 635) had yesterday during the day or at night. Please tell me about all drinks, whether (NAME) had them at home, or somewhere else.
Yesterday during the day or at night, did (NAME) drink:</t>
  </si>
  <si>
    <t>636a)</t>
  </si>
  <si>
    <t>Plain water?</t>
  </si>
  <si>
    <t>636b)</t>
  </si>
  <si>
    <t>Infant formula such as [INSERT POPULAR FORMULA NAMES]?</t>
  </si>
  <si>
    <t>636b)n</t>
  </si>
  <si>
    <t>IF YES: How many times did (NAME) drink infant formula?</t>
  </si>
  <si>
    <t>636c)</t>
  </si>
  <si>
    <t>Milk from animals, including fresh, packaged, or powdered milk [,such as INSERT LOCAL NAMES FOR POWDERED MILK, AND INSERT OTHER TYPES OF ANIMAL MILK-BASED LIQUIDS]?</t>
  </si>
  <si>
    <t>636c)n</t>
  </si>
  <si>
    <t>IF YES: How many times did (NAME) drink milk?</t>
  </si>
  <si>
    <t>636c)a</t>
  </si>
  <si>
    <t>IF YES: Was the milk a sweet or flavored type of milk?</t>
  </si>
  <si>
    <t>636e)</t>
  </si>
  <si>
    <t>636e)a</t>
  </si>
  <si>
    <t>636f)</t>
  </si>
  <si>
    <t>Chocolate flavored drinks [or INSERT THE NAMES OF OTHER NON-MILK-BASED FLAVORED DRINKS]?</t>
  </si>
  <si>
    <t>636g)</t>
  </si>
  <si>
    <t>Fruit juice [or fruit-flavored drinks]?</t>
  </si>
  <si>
    <t>636h)</t>
  </si>
  <si>
    <t>Sodas, malt drinks, sports drinks, or energy drinks?</t>
  </si>
  <si>
    <t>636i)</t>
  </si>
  <si>
    <t>Tea, coffee, or herbal drinks?</t>
  </si>
  <si>
    <t>636i)a</t>
  </si>
  <si>
    <t>IF YES: Was the drink sweetened?</t>
  </si>
  <si>
    <t>636j)</t>
  </si>
  <si>
    <t>Clear broth or clear soup?</t>
  </si>
  <si>
    <t>636k)</t>
  </si>
  <si>
    <t>Any other liquids?</t>
  </si>
  <si>
    <t>636k)what</t>
  </si>
  <si>
    <t>IF YES: What was the drink?</t>
  </si>
  <si>
    <t>636k)a</t>
  </si>
  <si>
    <t>Now I would like to ask you about foods that (NAME) had yesterday during the day or at night. I am interested in foods your child ate whether at home or somewhere else. Please think about snacks and small meals as well as main meals.
I will ask you about different foods, and I would like to know whether your child ate the food even if it was combined with other foods.
Please do not answer ‘yes’ for any food or ingredient only used in a small amount to add flavor to a dish.
Yesterday during the day or at night, did (NAME) have:</t>
  </si>
  <si>
    <t>637a)</t>
  </si>
  <si>
    <t xml:space="preserve">[INSERT GENERAL TERM(S) OR SPECIFC NAME(S) OF YOGURT OR YOGURT DRINKS]? </t>
  </si>
  <si>
    <t>637a)n</t>
  </si>
  <si>
    <t>How many times did (NAME) have [INSERT GENERAL TERMS OR SPECIFIC NAMES OF COMMON TYPES OF YOGURT OR YOGURT DRINKS]?</t>
  </si>
  <si>
    <t>637a)drink</t>
  </si>
  <si>
    <t xml:space="preserve">Did (NAME) have any [INSERT GENERAL TERMS OR SPECIFIC NAMES OF COMMON TYPES OF YOGURT OR YOGURT DRINKS] [as a/to] drink? </t>
  </si>
  <si>
    <t>637a)a</t>
  </si>
  <si>
    <t>IF YES: Was it a sweet [or flavored] type of drink?</t>
  </si>
  <si>
    <t>637b)</t>
  </si>
  <si>
    <t>Porridge, bread, rice, noodles, pasta, or [INSERT OTHER COMMONLY CONSUMED FOODS MADE FROM GRAINS, INCLUDING RICE DISHES, NOODLE DISHES ETC.]?</t>
  </si>
  <si>
    <t>637c)</t>
  </si>
  <si>
    <t>Pumpkin, carrots, squash [, or sweet potatoes that are yellow or orange inside]?</t>
  </si>
  <si>
    <t>637d)</t>
  </si>
  <si>
    <t>Plantains, white potatoes, white yams, manioc, cassava, or [INSERT OTHER COMMONLY CONSUMED STARCHY TUBERS OR TUBEROUS ROOTS THAT ARE WHITE OR PALE INSIDE]?</t>
  </si>
  <si>
    <t>637e)</t>
  </si>
  <si>
    <t>Any dark green, leafy vegetables, such as [INSERT UP TO 5 COMMONLY CONSUMED VITAMIN A-RICH DARK GREEN, LEAFY VEGETABLES], or other dark green, leafy vegetables?</t>
  </si>
  <si>
    <t>637f)</t>
  </si>
  <si>
    <t>Any other vegetables, such as [INSERT UP TO 5 OTHER COMMONLY CONSUMED VEGETABLES], or other vegetables?</t>
  </si>
  <si>
    <t>637g)</t>
  </si>
  <si>
    <t>Ripe mangoes or ripe papayas or [INSERT OTHER COMMONLY CONSUMED VITAMIN A-RICH FRUITS]?</t>
  </si>
  <si>
    <t>637h)</t>
  </si>
  <si>
    <t>Any other fruits, such as [INSERT UP TO 5 COMMONLY CONSUMED FRUITS], or other fruits?</t>
  </si>
  <si>
    <t>637m)</t>
  </si>
  <si>
    <t>Fresh or dried fish or shellfish?</t>
  </si>
  <si>
    <t>637i)</t>
  </si>
  <si>
    <t>Liver, kidney, heart, or [INSERT OTHER COMMONLY CONSUMED ORGAN MEATS]?</t>
  </si>
  <si>
    <t>637j)</t>
  </si>
  <si>
    <t>Sausages, hot dogs, frankfurters, ham, bacon, salami, canned meat, or [INSERT OTHER COMMONLY CONSUMED PROCESSED MEATS]?</t>
  </si>
  <si>
    <t>637k)</t>
  </si>
  <si>
    <t xml:space="preserve">Any other meat, such as beef, pork, lamb, goat, chicken, duck, or [INSERT COMMONLY CONSUMED WILD GAME]? </t>
  </si>
  <si>
    <t>637l)</t>
  </si>
  <si>
    <t>Eggs?</t>
  </si>
  <si>
    <t>637n)</t>
  </si>
  <si>
    <t xml:space="preserve">Beans, peas, lentils, or [INSERT COMMONLY CONSUMED FOODS MADE FROM BEANS, PEAS, LENTILS]? </t>
  </si>
  <si>
    <t>637o)</t>
  </si>
  <si>
    <t>Nuts, seeds, or [INSERT COMMONLY CONSUMED NUTS OR SEEDS]?</t>
  </si>
  <si>
    <t>637p)</t>
  </si>
  <si>
    <t>Hard or soft cheese such as [INSERT COMMONLY CONSUMED TYPES OF CHEESES]?</t>
  </si>
  <si>
    <t>637q)</t>
  </si>
  <si>
    <t>Any insects [INSERT OTHER COMMONLY CONSUMED SMALL PROTEIN FOODS SUCH AS INSECT LARVAE (GRUBS, CATERPILLARS), INSECT EGGS, LAND AND SEA SNAILS, FISH ROE, OR SPIDERS]?</t>
  </si>
  <si>
    <t>637r)</t>
  </si>
  <si>
    <t>[Chocolates, candies, pastries, cakes, biscuits, or frozen treats like ice cream and popsicles]?</t>
  </si>
  <si>
    <t>[INSERT OTHER COMMONLY CONSUMED 'SENTINEL' SWEET FOODS]?</t>
  </si>
  <si>
    <t>637s)</t>
  </si>
  <si>
    <t xml:space="preserve">Chips, crisps, puffs, French fries, fried dough, instant noodles, or [INSERT OTHER COMMONLY CONSUMED 'SENTINEL' FRIED AND SALTY FOODS]? </t>
  </si>
  <si>
    <t>637t)</t>
  </si>
  <si>
    <t>Red palm oil?</t>
  </si>
  <si>
    <t>637u)</t>
  </si>
  <si>
    <t xml:space="preserve">Any other solid, semi-solid, or soft food?
</t>
  </si>
  <si>
    <t>IF YES: What was the food?</t>
  </si>
  <si>
    <t>Did (NAME) eat any solid, semi-solid, or soft foods yesterday during the day or at night?
IF ‘YES’ PROBE: What kind of solid, semi-solid or soft foods did (NAME) eat?</t>
  </si>
  <si>
    <t>How many times did (NAME) eat solid, semi-solid, or soft foods yesterday during the day or at night?</t>
  </si>
  <si>
    <t>In the last 6 months, did any healthcare provider or community health worker talk with you about how or what to feed (NAME)?</t>
  </si>
  <si>
    <t>The last time (NAME) passed stools, what was done to dispose of the stools?</t>
  </si>
  <si>
    <t>Now I’d like to ask you about foods and drinks that you consumed yesterday during the day or night, whether you ate or drank it at home or somewhere else. Please think about snacks and small meals as well as main meals.
I will ask you about different foods and drinks, and I would like to know whether you ate the food even if it was combined with other foods.  
Please do not answer ‘yes’ for any food or ingredient only used in a small amount to add flavor to a dish.
Yesterday during the day or at night, did you eat or drink:</t>
  </si>
  <si>
    <t>643a)</t>
  </si>
  <si>
    <t>Porridge, bread, rice, noodles, pasta, or [INSERT OTHER COMMONLY CONSUMED FOODS MADE FROM GRAINS, INCLUDING RICE DISHES, NOODLE DISHES, ETC.]?</t>
  </si>
  <si>
    <t>643b)</t>
  </si>
  <si>
    <t>643c)</t>
  </si>
  <si>
    <t>Plantains, white potatoes, white yams, manioc, cassava, or [INSERT OTHER COMMONLY CONSUMED  STARCHY TUBERS OR TUBEROUS ROOTS THAT ARE WHITE OR PALE INSIDE]?</t>
  </si>
  <si>
    <t>643d)</t>
  </si>
  <si>
    <t>643e)</t>
  </si>
  <si>
    <t>643f)</t>
  </si>
  <si>
    <t>643g)</t>
  </si>
  <si>
    <t>643l)</t>
  </si>
  <si>
    <t>643h)</t>
  </si>
  <si>
    <t>643i)</t>
  </si>
  <si>
    <t>643j)</t>
  </si>
  <si>
    <t>Any other meat, such as beef, pork, lamb, goat, chicken, duck, or [INSERT COMMONLY CONSUMED WILD GAME]?</t>
  </si>
  <si>
    <t>643k)</t>
  </si>
  <si>
    <t>643m)</t>
  </si>
  <si>
    <t>Beans, peas, lentils, or [INSERT COMMONLY CONSUMED FOODS MADE FROM BEANS, PEAS, OR LENTILS]?</t>
  </si>
  <si>
    <t>643n)</t>
  </si>
  <si>
    <t>643o)</t>
  </si>
  <si>
    <t>Milk, cheese, yogurt, or [INSERT OTHER COMMONLY CONSUMED MILK PRODUCTS]?</t>
  </si>
  <si>
    <t>643p)</t>
  </si>
  <si>
    <t>643q)</t>
  </si>
  <si>
    <t>643r)</t>
  </si>
  <si>
    <t>643s)</t>
  </si>
  <si>
    <t>643t)</t>
  </si>
  <si>
    <t>643u)</t>
  </si>
  <si>
    <t>Sweetened tea, sweetened coffee, or sweetened herbal drinks [INSERT OTHER COMMONLY CONSUMED SWEET DRINKS SUCH AS CHOCOLATE FLAVORED DRINKS AND SWEET OR FLAVORED YOGURT DRINKS]?</t>
  </si>
  <si>
    <t>643v)</t>
  </si>
  <si>
    <t>643w)</t>
  </si>
  <si>
    <t>643x)</t>
  </si>
  <si>
    <t>Any other food?</t>
  </si>
  <si>
    <t>643x)what</t>
  </si>
  <si>
    <t>Are you currently married or living together with a man as if married?</t>
  </si>
  <si>
    <t>Have you ever been married or lived together with a man as if married?</t>
  </si>
  <si>
    <t>What is your marital status now: are you widowed, divorced, or separated?</t>
  </si>
  <si>
    <t>Was this marriage ever registered with the civil authority?</t>
  </si>
  <si>
    <t>Do you have a marriage certificate or other document recognizing this (marriage/union)?</t>
  </si>
  <si>
    <t>What document or documents do you have?
Any other document?</t>
  </si>
  <si>
    <t>Is your (husband/partner) living with you now or is he staying elsewhere?</t>
  </si>
  <si>
    <t>Does your (husband/partner) have other wives or does he live with other women as if married?</t>
  </si>
  <si>
    <t>Including yourself, in total, how many wives or live-in partners does he have?</t>
  </si>
  <si>
    <t>Are you the first, second, … wife?</t>
  </si>
  <si>
    <t>Have you been married or lived with a man only once or more than once?</t>
  </si>
  <si>
    <t>715a)</t>
  </si>
  <si>
    <t>In what month and year did you start living with your (husband/partner)?</t>
  </si>
  <si>
    <t>715b)</t>
  </si>
  <si>
    <t>Now I would like to ask about your first (husband/partner). In what month and year did you start living with him?</t>
  </si>
  <si>
    <t>How old were you when you first started living with him?</t>
  </si>
  <si>
    <t>Now I’d like to ask you about your current (husband/partner). In what month and year did you start living with him?</t>
  </si>
  <si>
    <t>How old were you when you first started living with your current (husband/partner)?</t>
  </si>
  <si>
    <t>Now 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</si>
  <si>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I would like to ask you about your recent sexual activity. When was the last time you had sexual intercourse?</t>
  </si>
  <si>
    <t>The last time you had sexual intercourse, did you or your partner do something or use any method to delay or avoid getting pregnant?</t>
  </si>
  <si>
    <t>Which method did you use?</t>
  </si>
  <si>
    <t>The last time you had sexual intercourse, was a condom used?</t>
  </si>
  <si>
    <t>What is the brand name of the condom used?</t>
  </si>
  <si>
    <t>From where did you obtain the condom the last time?</t>
  </si>
  <si>
    <t>What was your relationship to this person with whom you had sexual intercourse?
IF BOYFRIEND: Were you living together as if married?
IF YES, RECORD '2'.
IF NO, RECORD '3'.</t>
  </si>
  <si>
    <t>Apart from this person, have you had sexual intercourse with any other person in the last 12 months?</t>
  </si>
  <si>
    <t>The last time you had sexual intercourse with this second person, was a condom used?</t>
  </si>
  <si>
    <t>What was your relationship to this second person with whom you had sexual intercourse?
IF BOYFRIEND: Were you living together as if married?
IF YES, RECORD '2'.
IF NO, RECORD '3'.</t>
  </si>
  <si>
    <t>Apart from these two people, have you had sexual intercourse with any other person in the last 12 months?</t>
  </si>
  <si>
    <t>The last time you had sexual intercourse with this third person, was a condom used?</t>
  </si>
  <si>
    <t>What was your relationship to this third person with whom you had sexual intercourse?
IF BOYFRIEND: Were you living together as if married?
IF YES, RECORD '2'.
IF NO, RECORD '3'.</t>
  </si>
  <si>
    <t>In total, with how many different people have you had sexual intercourse in your lifetime?</t>
  </si>
  <si>
    <t>Now I have some questions about the future. After the child you are expecting now, would you like to have another child, or would you prefer not to have any more children?</t>
  </si>
  <si>
    <t>Now I have some questions about the future. Would you like to have (a/another) child, or would you prefer not to have any (more) children?</t>
  </si>
  <si>
    <t>805a)</t>
  </si>
  <si>
    <t>How long would you like to wait from now before the birth of (a/another) child?</t>
  </si>
  <si>
    <t>805b)</t>
  </si>
  <si>
    <t>After the birth of the child you are expecting now, how long would you like to wait before the birth of another child?</t>
  </si>
  <si>
    <t>810a)</t>
  </si>
  <si>
    <t>You have said that you do not want (a/another) child soon. Can you tell me why you are not using a method to prevent pregnancy?
Any other reason?</t>
  </si>
  <si>
    <t>810b)</t>
  </si>
  <si>
    <t>You have said that you do not want any (more) children. Can you tell me why you are not using a method to prevent pregnancy?
Any other reason?</t>
  </si>
  <si>
    <t>Do you think you will use a contraceptive method to delay or avoid pregnancy at any time in the future?</t>
  </si>
  <si>
    <t>813a)</t>
  </si>
  <si>
    <t>If you could go back to the time you did not have any children and could choose exactly the number of children to have in your whole life, how many would that be?</t>
  </si>
  <si>
    <t>813b)</t>
  </si>
  <si>
    <t>If you could choose exactly the number of children to have in your whole life, how many would that be?</t>
  </si>
  <si>
    <t>How many of these children would you like to be boys, how many would you like to be girls and for how many would it not matter if it’s a boy or a girl?</t>
  </si>
  <si>
    <t>In the last 12 months have you:</t>
  </si>
  <si>
    <t>815a)</t>
  </si>
  <si>
    <t>Heard about family planning on the radio?</t>
  </si>
  <si>
    <t>815b)</t>
  </si>
  <si>
    <t>Seen anything about family planning on the television?</t>
  </si>
  <si>
    <t>815c)</t>
  </si>
  <si>
    <t>Read about family planning in a newspaper or magazine?</t>
  </si>
  <si>
    <t>815d)</t>
  </si>
  <si>
    <t>Received a voice or text message about family planning on a mobile phone?</t>
  </si>
  <si>
    <t>815e)</t>
  </si>
  <si>
    <t>Seen anything about family planning on social media such as Facebook, Twitter, or Instagram?</t>
  </si>
  <si>
    <t>815f)</t>
  </si>
  <si>
    <t>Seen anything about family planning on a poster, leaflet or brochure?</t>
  </si>
  <si>
    <t>815g)</t>
  </si>
  <si>
    <t>Seen anything about family planning on an outdoor sign or billboard?</t>
  </si>
  <si>
    <t>815h)</t>
  </si>
  <si>
    <t>Heard anything about family planning at community meetings or events?</t>
  </si>
  <si>
    <t>OPTIONAL COUNTRY-SPECIFIC QUESTIONS ON MEDIA MESSAGES ABOUT FAMILY PLANNING.</t>
  </si>
  <si>
    <t>Who usually makes the decision on whether or not you should use contraception, you, your (husband/partner), you and your (husband/partner) jointly, or someone else?</t>
  </si>
  <si>
    <t>When making this decision with your (husband/partner), would you say that your opinion is more important, equally important, or less important than your (husband’s/partner’s) opinion?</t>
  </si>
  <si>
    <t>Has your (husband/partner) or any other family member ever tried to force or pressure you to become pregnant when you did not want to become pregnant?</t>
  </si>
  <si>
    <t>Does your (husband/partner) want the same number of children that you want, or does he want more or fewer than you want?</t>
  </si>
  <si>
    <t>How old was your (husband/partner) on his last birthday?</t>
  </si>
  <si>
    <t>Did your (husband/partner) ever attend school?</t>
  </si>
  <si>
    <t>What was the highest level of school he attended: primary, secondary, or higher?</t>
  </si>
  <si>
    <t>What was the highest [GRADE/FORM/YEAR] he completed at that level?</t>
  </si>
  <si>
    <t>Has your (husband/partner) done any work in the last 7 days?</t>
  </si>
  <si>
    <t>Has your (husband/partner) done any work in the last 12 months?</t>
  </si>
  <si>
    <t>What is your (husband's/partner's) occupation? That is, what kind of work does he mainly do?</t>
  </si>
  <si>
    <t>Aside from your own housework, have you done any work in the last 7 days?</t>
  </si>
  <si>
    <t>As you know, some women take up jobs for which they are paid in cash or kind. Others sell things, have a small business or work on the family farm or in the family business. In the last 7 days, have you done any of these things or any other work?</t>
  </si>
  <si>
    <t>Although you did not work in the last 7 days, do you have any job or business from which you were absent for leave, illness, vacation, maternity leave, or any other such reason?</t>
  </si>
  <si>
    <t>Have you done any work in the last 12 months?</t>
  </si>
  <si>
    <t>What is your occupation? That is, what kind of work do you mainly do?</t>
  </si>
  <si>
    <t>Do you do this work for a member of your family, for someone else, or are you self-employed?</t>
  </si>
  <si>
    <t>Do you usually work throughout the year, or do you work seasonally, or only once in a while?</t>
  </si>
  <si>
    <t>Are you paid in cash or kind for this work or are you not paid at all?</t>
  </si>
  <si>
    <t>Who usually decides how the money you earn will be used: you, your (husband/partner), or you and your (husband/partner) jointly?</t>
  </si>
  <si>
    <t>Would you say that the money that you earn is more than what your (husband/partner) earns, less than what he earns, or about the same?</t>
  </si>
  <si>
    <t>Who usually decides how your (husband's/partner's) earnings will be used: you, your (husband/partner), or you and your (husband/partner) jointly?</t>
  </si>
  <si>
    <t>Who usually makes decisions about health care for yourself: you, your (husband/partner), you and your (husband/partner) jointly, or someone else?</t>
  </si>
  <si>
    <t>Who usually makes decisions about making major household purchases?</t>
  </si>
  <si>
    <t>Who usually makes decisions about visits to your family or relatives?</t>
  </si>
  <si>
    <t>Do you own this or any other house either alone or jointly with someone else?</t>
  </si>
  <si>
    <t>Do you have a title deed or other government recognized document for any house you own?</t>
  </si>
  <si>
    <t>Is your name on this document?</t>
  </si>
  <si>
    <t>Do you own any agricultural or non-agricultural land either alone or jointly with someone else?</t>
  </si>
  <si>
    <t>Do you have a title deed or other government recognized document for any land you own?</t>
  </si>
  <si>
    <t>Do you have an account in a bank or other financial institution that you yourself use?</t>
  </si>
  <si>
    <t>Did you yourself put money in or take money out of this account in the last 12 months?</t>
  </si>
  <si>
    <t xml:space="preserve">In the last 12 months, have you used a mobile phone to make financial transactions such as sending or receiving money, paying bills, purchasing goods or services, or receiving wages? </t>
  </si>
  <si>
    <t>In your opinion, is a husband justified in hitting or beating his wife in the following situations:</t>
  </si>
  <si>
    <t>932a)</t>
  </si>
  <si>
    <t>If she goes out without telling him?</t>
  </si>
  <si>
    <t>932b)</t>
  </si>
  <si>
    <t>If she neglects the children?</t>
  </si>
  <si>
    <t>932c)</t>
  </si>
  <si>
    <t>If she argues with him?</t>
  </si>
  <si>
    <t>932d)</t>
  </si>
  <si>
    <t>If she refuses to have sex with him?</t>
  </si>
  <si>
    <t>932e)</t>
  </si>
  <si>
    <t>If she burns the food?</t>
  </si>
  <si>
    <t xml:space="preserve">Now I would like to talk about HIV and AIDS. </t>
  </si>
  <si>
    <t>Have you ever heard of HIV or AIDS?</t>
  </si>
  <si>
    <t>HIV is the virus that can lead to AIDS. Can people reduce their chance of getting HIV by having just one uninfected sex partner who has no other sex partners?</t>
  </si>
  <si>
    <t>Can people get HIV from mosquito bites?</t>
  </si>
  <si>
    <t>Can people reduce their chance of getting HIV by using a condom every time they have sex?</t>
  </si>
  <si>
    <t>Can people get HIV by sharing food with a person who has HIV?</t>
  </si>
  <si>
    <t>Is it possible for a healthy-looking person to have HIV?</t>
  </si>
  <si>
    <r>
      <t xml:space="preserve">Have you heard of ARVs, that is, antiretroviral medicines that </t>
    </r>
    <r>
      <rPr>
        <u/>
        <sz val="8"/>
        <rFont val="Arial"/>
        <family val="2"/>
      </rPr>
      <t>treat</t>
    </r>
    <r>
      <rPr>
        <sz val="8"/>
        <rFont val="Arial"/>
        <family val="2"/>
      </rPr>
      <t xml:space="preserve"> HIV? </t>
    </r>
  </si>
  <si>
    <t>Are there any special medicines that a doctor or a nurse can give to a woman infected with HIV to reduce the risk of transmission to the baby?</t>
  </si>
  <si>
    <r>
      <t xml:space="preserve">Have you heard of PrEP, a medicine taken daily that can </t>
    </r>
    <r>
      <rPr>
        <u/>
        <sz val="8"/>
        <rFont val="Arial"/>
        <family val="2"/>
      </rPr>
      <t>prevent</t>
    </r>
    <r>
      <rPr>
        <sz val="8"/>
        <rFont val="Arial"/>
        <family val="2"/>
      </rPr>
      <t xml:space="preserve"> a person from getting HIV?</t>
    </r>
  </si>
  <si>
    <t>Do you approve of people who take a pill every day to prevent getting HIV?</t>
  </si>
  <si>
    <t>Were you tested for HIV as part of your antenatal care  while you were pregnant with (NAME)?</t>
  </si>
  <si>
    <t>Where was the test done?</t>
  </si>
  <si>
    <t>Did you get the results of the test?</t>
  </si>
  <si>
    <t>Between the time you went for delivery but before the baby was born, were you tested for HIV?</t>
  </si>
  <si>
    <t>Have you been tested for HIV since that time you were tested during your pregnancy?</t>
  </si>
  <si>
    <t>In what month and year was your most recent HIV test?</t>
  </si>
  <si>
    <t>Have you ever been tested for HIV?</t>
  </si>
  <si>
    <t>What was the result of the test?</t>
  </si>
  <si>
    <t>In what month and year did you receive your first HIV-positive test result?</t>
  </si>
  <si>
    <t>Are you currently taking ARVs, that is antiretroviral medicines?  
By currently, I mean that you may have missed some doses but you are still taking ARVs.</t>
  </si>
  <si>
    <t>How many times have you been tested for HIV in your lifetime?</t>
  </si>
  <si>
    <t>Have you heard of test kits people can use to test themselves for HIV?</t>
  </si>
  <si>
    <t>Have you ever tested yourself for HIV using a self-test kit?</t>
  </si>
  <si>
    <t>Would you buy fresh vegetables from a shopkeeper or vendor if you knew that this person had HIV?</t>
  </si>
  <si>
    <t>Do you think children living with HIV should be allowed to attend school with children who do not have HIV?</t>
  </si>
  <si>
    <t>Now I would like to ask you a few questions about your experiences living with HIV.
Have you disclosed your HIV status to anyone other than me?</t>
  </si>
  <si>
    <t>Do you agree or disagree with the following statement: I have felt ashamed because of my HIV status.</t>
  </si>
  <si>
    <t>Please tell me if the following things have happened to you, or if you think they have happened to you, because of your HIV status in the last 12 months:</t>
  </si>
  <si>
    <t>1039a)</t>
  </si>
  <si>
    <t>People have talked badly about me because of my HIV status.</t>
  </si>
  <si>
    <t>1039b)</t>
  </si>
  <si>
    <t>Someone else disclosed my HIV status without my permission.</t>
  </si>
  <si>
    <t>1039c)</t>
  </si>
  <si>
    <t>I have been verbally insulted, harassed, or threatened because of my HIV status.</t>
  </si>
  <si>
    <t>1039d)</t>
  </si>
  <si>
    <t>Healthcare workers talked badly about me because of my HIV status.</t>
  </si>
  <si>
    <t>1039e)</t>
  </si>
  <si>
    <t>Healthcare workers yelled at me, scolded me, called me names, or verbally abused me in another way because of my HIV status.</t>
  </si>
  <si>
    <t>1040a)</t>
  </si>
  <si>
    <t>Apart from HIV, have you heard about other infections that can be transmitted through sexual contact?</t>
  </si>
  <si>
    <t>1040b)</t>
  </si>
  <si>
    <t>Have you heard about infections that can be transmitted through sexual contact?</t>
  </si>
  <si>
    <t>Now I would like to ask you some questions about your health in the last 12 months. During the last 12 months, have you had a disease which you got through sexual contact?</t>
  </si>
  <si>
    <t>Sometimes women experience a bad-smelling abnormal genital discharge. During the last 12 months, have you had a bad-smelling abnormal genital discharge?</t>
  </si>
  <si>
    <t>Sometimes women have a genital sore or ulcer. During the last 12 months, have you had a genital sore or ulcer?</t>
  </si>
  <si>
    <t>If a wife knows her husband has a disease that she can get during sexual intercourse, is she justified in asking that they use a condom when they have sex?</t>
  </si>
  <si>
    <t>Is a wife justified in refusing to have sex with her husband when she knows he has sex with other women?</t>
  </si>
  <si>
    <t>Can you say no to your (husband/partner) if you do not want to have sexual intercourse?</t>
  </si>
  <si>
    <t>Could you ask your (husband/partner) to use a condom if you wanted him to?</t>
  </si>
  <si>
    <t>How long does it take in minutes to go from your home to the nearest healthcare facility, which could be a hospital, a health clinic, a medical doctor, or a health post?</t>
  </si>
  <si>
    <t>How do you travel to this healthcare facility from your home?</t>
  </si>
  <si>
    <t>Has a doctor or other healthcare provider examined your breasts to check for breast cancer?</t>
  </si>
  <si>
    <t>Now I’m going to ask you about tests a healthcare worker can do to check for cervical cancer, which is cancer in the cervix. The cervix connects the womb to the vagina. To be checked for cervical cancer, a woman is asked to lie on her back with her legs apart. Then the healthcare worker will use a brush or swab to collect a sample from inside her. The sample is sent to a laboratory for testing. This test is called a Pap smear or HPV test. Another method is called a VIA or Visual Inspection with Acetic Acid. In this test, the healthcare worker puts vinegar on the cervix to see if there is a reaction.</t>
  </si>
  <si>
    <t>Has a doctor or other healthcare worker ever tested you for cervical cancer?</t>
  </si>
  <si>
    <t>Now I would like to ask you some questions on smoking and tobacco use. Do you currently smoke cigarettes every day, some days, or not at all?</t>
  </si>
  <si>
    <t>On average, how many cigarettes do you currently smoke each day?</t>
  </si>
  <si>
    <t>Do you currently smoke or use any other type of tobacco every day, some days, or not at all?</t>
  </si>
  <si>
    <t>What other type of tobacco do you currently smoke or use?</t>
  </si>
  <si>
    <t>Now I would like to ask you some questions about drinking alcohol. Have you ever consumed any alcohol, such as beer, wine, spirits, or [ADD OTHER LOCAL EXAMPLES]?</t>
  </si>
  <si>
    <t>During the last one month, on how many days did you have an alcoholic drink?</t>
  </si>
  <si>
    <t>We count one drink of alcohol as one can or bottle of beer, one glass of wine, one shot of spirits, or one cup of [ADD OTHER LOCAL EXAMPLES]. In the last one month, on the days that you drank alcohol, how many drinks did you usually have per day?</t>
  </si>
  <si>
    <t>Many different factors can prevent women from getting medical advice or treatment for themselves. When you are sick and want to get medical advice or treatment, is each of the following a big problem or not a big problem:</t>
  </si>
  <si>
    <t>1113a)</t>
  </si>
  <si>
    <t>Getting permission to go to the doctor?</t>
  </si>
  <si>
    <t>1113b)</t>
  </si>
  <si>
    <t>Getting money needed for advice or treatment?</t>
  </si>
  <si>
    <t>1113c)</t>
  </si>
  <si>
    <t>The distance to the health facility?</t>
  </si>
  <si>
    <t>1113d)</t>
  </si>
  <si>
    <t>Not wanting to go alone?</t>
  </si>
  <si>
    <t>Are you covered by any health insurance?</t>
  </si>
  <si>
    <t>What type of health insurance are you covered by?</t>
  </si>
  <si>
    <t>YEAR OF FIELDWORK:</t>
  </si>
  <si>
    <t>FIVE YEARS BEFORE SURVEY:</t>
  </si>
  <si>
    <t>CHILD OLDER THAN 5:</t>
  </si>
  <si>
    <t>CHILD UNDER 4:</t>
  </si>
  <si>
    <t>CHILD UNDER 3:</t>
  </si>
  <si>
    <t>CHILD UNDER 16:</t>
  </si>
  <si>
    <t>706A</t>
  </si>
  <si>
    <t>706B</t>
  </si>
  <si>
    <t>PROBE FOR A NUMERIC RESPONSE. 
IF LESS THAN 1 HOUR, RECORD ‘00' HOURS;
IF 24 HOURS OR MORE, RECORD 24.</t>
  </si>
  <si>
    <t>637v)</t>
  </si>
  <si>
    <t>637v)what</t>
  </si>
  <si>
    <t>643x)a</t>
  </si>
  <si>
    <t>643y)</t>
  </si>
  <si>
    <t>643y)what</t>
  </si>
  <si>
    <t>y)</t>
  </si>
  <si>
    <t>[INSERT SOYMILK AND/OR NUTMILKS]?</t>
  </si>
  <si>
    <t>IF YES: Was the soymilk a sweet or flavored type of drink?</t>
  </si>
  <si>
    <t>(NEXT ROW)</t>
  </si>
  <si>
    <t xml:space="preserve">CHECK 637 (CATEGORIES 'a' THROUGH 'v'):  </t>
  </si>
  <si>
    <t xml:space="preserve">MOSQUE OR OTHER RELIGIOUS </t>
  </si>
  <si>
    <t xml:space="preserve">OTHER DOCUMENT FROM A CIVIL </t>
  </si>
  <si>
    <t>IF NON-NUMERIC ANSWER, PROBE TO GET AN ESTIMATE. IF RESPONDENT ANSWERS 'EVERY DAY' OR 'ALMOST EVERY DAY,' CODE '95'.</t>
  </si>
  <si>
    <t>8 Apr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</si>
</sst>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8"/>
      <color theme="1"/>
      <name val="Arial"/>
      <family val="2"/>
    </font>
    <font>
      <sz val="11"/>
      <color theme="1"/>
      <name val="Calibri"/>
      <family val="2"/>
      <scheme val="minor"/>
    </font>
    <font>
      <sz val="11"/>
      <color theme="1"/>
      <name val="Arial"/>
      <family val="2"/>
    </font>
    <font>
      <sz val="8"/>
      <name val="Arial"/>
      <family val="2"/>
    </font>
    <font>
      <b/>
      <sz val="8"/>
      <name val="Arial"/>
      <family val="2"/>
    </font>
    <font>
      <b/>
      <sz val="18"/>
      <name val="Arial"/>
      <family val="2"/>
    </font>
    <font>
      <sz val="10"/>
      <name val="Arial"/>
      <family val="2"/>
    </font>
    <font>
      <b/>
      <sz val="20"/>
      <name val="Arial"/>
      <family val="2"/>
    </font>
    <font>
      <u/>
      <sz val="8"/>
      <name val="Arial"/>
      <family val="2"/>
    </font>
    <font>
      <sz val="8"/>
      <color theme="1"/>
      <name val="Arial"/>
      <family val="2"/>
    </font>
    <font>
      <sz val="8"/>
      <name val="Calibri"/>
      <family val="2"/>
      <scheme val="minor"/>
    </font>
    <font>
      <sz val="8"/>
      <color indexed="10"/>
      <name val="Arial"/>
      <family val="2"/>
    </font>
    <font>
      <i/>
      <sz val="8"/>
      <name val="Arial"/>
      <family val="2"/>
    </font>
    <font>
      <b/>
      <sz val="40"/>
      <name val="Arial"/>
      <family val="2"/>
    </font>
    <font>
      <sz val="8"/>
      <color rgb="FFFF0000"/>
      <name val="Arial"/>
      <family val="2"/>
    </font>
    <font>
      <b/>
      <sz val="9"/>
      <name val="Arial"/>
      <family val="2"/>
    </font>
    <font>
      <b/>
      <sz val="11"/>
      <name val="Arial"/>
      <family val="2"/>
    </font>
    <font>
      <sz val="11"/>
      <name val="Arial"/>
      <family val="2"/>
    </font>
    <font>
      <b/>
      <sz val="8"/>
      <color theme="1"/>
      <name val="Arial"/>
      <family val="2"/>
    </font>
    <font>
      <sz val="8"/>
      <color indexed="8"/>
      <name val="Arial"/>
      <family val="2"/>
    </font>
    <font>
      <sz val="8"/>
      <color theme="4" tint="-0.249977111117893"/>
      <name val="Arial"/>
      <family val="2"/>
    </font>
    <font>
      <u/>
      <sz val="8"/>
      <color theme="10"/>
      <name val="Arial"/>
      <family val="2"/>
    </font>
    <font>
      <sz val="8"/>
      <color rgb="FF000000"/>
      <name val="Arial"/>
      <family val="2"/>
    </font>
    <font>
      <sz val="7"/>
      <name val="Arial"/>
      <family val="2"/>
    </font>
    <font>
      <sz val="11"/>
      <name val="Calibri"/>
      <family val="2"/>
      <scheme val="minor"/>
    </font>
    <font>
      <u/>
      <sz val="8"/>
      <color theme="1"/>
      <name val="Arial"/>
      <family val="2"/>
    </font>
    <font>
      <sz val="8"/>
      <color theme="1"/>
      <name val="Calibri"/>
      <family val="2"/>
      <scheme val="minor"/>
    </font>
    <font>
      <b/>
      <sz val="10"/>
      <color theme="1"/>
      <name val="Arial"/>
      <family val="2"/>
    </font>
    <font>
      <sz val="10"/>
      <color rgb="FF000000"/>
      <name val="Calibri"/>
      <family val="2"/>
    </font>
    <font>
      <sz val="8"/>
      <name val="Calibri"/>
      <family val="2"/>
    </font>
    <font>
      <sz val="6"/>
      <name val="Arial"/>
      <family val="2"/>
    </font>
    <font>
      <sz val="7.5"/>
      <name val="Arial"/>
      <family val="2"/>
    </font>
    <font>
      <sz val="9"/>
      <name val="Arial"/>
      <family val="2"/>
    </font>
  </fonts>
  <fills count="5">
    <fill>
      <patternFill patternType="none"/>
    </fill>
    <fill>
      <patternFill patternType="gray125"/>
    </fill>
    <fill>
      <patternFill patternType="solid">
        <fgColor theme="6"/>
        <bgColor indexed="64"/>
      </patternFill>
    </fill>
    <fill>
      <patternFill patternType="solid">
        <fgColor rgb="FFFFFF99"/>
        <bgColor indexed="64"/>
      </patternFill>
    </fill>
    <fill>
      <patternFill patternType="solid">
        <fgColor theme="0" tint="-0.34998626667073579"/>
        <bgColor indexed="64"/>
      </patternFill>
    </fill>
  </fills>
  <borders count="6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dashed">
        <color auto="1"/>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dotted">
        <color indexed="64"/>
      </left>
      <right/>
      <top/>
      <bottom/>
      <diagonal/>
    </border>
    <border>
      <left/>
      <right style="dotted">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style="thin">
        <color indexed="64"/>
      </bottom>
      <diagonal/>
    </border>
  </borders>
  <cellStyleXfs count="4">
    <xf numFmtId="0" fontId="0" fillId="0" borderId="0">
      <alignment horizontal="left" vertical="center"/>
      <protection locked="0"/>
    </xf>
    <xf numFmtId="0" fontId="6" fillId="0" borderId="0"/>
    <xf numFmtId="0" fontId="21" fillId="0" borderId="0" applyNumberFormat="0" applyFill="0" applyBorder="0" applyAlignment="0" applyProtection="0">
      <alignment horizontal="left" vertical="center"/>
      <protection locked="0"/>
    </xf>
    <xf numFmtId="0" fontId="9" fillId="0" borderId="0">
      <alignment horizontal="left" vertical="center"/>
      <protection locked="0"/>
    </xf>
  </cellStyleXfs>
  <cellXfs count="786">
    <xf numFmtId="0" fontId="0" fillId="0" borderId="0" xfId="0">
      <alignment horizontal="left" vertical="center"/>
      <protection locked="0"/>
    </xf>
    <xf numFmtId="0" fontId="3" fillId="0" borderId="30" xfId="0" applyFont="1" applyBorder="1">
      <alignment horizontal="left" vertical="center"/>
      <protection locked="0"/>
    </xf>
    <xf numFmtId="0" fontId="3" fillId="0" borderId="0" xfId="0" applyFont="1" applyAlignment="1">
      <alignment vertical="center"/>
      <protection locked="0"/>
    </xf>
    <xf numFmtId="0" fontId="3" fillId="0" borderId="0" xfId="0" applyFont="1" applyAlignment="1">
      <protection locked="0"/>
    </xf>
    <xf numFmtId="0" fontId="3" fillId="0" borderId="0" xfId="0" applyFont="1" applyAlignment="1">
      <alignment vertical="top"/>
      <protection locked="0"/>
    </xf>
    <xf numFmtId="0" fontId="3" fillId="0" borderId="0" xfId="0" applyFont="1" applyAlignment="1">
      <alignment horizontal="right"/>
      <protection locked="0"/>
    </xf>
    <xf numFmtId="0" fontId="3" fillId="0" borderId="10" xfId="0" applyFont="1" applyBorder="1" applyAlignment="1">
      <alignment vertical="top"/>
      <protection locked="0"/>
    </xf>
    <xf numFmtId="0" fontId="3" fillId="0" borderId="11" xfId="0" applyFont="1" applyBorder="1" applyAlignment="1">
      <alignment horizontal="left"/>
      <protection locked="0"/>
    </xf>
    <xf numFmtId="0" fontId="3" fillId="0" borderId="11" xfId="0" applyFont="1" applyBorder="1" applyAlignment="1">
      <alignment vertical="top"/>
      <protection locked="0"/>
    </xf>
    <xf numFmtId="0" fontId="3" fillId="0" borderId="10" xfId="0" applyFont="1" applyBorder="1" applyAlignment="1">
      <alignment horizontal="left"/>
      <protection locked="0"/>
    </xf>
    <xf numFmtId="0" fontId="3" fillId="0" borderId="12" xfId="0" applyFont="1" applyBorder="1" applyAlignment="1">
      <alignment vertical="top"/>
      <protection locked="0"/>
    </xf>
    <xf numFmtId="0" fontId="3" fillId="0" borderId="13" xfId="0" applyFont="1" applyBorder="1" applyAlignment="1">
      <alignment horizontal="left"/>
      <protection locked="0"/>
    </xf>
    <xf numFmtId="0" fontId="3" fillId="0" borderId="13" xfId="0" applyFont="1" applyBorder="1" applyAlignment="1">
      <alignment vertical="top"/>
      <protection locked="0"/>
    </xf>
    <xf numFmtId="0" fontId="3" fillId="0" borderId="12" xfId="0" applyFont="1" applyBorder="1" applyAlignment="1">
      <alignment horizontal="left"/>
      <protection locked="0"/>
    </xf>
    <xf numFmtId="0" fontId="3" fillId="0" borderId="0" xfId="0" applyFont="1" applyAlignment="1">
      <alignment wrapText="1"/>
      <protection locked="0"/>
    </xf>
    <xf numFmtId="0" fontId="3" fillId="0" borderId="0" xfId="1" applyFont="1" applyAlignment="1" applyProtection="1">
      <alignment horizontal="left"/>
      <protection locked="0"/>
    </xf>
    <xf numFmtId="0" fontId="7" fillId="0" borderId="0" xfId="1" applyFont="1" applyAlignment="1" applyProtection="1">
      <alignment vertical="center"/>
      <protection locked="0"/>
    </xf>
    <xf numFmtId="0" fontId="3" fillId="0" borderId="0" xfId="1" applyFont="1" applyProtection="1">
      <protection locked="0"/>
    </xf>
    <xf numFmtId="0" fontId="3" fillId="0" borderId="21" xfId="0" applyFont="1" applyBorder="1">
      <alignment horizontal="left" vertical="center"/>
      <protection locked="0"/>
    </xf>
    <xf numFmtId="0" fontId="3" fillId="0" borderId="52" xfId="0" applyFont="1" applyBorder="1">
      <alignment horizontal="left" vertical="center"/>
      <protection locked="0"/>
    </xf>
    <xf numFmtId="0" fontId="3" fillId="2" borderId="0" xfId="0" applyFont="1" applyFill="1">
      <alignment horizontal="left" vertical="center"/>
      <protection locked="0"/>
    </xf>
    <xf numFmtId="0" fontId="3" fillId="2" borderId="35" xfId="0" applyFont="1" applyFill="1" applyBorder="1">
      <alignment horizontal="left" vertical="center"/>
      <protection locked="0"/>
    </xf>
    <xf numFmtId="0" fontId="8" fillId="0" borderId="0" xfId="0" applyFont="1">
      <alignment horizontal="left" vertical="center"/>
      <protection locked="0"/>
    </xf>
    <xf numFmtId="0" fontId="3" fillId="0" borderId="11" xfId="0" applyFont="1" applyBorder="1" applyAlignment="1">
      <alignment horizontal="right" vertical="center"/>
      <protection locked="0"/>
    </xf>
    <xf numFmtId="0" fontId="3" fillId="0" borderId="13" xfId="0" applyFont="1" applyBorder="1" applyAlignment="1">
      <alignment horizontal="right" vertical="center"/>
      <protection locked="0"/>
    </xf>
    <xf numFmtId="0" fontId="3" fillId="2" borderId="0" xfId="0" applyFont="1" applyFill="1" applyAlignment="1">
      <alignment horizontal="right" vertical="center"/>
      <protection locked="0"/>
    </xf>
    <xf numFmtId="0" fontId="3" fillId="0" borderId="21" xfId="0" applyFont="1" applyBorder="1" applyAlignment="1">
      <alignment horizontal="right" vertical="center"/>
      <protection locked="0"/>
    </xf>
    <xf numFmtId="0" fontId="0" fillId="0" borderId="0" xfId="0" applyAlignment="1">
      <alignment horizontal="right" vertical="center"/>
      <protection locked="0"/>
    </xf>
    <xf numFmtId="0" fontId="3" fillId="0" borderId="12" xfId="0" applyFont="1" applyBorder="1">
      <alignment horizontal="left" vertical="center"/>
      <protection locked="0"/>
    </xf>
    <xf numFmtId="0" fontId="3" fillId="0" borderId="10" xfId="0" applyFont="1" applyBorder="1">
      <alignment horizontal="left" vertical="center"/>
      <protection locked="0"/>
    </xf>
    <xf numFmtId="0" fontId="15" fillId="0" borderId="13" xfId="0" applyFont="1" applyBorder="1" applyAlignment="1">
      <alignment horizontal="center" vertical="center"/>
      <protection locked="0"/>
    </xf>
    <xf numFmtId="0" fontId="15" fillId="0" borderId="12" xfId="0" applyFont="1" applyBorder="1" applyAlignment="1">
      <alignment horizontal="center" vertical="center"/>
      <protection locked="0"/>
    </xf>
    <xf numFmtId="0" fontId="3" fillId="0" borderId="0" xfId="0" applyFont="1" applyAlignment="1">
      <alignment horizontal="right" vertical="top"/>
      <protection locked="0"/>
    </xf>
    <xf numFmtId="49" fontId="4" fillId="0" borderId="0" xfId="1" applyNumberFormat="1" applyFont="1" applyProtection="1">
      <protection locked="0"/>
    </xf>
    <xf numFmtId="49" fontId="6" fillId="0" borderId="0" xfId="1" applyNumberFormat="1" applyProtection="1">
      <protection locked="0"/>
    </xf>
    <xf numFmtId="49" fontId="3" fillId="0" borderId="0" xfId="1" applyNumberFormat="1" applyFont="1" applyAlignment="1" applyProtection="1">
      <alignment horizontal="left" vertical="top"/>
      <protection locked="0"/>
    </xf>
    <xf numFmtId="49" fontId="6" fillId="0" borderId="0" xfId="1" applyNumberFormat="1" applyAlignment="1" applyProtection="1">
      <alignment vertical="top"/>
      <protection locked="0"/>
    </xf>
    <xf numFmtId="49" fontId="3" fillId="0" borderId="0" xfId="1" applyNumberFormat="1" applyFont="1" applyAlignment="1" applyProtection="1">
      <alignment horizontal="left" vertical="top" wrapText="1"/>
      <protection locked="0"/>
    </xf>
    <xf numFmtId="49" fontId="19" fillId="0" borderId="0" xfId="1" applyNumberFormat="1" applyFont="1" applyAlignment="1" applyProtection="1">
      <alignment horizontal="left" vertical="top" wrapText="1"/>
      <protection locked="0"/>
    </xf>
    <xf numFmtId="49" fontId="6" fillId="0" borderId="0" xfId="1" applyNumberFormat="1" applyAlignment="1" applyProtection="1">
      <alignment horizontal="left" vertical="top" wrapText="1"/>
      <protection locked="0"/>
    </xf>
    <xf numFmtId="0" fontId="3" fillId="0" borderId="0" xfId="1" applyFont="1" applyProtection="1">
      <protection hidden="1"/>
    </xf>
    <xf numFmtId="0" fontId="0" fillId="0" borderId="0" xfId="0" applyAlignment="1" applyProtection="1">
      <alignment horizontal="right" vertical="center"/>
      <protection hidden="1"/>
    </xf>
    <xf numFmtId="0" fontId="3" fillId="0" borderId="1" xfId="0" applyFont="1" applyBorder="1">
      <alignment horizontal="left" vertical="center"/>
      <protection locked="0"/>
    </xf>
    <xf numFmtId="0" fontId="3" fillId="0" borderId="2" xfId="0" applyFont="1" applyBorder="1">
      <alignment horizontal="left" vertical="center"/>
      <protection locked="0"/>
    </xf>
    <xf numFmtId="0" fontId="3" fillId="0" borderId="3" xfId="0" applyFont="1" applyBorder="1">
      <alignment horizontal="left" vertical="center"/>
      <protection locked="0"/>
    </xf>
    <xf numFmtId="0" fontId="3" fillId="0" borderId="4" xfId="0" applyFont="1" applyBorder="1">
      <alignment horizontal="left" vertical="center"/>
      <protection locked="0"/>
    </xf>
    <xf numFmtId="0" fontId="3" fillId="0" borderId="5" xfId="0" applyFont="1" applyBorder="1">
      <alignment horizontal="left" vertical="center"/>
      <protection locked="0"/>
    </xf>
    <xf numFmtId="0" fontId="3" fillId="0" borderId="6" xfId="0" applyFont="1" applyBorder="1">
      <alignment horizontal="left" vertical="center"/>
      <protection locked="0"/>
    </xf>
    <xf numFmtId="0" fontId="3" fillId="0" borderId="7" xfId="0" applyFont="1" applyBorder="1">
      <alignment horizontal="left" vertical="center"/>
      <protection locked="0"/>
    </xf>
    <xf numFmtId="0" fontId="3" fillId="0" borderId="8" xfId="0" applyFont="1" applyBorder="1">
      <alignment horizontal="left" vertical="center"/>
      <protection locked="0"/>
    </xf>
    <xf numFmtId="0" fontId="3" fillId="0" borderId="11" xfId="0" applyFont="1" applyBorder="1">
      <alignment horizontal="left" vertical="center"/>
      <protection locked="0"/>
    </xf>
    <xf numFmtId="0" fontId="3" fillId="0" borderId="0" xfId="0" applyFont="1" applyAlignment="1">
      <alignment horizontal="fill" vertical="center"/>
      <protection locked="0"/>
    </xf>
    <xf numFmtId="0" fontId="3" fillId="0" borderId="13" xfId="0" applyFont="1" applyBorder="1">
      <alignment horizontal="left" vertical="center"/>
      <protection locked="0"/>
    </xf>
    <xf numFmtId="0" fontId="3" fillId="0" borderId="14" xfId="0" applyFont="1" applyBorder="1">
      <alignment horizontal="left" vertical="center"/>
      <protection locked="0"/>
    </xf>
    <xf numFmtId="0" fontId="3" fillId="0" borderId="15" xfId="0" applyFont="1" applyBorder="1">
      <alignment horizontal="left" vertical="center"/>
      <protection locked="0"/>
    </xf>
    <xf numFmtId="0" fontId="3" fillId="0" borderId="17" xfId="0" applyFont="1" applyBorder="1">
      <alignment horizontal="left" vertical="center"/>
      <protection locked="0"/>
    </xf>
    <xf numFmtId="0" fontId="3" fillId="0" borderId="18" xfId="0" applyFont="1" applyBorder="1">
      <alignment horizontal="left" vertical="center"/>
      <protection locked="0"/>
    </xf>
    <xf numFmtId="0" fontId="3" fillId="0" borderId="19" xfId="0" applyFont="1" applyBorder="1">
      <alignment horizontal="left" vertical="center"/>
      <protection locked="0"/>
    </xf>
    <xf numFmtId="0" fontId="3" fillId="0" borderId="20" xfId="0" applyFont="1" applyBorder="1">
      <alignment horizontal="left" vertical="center"/>
      <protection locked="0"/>
    </xf>
    <xf numFmtId="0" fontId="3" fillId="0" borderId="22" xfId="0" applyFont="1" applyBorder="1">
      <alignment horizontal="left" vertical="center"/>
      <protection locked="0"/>
    </xf>
    <xf numFmtId="0" fontId="3" fillId="2" borderId="10" xfId="0" applyFont="1" applyFill="1" applyBorder="1">
      <alignment horizontal="left" vertical="center"/>
      <protection locked="0"/>
    </xf>
    <xf numFmtId="0" fontId="3" fillId="2" borderId="21" xfId="0" applyFont="1" applyFill="1" applyBorder="1">
      <alignment horizontal="left" vertical="center"/>
      <protection locked="0"/>
    </xf>
    <xf numFmtId="0" fontId="3" fillId="2" borderId="11" xfId="0" applyFont="1" applyFill="1" applyBorder="1">
      <alignment horizontal="left" vertical="center"/>
      <protection locked="0"/>
    </xf>
    <xf numFmtId="0" fontId="3" fillId="2" borderId="17" xfId="0" applyFont="1" applyFill="1" applyBorder="1">
      <alignment horizontal="left" vertical="center"/>
      <protection locked="0"/>
    </xf>
    <xf numFmtId="0" fontId="3" fillId="2" borderId="16" xfId="0" applyFont="1" applyFill="1" applyBorder="1">
      <alignment horizontal="left" vertical="center"/>
      <protection locked="0"/>
    </xf>
    <xf numFmtId="0" fontId="3" fillId="2" borderId="12" xfId="0" applyFont="1" applyFill="1" applyBorder="1">
      <alignment horizontal="left" vertical="center"/>
      <protection locked="0"/>
    </xf>
    <xf numFmtId="0" fontId="3" fillId="2" borderId="9" xfId="0" applyFont="1" applyFill="1" applyBorder="1">
      <alignment horizontal="left" vertical="center"/>
      <protection locked="0"/>
    </xf>
    <xf numFmtId="0" fontId="3" fillId="2" borderId="13" xfId="0" applyFont="1" applyFill="1" applyBorder="1">
      <alignment horizontal="left" vertical="center"/>
      <protection locked="0"/>
    </xf>
    <xf numFmtId="0" fontId="0" fillId="0" borderId="2" xfId="0" applyBorder="1">
      <alignment horizontal="left" vertical="center"/>
      <protection locked="0"/>
    </xf>
    <xf numFmtId="0" fontId="0" fillId="0" borderId="3" xfId="0" applyBorder="1">
      <alignment horizontal="left" vertical="center"/>
      <protection locked="0"/>
    </xf>
    <xf numFmtId="0" fontId="3" fillId="0" borderId="0" xfId="0" applyFont="1" applyAlignment="1">
      <alignment horizontal="left"/>
      <protection locked="0"/>
    </xf>
    <xf numFmtId="0" fontId="0" fillId="0" borderId="5" xfId="0" applyBorder="1">
      <alignment horizontal="left" vertical="center"/>
      <protection locked="0"/>
    </xf>
    <xf numFmtId="0" fontId="0" fillId="0" borderId="4" xfId="0" applyBorder="1">
      <alignment horizontal="left" vertical="center"/>
      <protection locked="0"/>
    </xf>
    <xf numFmtId="0" fontId="3" fillId="0" borderId="7" xfId="0" applyFont="1" applyBorder="1" applyAlignment="1">
      <alignment horizontal="center" vertical="center"/>
      <protection locked="0"/>
    </xf>
    <xf numFmtId="0" fontId="0" fillId="0" borderId="7" xfId="0" applyBorder="1">
      <alignment horizontal="left" vertical="center"/>
      <protection locked="0"/>
    </xf>
    <xf numFmtId="0" fontId="3" fillId="0" borderId="1" xfId="0" applyFont="1" applyBorder="1" applyAlignment="1">
      <alignment horizontal="left"/>
      <protection locked="0"/>
    </xf>
    <xf numFmtId="0" fontId="3" fillId="0" borderId="2" xfId="0" applyFont="1" applyBorder="1" applyAlignment="1">
      <alignment horizontal="left"/>
      <protection locked="0"/>
    </xf>
    <xf numFmtId="0" fontId="3" fillId="0" borderId="3" xfId="0" applyFont="1" applyBorder="1" applyAlignment="1">
      <alignment horizontal="left"/>
      <protection locked="0"/>
    </xf>
    <xf numFmtId="0" fontId="3" fillId="0" borderId="16" xfId="0" applyFont="1" applyBorder="1" applyAlignment="1">
      <alignment horizontal="left"/>
      <protection locked="0"/>
    </xf>
    <xf numFmtId="0" fontId="3" fillId="0" borderId="5" xfId="0" applyFont="1" applyBorder="1" applyAlignment="1">
      <alignment horizontal="left"/>
      <protection locked="0"/>
    </xf>
    <xf numFmtId="0" fontId="3" fillId="0" borderId="6" xfId="0" applyFont="1" applyBorder="1" applyAlignment="1">
      <alignment horizontal="left"/>
      <protection locked="0"/>
    </xf>
    <xf numFmtId="0" fontId="3" fillId="0" borderId="7" xfId="0" applyFont="1" applyBorder="1" applyAlignment="1">
      <alignment horizontal="left"/>
      <protection locked="0"/>
    </xf>
    <xf numFmtId="0" fontId="3" fillId="0" borderId="8" xfId="0" applyFont="1" applyBorder="1" applyAlignment="1">
      <alignment horizontal="left"/>
      <protection locked="0"/>
    </xf>
    <xf numFmtId="0" fontId="18" fillId="0" borderId="0" xfId="0" applyFont="1" applyAlignment="1">
      <alignment horizontal="right" vertical="center"/>
      <protection locked="0"/>
    </xf>
    <xf numFmtId="0" fontId="0" fillId="0" borderId="0" xfId="0" quotePrefix="1" applyAlignment="1">
      <alignment horizontal="right" vertical="center"/>
      <protection locked="0"/>
    </xf>
    <xf numFmtId="0" fontId="3" fillId="0" borderId="23" xfId="0" applyFont="1" applyBorder="1">
      <alignment horizontal="left" vertical="center"/>
      <protection locked="0"/>
    </xf>
    <xf numFmtId="0" fontId="3" fillId="0" borderId="24" xfId="0" applyFont="1" applyBorder="1">
      <alignment horizontal="left" vertical="center"/>
      <protection locked="0"/>
    </xf>
    <xf numFmtId="0" fontId="3" fillId="0" borderId="25" xfId="0" applyFont="1" applyBorder="1">
      <alignment horizontal="left" vertical="center"/>
      <protection locked="0"/>
    </xf>
    <xf numFmtId="0" fontId="3" fillId="0" borderId="0" xfId="0" applyFont="1" applyAlignment="1">
      <alignment horizontal="right" vertical="center"/>
      <protection locked="0"/>
    </xf>
    <xf numFmtId="0" fontId="3" fillId="0" borderId="0" xfId="0" quotePrefix="1" applyFont="1" applyAlignment="1">
      <alignment horizontal="right" vertical="center"/>
      <protection locked="0"/>
    </xf>
    <xf numFmtId="0" fontId="3" fillId="0" borderId="9" xfId="0" applyFont="1" applyBorder="1" applyAlignment="1">
      <alignment horizontal="center" vertical="center"/>
      <protection locked="0"/>
    </xf>
    <xf numFmtId="0" fontId="3" fillId="0" borderId="9" xfId="0" applyFont="1" applyBorder="1">
      <alignment horizontal="left" vertical="center"/>
      <protection locked="0"/>
    </xf>
    <xf numFmtId="0" fontId="3" fillId="0" borderId="9" xfId="0" applyFont="1" applyBorder="1" applyAlignment="1">
      <alignment horizontal="right" vertical="center"/>
      <protection locked="0"/>
    </xf>
    <xf numFmtId="0" fontId="3" fillId="0" borderId="0" xfId="0" quotePrefix="1" applyFont="1" applyAlignment="1">
      <alignment horizontal="center" vertical="center"/>
      <protection locked="0"/>
    </xf>
    <xf numFmtId="0" fontId="0" fillId="0" borderId="9" xfId="0" applyBorder="1">
      <alignment horizontal="left" vertical="center"/>
      <protection locked="0"/>
    </xf>
    <xf numFmtId="0" fontId="3" fillId="0" borderId="0" xfId="0" quotePrefix="1" applyFont="1" applyAlignment="1">
      <alignment vertical="center"/>
      <protection locked="0"/>
    </xf>
    <xf numFmtId="0" fontId="3" fillId="0" borderId="33" xfId="0" applyFont="1" applyBorder="1">
      <alignment horizontal="left" vertical="center"/>
      <protection locked="0"/>
    </xf>
    <xf numFmtId="0" fontId="3" fillId="0" borderId="30" xfId="0" applyFont="1" applyBorder="1" applyAlignment="1">
      <alignment horizontal="center" vertical="center"/>
      <protection locked="0"/>
    </xf>
    <xf numFmtId="0" fontId="3" fillId="0" borderId="31" xfId="0" applyFont="1" applyBorder="1">
      <alignment horizontal="left" vertical="center"/>
      <protection locked="0"/>
    </xf>
    <xf numFmtId="0" fontId="3" fillId="0" borderId="32" xfId="0" applyFont="1" applyBorder="1">
      <alignment horizontal="left" vertical="center"/>
      <protection locked="0"/>
    </xf>
    <xf numFmtId="0" fontId="3" fillId="0" borderId="30" xfId="0" applyFont="1" applyBorder="1" applyAlignment="1">
      <alignment horizontal="right" vertical="center"/>
      <protection locked="0"/>
    </xf>
    <xf numFmtId="0" fontId="3" fillId="0" borderId="34" xfId="0" applyFont="1" applyBorder="1">
      <alignment horizontal="left" vertical="center"/>
      <protection locked="0"/>
    </xf>
    <xf numFmtId="0" fontId="3" fillId="0" borderId="26" xfId="0" applyFont="1" applyBorder="1">
      <alignment horizontal="left" vertical="center"/>
      <protection locked="0"/>
    </xf>
    <xf numFmtId="0" fontId="3" fillId="0" borderId="27" xfId="0" applyFont="1" applyBorder="1">
      <alignment horizontal="left" vertical="center"/>
      <protection locked="0"/>
    </xf>
    <xf numFmtId="0" fontId="3" fillId="0" borderId="28" xfId="0" applyFont="1" applyBorder="1">
      <alignment horizontal="left" vertical="center"/>
      <protection locked="0"/>
    </xf>
    <xf numFmtId="0" fontId="3" fillId="0" borderId="23" xfId="0" applyFont="1" applyBorder="1" applyAlignment="1">
      <alignment horizontal="right" vertical="center"/>
      <protection locked="0"/>
    </xf>
    <xf numFmtId="0" fontId="3" fillId="0" borderId="29" xfId="0" applyFont="1" applyBorder="1">
      <alignment horizontal="left" vertical="center"/>
      <protection locked="0"/>
    </xf>
    <xf numFmtId="0" fontId="4" fillId="0" borderId="0" xfId="0" applyFont="1" applyAlignment="1">
      <alignment horizontal="center" vertical="center"/>
      <protection locked="0"/>
    </xf>
    <xf numFmtId="0" fontId="3" fillId="0" borderId="16" xfId="0" applyFont="1" applyBorder="1" applyAlignment="1">
      <alignment vertical="center"/>
      <protection locked="0"/>
    </xf>
    <xf numFmtId="0" fontId="4" fillId="0" borderId="16" xfId="0" applyFont="1" applyBorder="1">
      <alignment horizontal="left" vertical="center"/>
      <protection locked="0"/>
    </xf>
    <xf numFmtId="0" fontId="4" fillId="0" borderId="0" xfId="0" applyFont="1">
      <alignment horizontal="left" vertical="center"/>
      <protection locked="0"/>
    </xf>
    <xf numFmtId="0" fontId="0" fillId="0" borderId="0" xfId="0" applyAlignment="1">
      <alignment horizontal="fill" vertical="center"/>
      <protection locked="0"/>
    </xf>
    <xf numFmtId="0" fontId="3" fillId="0" borderId="36" xfId="0" applyFont="1" applyBorder="1">
      <alignment horizontal="left" vertical="center"/>
      <protection locked="0"/>
    </xf>
    <xf numFmtId="0" fontId="3" fillId="0" borderId="9" xfId="0" quotePrefix="1" applyFont="1" applyBorder="1">
      <alignment horizontal="left" vertical="center"/>
      <protection locked="0"/>
    </xf>
    <xf numFmtId="0" fontId="3" fillId="0" borderId="30" xfId="0" quotePrefix="1" applyFont="1" applyBorder="1">
      <alignment horizontal="left" vertical="center"/>
      <protection locked="0"/>
    </xf>
    <xf numFmtId="0" fontId="3" fillId="0" borderId="21" xfId="0" quotePrefix="1" applyFont="1" applyBorder="1">
      <alignment horizontal="left" vertical="center"/>
      <protection locked="0"/>
    </xf>
    <xf numFmtId="0" fontId="3" fillId="0" borderId="48" xfId="0" applyFont="1" applyBorder="1">
      <alignment horizontal="left" vertical="center"/>
      <protection locked="0"/>
    </xf>
    <xf numFmtId="0" fontId="3" fillId="0" borderId="49" xfId="0" applyFont="1" applyBorder="1">
      <alignment horizontal="left" vertical="center"/>
      <protection locked="0"/>
    </xf>
    <xf numFmtId="0" fontId="3" fillId="0" borderId="49" xfId="0" applyFont="1" applyBorder="1" applyAlignment="1">
      <alignment horizontal="right" vertical="center"/>
      <protection locked="0"/>
    </xf>
    <xf numFmtId="0" fontId="3" fillId="0" borderId="50" xfId="0" applyFont="1" applyBorder="1">
      <alignment horizontal="left" vertical="center"/>
      <protection locked="0"/>
    </xf>
    <xf numFmtId="0" fontId="3" fillId="0" borderId="51" xfId="0" applyFont="1" applyBorder="1">
      <alignment horizontal="left" vertical="center"/>
      <protection locked="0"/>
    </xf>
    <xf numFmtId="0" fontId="3" fillId="0" borderId="51" xfId="0" applyFont="1" applyBorder="1" applyAlignment="1">
      <alignment horizontal="right" vertical="center"/>
      <protection locked="0"/>
    </xf>
    <xf numFmtId="0" fontId="0" fillId="0" borderId="16" xfId="0" applyBorder="1">
      <alignment horizontal="left" vertical="center"/>
      <protection locked="0"/>
    </xf>
    <xf numFmtId="0" fontId="0" fillId="0" borderId="17" xfId="0" applyBorder="1">
      <alignment horizontal="left" vertical="center"/>
      <protection locked="0"/>
    </xf>
    <xf numFmtId="0" fontId="0" fillId="0" borderId="13" xfId="0" applyBorder="1">
      <alignment horizontal="left" vertical="center"/>
      <protection locked="0"/>
    </xf>
    <xf numFmtId="0" fontId="0" fillId="0" borderId="0" xfId="0" applyAlignment="1">
      <alignment horizontal="center" vertical="center"/>
      <protection locked="0"/>
    </xf>
    <xf numFmtId="0" fontId="3" fillId="0" borderId="27" xfId="0" quotePrefix="1" applyFont="1" applyBorder="1" applyAlignment="1">
      <alignment vertical="center"/>
      <protection locked="0"/>
    </xf>
    <xf numFmtId="0" fontId="3" fillId="3" borderId="30" xfId="0" applyFont="1" applyFill="1" applyBorder="1">
      <alignment horizontal="left" vertical="center"/>
      <protection locked="0"/>
    </xf>
    <xf numFmtId="0" fontId="3" fillId="3" borderId="30" xfId="0" applyFont="1" applyFill="1" applyBorder="1" applyAlignment="1">
      <alignment horizontal="center" vertical="center"/>
      <protection locked="0"/>
    </xf>
    <xf numFmtId="0" fontId="3" fillId="3" borderId="31" xfId="0" applyFont="1" applyFill="1" applyBorder="1">
      <alignment horizontal="left" vertical="center"/>
      <protection locked="0"/>
    </xf>
    <xf numFmtId="0" fontId="3" fillId="3" borderId="0" xfId="0" applyFont="1" applyFill="1" applyAlignment="1">
      <alignment horizontal="center" vertical="center"/>
      <protection locked="0"/>
    </xf>
    <xf numFmtId="0" fontId="3" fillId="3" borderId="16" xfId="0" applyFont="1" applyFill="1" applyBorder="1">
      <alignment horizontal="left" vertical="center"/>
      <protection locked="0"/>
    </xf>
    <xf numFmtId="0" fontId="3" fillId="3" borderId="9" xfId="0" applyFont="1" applyFill="1" applyBorder="1">
      <alignment horizontal="left" vertical="center"/>
      <protection locked="0"/>
    </xf>
    <xf numFmtId="0" fontId="3" fillId="3" borderId="9" xfId="0" applyFont="1" applyFill="1" applyBorder="1" applyAlignment="1">
      <alignment horizontal="center" vertical="center"/>
      <protection locked="0"/>
    </xf>
    <xf numFmtId="0" fontId="3" fillId="3" borderId="13" xfId="0" applyFont="1" applyFill="1" applyBorder="1">
      <alignment horizontal="left" vertical="center"/>
      <protection locked="0"/>
    </xf>
    <xf numFmtId="0" fontId="3" fillId="3" borderId="21" xfId="0" applyFont="1" applyFill="1" applyBorder="1">
      <alignment horizontal="left" vertical="center"/>
      <protection locked="0"/>
    </xf>
    <xf numFmtId="0" fontId="3" fillId="3" borderId="11" xfId="0" applyFont="1" applyFill="1" applyBorder="1">
      <alignment horizontal="left" vertical="center"/>
      <protection locked="0"/>
    </xf>
    <xf numFmtId="0" fontId="3" fillId="0" borderId="23" xfId="1" applyFont="1" applyBorder="1" applyAlignment="1" applyProtection="1">
      <alignment horizontal="left" vertical="center"/>
      <protection locked="0"/>
    </xf>
    <xf numFmtId="0" fontId="3" fillId="0" borderId="24" xfId="1" applyFont="1" applyBorder="1" applyAlignment="1" applyProtection="1">
      <alignment horizontal="left" vertical="center"/>
      <protection locked="0"/>
    </xf>
    <xf numFmtId="0" fontId="3" fillId="0" borderId="25" xfId="1" applyFont="1" applyBorder="1" applyAlignment="1" applyProtection="1">
      <alignment horizontal="left" vertical="center"/>
      <protection locked="0"/>
    </xf>
    <xf numFmtId="0" fontId="9" fillId="0" borderId="0" xfId="0" applyFont="1">
      <alignment horizontal="left" vertical="center"/>
      <protection locked="0"/>
    </xf>
    <xf numFmtId="0" fontId="3" fillId="0" borderId="26"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3" fillId="0" borderId="0" xfId="1" applyFont="1" applyAlignment="1" applyProtection="1">
      <alignment horizontal="right" vertical="center"/>
      <protection locked="0"/>
    </xf>
    <xf numFmtId="0" fontId="3" fillId="0" borderId="27" xfId="1" applyFont="1" applyBorder="1" applyAlignment="1" applyProtection="1">
      <alignment horizontal="left" vertical="center"/>
      <protection locked="0"/>
    </xf>
    <xf numFmtId="0" fontId="9" fillId="0" borderId="0" xfId="0" applyFont="1" applyAlignment="1">
      <alignment horizontal="center" vertical="center"/>
      <protection locked="0"/>
    </xf>
    <xf numFmtId="0" fontId="3" fillId="0" borderId="28" xfId="1" applyFont="1" applyBorder="1" applyAlignment="1" applyProtection="1">
      <alignment horizontal="left" vertical="center"/>
      <protection locked="0"/>
    </xf>
    <xf numFmtId="0" fontId="3" fillId="0" borderId="23" xfId="1" applyFont="1" applyBorder="1" applyAlignment="1" applyProtection="1">
      <alignment horizontal="right" vertical="center"/>
      <protection locked="0"/>
    </xf>
    <xf numFmtId="0" fontId="3" fillId="0" borderId="29" xfId="1" applyFont="1" applyBorder="1" applyAlignment="1" applyProtection="1">
      <alignment horizontal="left" vertical="center"/>
      <protection locked="0"/>
    </xf>
    <xf numFmtId="0" fontId="3" fillId="0" borderId="30" xfId="1" applyFont="1" applyBorder="1" applyAlignment="1" applyProtection="1">
      <alignment horizontal="left" vertical="center"/>
      <protection locked="0"/>
    </xf>
    <xf numFmtId="0" fontId="3" fillId="0" borderId="30" xfId="1" applyFont="1" applyBorder="1" applyAlignment="1" applyProtection="1">
      <alignment horizontal="center" vertical="center"/>
      <protection locked="0"/>
    </xf>
    <xf numFmtId="0" fontId="3" fillId="0" borderId="31" xfId="1" applyFont="1" applyBorder="1" applyAlignment="1" applyProtection="1">
      <alignment horizontal="left" vertical="center"/>
      <protection locked="0"/>
    </xf>
    <xf numFmtId="0" fontId="3" fillId="0" borderId="32" xfId="1" applyFont="1" applyBorder="1" applyAlignment="1" applyProtection="1">
      <alignment horizontal="left" vertical="center"/>
      <protection locked="0"/>
    </xf>
    <xf numFmtId="0" fontId="3" fillId="0" borderId="30" xfId="1" applyFont="1" applyBorder="1" applyAlignment="1" applyProtection="1">
      <alignment horizontal="right" vertical="center"/>
      <protection locked="0"/>
    </xf>
    <xf numFmtId="0" fontId="3" fillId="0" borderId="0" xfId="1" applyFont="1" applyAlignment="1" applyProtection="1">
      <alignment horizontal="center" vertical="center"/>
      <protection locked="0"/>
    </xf>
    <xf numFmtId="0" fontId="9" fillId="0" borderId="0" xfId="0" applyFont="1" applyAlignment="1">
      <alignment horizontal="right" vertical="center"/>
      <protection locked="0"/>
    </xf>
    <xf numFmtId="0" fontId="3" fillId="0" borderId="0" xfId="1" applyFont="1" applyAlignment="1" applyProtection="1">
      <alignment horizontal="fill" vertical="center"/>
      <protection locked="0"/>
    </xf>
    <xf numFmtId="0" fontId="3" fillId="0" borderId="0" xfId="1" quotePrefix="1" applyFont="1" applyAlignment="1" applyProtection="1">
      <alignment horizontal="right" vertical="center"/>
      <protection locked="0"/>
    </xf>
    <xf numFmtId="0" fontId="3" fillId="0" borderId="33" xfId="1" applyFont="1" applyBorder="1" applyAlignment="1" applyProtection="1">
      <alignment horizontal="left" vertical="center"/>
      <protection locked="0"/>
    </xf>
    <xf numFmtId="0" fontId="3" fillId="0" borderId="34" xfId="1" applyFont="1" applyBorder="1" applyAlignment="1" applyProtection="1">
      <alignment horizontal="left" vertical="center"/>
      <protection locked="0"/>
    </xf>
    <xf numFmtId="0" fontId="4" fillId="0" borderId="0" xfId="1" applyFont="1" applyAlignment="1" applyProtection="1">
      <alignment horizontal="fill" vertical="center"/>
      <protection locked="0"/>
    </xf>
    <xf numFmtId="0" fontId="3" fillId="0" borderId="0" xfId="1" quotePrefix="1" applyFont="1" applyAlignment="1" applyProtection="1">
      <alignment horizontal="fill" vertical="center"/>
      <protection locked="0"/>
    </xf>
    <xf numFmtId="0" fontId="3" fillId="0" borderId="0" xfId="1" quotePrefix="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3" fillId="0" borderId="38" xfId="1" applyFont="1" applyBorder="1" applyAlignment="1" applyProtection="1">
      <alignment horizontal="left" vertical="center"/>
      <protection locked="0"/>
    </xf>
    <xf numFmtId="0" fontId="3" fillId="0" borderId="39" xfId="1" applyFont="1" applyBorder="1" applyAlignment="1" applyProtection="1">
      <alignment horizontal="left" vertical="center"/>
      <protection locked="0"/>
    </xf>
    <xf numFmtId="0" fontId="3" fillId="0" borderId="40" xfId="1" applyFont="1" applyBorder="1" applyAlignment="1" applyProtection="1">
      <alignment horizontal="left" vertical="center"/>
      <protection locked="0"/>
    </xf>
    <xf numFmtId="0" fontId="4" fillId="0" borderId="39" xfId="1" applyFont="1" applyBorder="1" applyAlignment="1" applyProtection="1">
      <alignment horizontal="left" vertical="center"/>
      <protection locked="0"/>
    </xf>
    <xf numFmtId="0" fontId="3" fillId="0" borderId="39" xfId="1" applyFont="1" applyBorder="1" applyAlignment="1" applyProtection="1">
      <alignment horizontal="center" vertical="center"/>
      <protection locked="0"/>
    </xf>
    <xf numFmtId="0" fontId="3" fillId="0" borderId="39" xfId="1" applyFont="1" applyBorder="1" applyAlignment="1" applyProtection="1">
      <alignment horizontal="right" vertical="center"/>
      <protection locked="0"/>
    </xf>
    <xf numFmtId="0" fontId="3" fillId="0" borderId="41" xfId="1" applyFont="1" applyBorder="1" applyAlignment="1" applyProtection="1">
      <alignment horizontal="left" vertical="center"/>
      <protection locked="0"/>
    </xf>
    <xf numFmtId="0" fontId="3" fillId="0" borderId="42" xfId="1" applyFont="1" applyBorder="1" applyAlignment="1" applyProtection="1">
      <alignment horizontal="left" vertical="center"/>
      <protection locked="0"/>
    </xf>
    <xf numFmtId="0" fontId="3" fillId="0" borderId="43" xfId="1" applyFont="1" applyBorder="1" applyAlignment="1" applyProtection="1">
      <alignment horizontal="left" vertical="center"/>
      <protection locked="0"/>
    </xf>
    <xf numFmtId="0" fontId="4" fillId="0" borderId="42" xfId="1" applyFont="1" applyBorder="1" applyAlignment="1" applyProtection="1">
      <alignment horizontal="left" vertical="center"/>
      <protection locked="0"/>
    </xf>
    <xf numFmtId="0" fontId="3" fillId="0" borderId="42" xfId="1" applyFont="1" applyBorder="1" applyAlignment="1" applyProtection="1">
      <alignment horizontal="center" vertical="center"/>
      <protection locked="0"/>
    </xf>
    <xf numFmtId="0" fontId="3" fillId="0" borderId="42" xfId="1" applyFont="1" applyBorder="1" applyAlignment="1" applyProtection="1">
      <alignment horizontal="right" vertical="center"/>
      <protection locked="0"/>
    </xf>
    <xf numFmtId="0" fontId="3" fillId="0" borderId="10" xfId="1" applyFont="1" applyBorder="1" applyAlignment="1" applyProtection="1">
      <alignment horizontal="left" vertical="center"/>
      <protection locked="0"/>
    </xf>
    <xf numFmtId="0" fontId="3" fillId="0" borderId="11"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0" xfId="1" applyFont="1" applyAlignment="1" applyProtection="1">
      <alignment horizontal="right" vertical="top"/>
      <protection locked="0"/>
    </xf>
    <xf numFmtId="0" fontId="3" fillId="0" borderId="9" xfId="1" applyFont="1" applyBorder="1" applyAlignment="1" applyProtection="1">
      <alignment horizontal="left" vertical="center"/>
      <protection locked="0"/>
    </xf>
    <xf numFmtId="0" fontId="3" fillId="0" borderId="9" xfId="1" applyFont="1" applyBorder="1" applyAlignment="1" applyProtection="1">
      <alignment horizontal="right" vertical="center"/>
      <protection locked="0"/>
    </xf>
    <xf numFmtId="0" fontId="3" fillId="0" borderId="21" xfId="1" applyFont="1" applyBorder="1" applyAlignment="1" applyProtection="1">
      <alignment horizontal="left" vertical="center"/>
      <protection locked="0"/>
    </xf>
    <xf numFmtId="0" fontId="3" fillId="0" borderId="21" xfId="1" applyFont="1" applyBorder="1" applyAlignment="1" applyProtection="1">
      <alignment horizontal="right" vertical="center"/>
      <protection locked="0"/>
    </xf>
    <xf numFmtId="0" fontId="3" fillId="0" borderId="11" xfId="1" applyFont="1" applyBorder="1" applyAlignment="1" applyProtection="1">
      <alignment horizontal="right" vertical="center"/>
      <protection locked="0"/>
    </xf>
    <xf numFmtId="0" fontId="3" fillId="0" borderId="37" xfId="1" applyFont="1" applyBorder="1" applyAlignment="1" applyProtection="1">
      <alignment horizontal="left" vertical="center"/>
      <protection locked="0"/>
    </xf>
    <xf numFmtId="0" fontId="3" fillId="0" borderId="13" xfId="1" applyFont="1" applyBorder="1" applyAlignment="1" applyProtection="1">
      <alignment horizontal="right" vertical="center"/>
      <protection locked="0"/>
    </xf>
    <xf numFmtId="0" fontId="9" fillId="0" borderId="0" xfId="0" applyFont="1" applyAlignment="1">
      <alignment horizontal="fill" vertical="center"/>
      <protection locked="0"/>
    </xf>
    <xf numFmtId="0" fontId="3" fillId="0" borderId="36" xfId="0" applyFont="1" applyBorder="1" applyAlignment="1">
      <alignment vertical="top"/>
      <protection locked="0"/>
    </xf>
    <xf numFmtId="0" fontId="3" fillId="0" borderId="17" xfId="0" applyFont="1" applyBorder="1" applyAlignment="1">
      <alignment vertical="center"/>
      <protection locked="0"/>
    </xf>
    <xf numFmtId="0" fontId="3" fillId="0" borderId="32" xfId="0" applyFont="1" applyBorder="1" applyAlignment="1">
      <alignment horizontal="left" vertical="top"/>
      <protection locked="0"/>
    </xf>
    <xf numFmtId="0" fontId="3" fillId="0" borderId="30" xfId="0" applyFont="1" applyBorder="1" applyAlignment="1">
      <alignment horizontal="left" vertical="top"/>
      <protection locked="0"/>
    </xf>
    <xf numFmtId="0" fontId="3" fillId="0" borderId="31" xfId="0" applyFont="1" applyBorder="1" applyAlignment="1">
      <alignment horizontal="left" vertical="top"/>
      <protection locked="0"/>
    </xf>
    <xf numFmtId="0" fontId="3" fillId="0" borderId="17" xfId="0" applyFont="1" applyBorder="1" applyAlignment="1">
      <alignment horizontal="left" vertical="top"/>
      <protection locked="0"/>
    </xf>
    <xf numFmtId="0" fontId="3" fillId="0" borderId="16" xfId="0" applyFont="1" applyBorder="1" applyAlignment="1">
      <alignment horizontal="left" vertical="top"/>
      <protection locked="0"/>
    </xf>
    <xf numFmtId="0" fontId="3" fillId="0" borderId="25" xfId="0" applyFont="1" applyBorder="1" applyAlignment="1">
      <alignment horizontal="left" vertical="top"/>
      <protection locked="0"/>
    </xf>
    <xf numFmtId="0" fontId="3" fillId="0" borderId="23" xfId="0" applyFont="1" applyBorder="1" applyAlignment="1">
      <alignment horizontal="left" vertical="top"/>
      <protection locked="0"/>
    </xf>
    <xf numFmtId="0" fontId="3" fillId="0" borderId="24" xfId="0" applyFont="1" applyBorder="1" applyAlignment="1">
      <alignment horizontal="left" vertical="top"/>
      <protection locked="0"/>
    </xf>
    <xf numFmtId="0" fontId="3" fillId="0" borderId="16" xfId="0" applyFont="1" applyBorder="1" applyAlignment="1">
      <alignment vertical="top"/>
      <protection locked="0"/>
    </xf>
    <xf numFmtId="0" fontId="3" fillId="0" borderId="0" xfId="0" applyFont="1" applyAlignment="1">
      <alignment horizontal="fill" vertical="top"/>
      <protection locked="0"/>
    </xf>
    <xf numFmtId="0" fontId="3" fillId="0" borderId="0" xfId="0" quotePrefix="1" applyFont="1" applyAlignment="1">
      <alignment horizontal="right" vertical="top"/>
      <protection locked="0"/>
    </xf>
    <xf numFmtId="0" fontId="10" fillId="0" borderId="0" xfId="0" applyFont="1">
      <alignment horizontal="left" vertical="center"/>
      <protection locked="0"/>
    </xf>
    <xf numFmtId="0" fontId="10" fillId="0" borderId="16" xfId="0" applyFont="1" applyBorder="1">
      <alignment horizontal="left" vertical="center"/>
      <protection locked="0"/>
    </xf>
    <xf numFmtId="0" fontId="9" fillId="0" borderId="16" xfId="0" applyFont="1" applyBorder="1">
      <alignment horizontal="left" vertical="center"/>
      <protection locked="0"/>
    </xf>
    <xf numFmtId="0" fontId="9" fillId="0" borderId="17" xfId="0" applyFont="1" applyBorder="1">
      <alignment horizontal="left" vertical="center"/>
      <protection locked="0"/>
    </xf>
    <xf numFmtId="0" fontId="3" fillId="0" borderId="0" xfId="1" applyFont="1" applyAlignment="1" applyProtection="1">
      <alignment vertical="center"/>
      <protection locked="0"/>
    </xf>
    <xf numFmtId="0" fontId="3" fillId="0" borderId="27" xfId="0" quotePrefix="1" applyFont="1" applyBorder="1">
      <alignment horizontal="left" vertical="center"/>
      <protection locked="0"/>
    </xf>
    <xf numFmtId="0" fontId="0" fillId="0" borderId="36" xfId="0" applyBorder="1">
      <alignment horizontal="left" vertical="center"/>
      <protection locked="0"/>
    </xf>
    <xf numFmtId="0" fontId="0" fillId="0" borderId="27" xfId="0" applyBorder="1">
      <alignment horizontal="left" vertical="center"/>
      <protection locked="0"/>
    </xf>
    <xf numFmtId="0" fontId="0" fillId="0" borderId="30" xfId="0" applyBorder="1">
      <alignment horizontal="left" vertical="center"/>
      <protection locked="0"/>
    </xf>
    <xf numFmtId="0" fontId="0" fillId="0" borderId="21" xfId="0" applyBorder="1">
      <alignment horizontal="left" vertical="center"/>
      <protection locked="0"/>
    </xf>
    <xf numFmtId="0" fontId="3" fillId="3" borderId="0" xfId="0" quotePrefix="1" applyFont="1" applyFill="1" applyAlignment="1">
      <alignment horizontal="center" vertical="center"/>
      <protection locked="0"/>
    </xf>
    <xf numFmtId="0" fontId="0" fillId="0" borderId="21" xfId="0" applyBorder="1" applyAlignment="1">
      <alignment horizontal="right" vertical="center"/>
      <protection locked="0"/>
    </xf>
    <xf numFmtId="0" fontId="0" fillId="0" borderId="0" xfId="0" applyAlignment="1">
      <alignment vertical="center"/>
      <protection locked="0"/>
    </xf>
    <xf numFmtId="0" fontId="3" fillId="0" borderId="32" xfId="0" applyFont="1" applyBorder="1" applyProtection="1">
      <alignment horizontal="left" vertical="center"/>
    </xf>
    <xf numFmtId="0" fontId="3" fillId="0" borderId="30" xfId="0" applyFont="1" applyBorder="1" applyProtection="1">
      <alignment horizontal="left" vertical="center"/>
    </xf>
    <xf numFmtId="0" fontId="3" fillId="0" borderId="30" xfId="0" applyFont="1" applyBorder="1" applyAlignment="1" applyProtection="1">
      <alignment horizontal="right" vertical="center"/>
    </xf>
    <xf numFmtId="0" fontId="3" fillId="0" borderId="31" xfId="0" applyFont="1" applyBorder="1" applyProtection="1">
      <alignment horizontal="left" vertical="center"/>
    </xf>
    <xf numFmtId="0" fontId="3" fillId="0" borderId="17" xfId="0" applyFont="1" applyBorder="1" applyProtection="1">
      <alignment horizontal="left" vertical="center"/>
    </xf>
    <xf numFmtId="0" fontId="3" fillId="0" borderId="0" xfId="0" applyFont="1" applyAlignment="1" applyProtection="1">
      <alignment horizontal="right" vertical="center"/>
    </xf>
    <xf numFmtId="0" fontId="3" fillId="0" borderId="16" xfId="0" applyFont="1" applyBorder="1" applyProtection="1">
      <alignment horizontal="left" vertical="center"/>
    </xf>
    <xf numFmtId="0" fontId="3" fillId="0" borderId="0" xfId="0" quotePrefix="1" applyFont="1" applyAlignment="1" applyProtection="1">
      <alignment horizontal="right" vertical="center"/>
    </xf>
    <xf numFmtId="0" fontId="3" fillId="0" borderId="25" xfId="0" applyFont="1" applyBorder="1" applyProtection="1">
      <alignment horizontal="left" vertical="center"/>
    </xf>
    <xf numFmtId="0" fontId="3" fillId="0" borderId="23" xfId="0" applyFont="1" applyBorder="1" applyProtection="1">
      <alignment horizontal="left" vertical="center"/>
    </xf>
    <xf numFmtId="0" fontId="3" fillId="0" borderId="23" xfId="0" applyFont="1" applyBorder="1" applyAlignment="1" applyProtection="1">
      <alignment horizontal="right" vertical="center"/>
    </xf>
    <xf numFmtId="0" fontId="3" fillId="0" borderId="24" xfId="0" applyFont="1" applyBorder="1" applyProtection="1">
      <alignment horizontal="left" vertical="center"/>
    </xf>
    <xf numFmtId="0" fontId="3" fillId="0" borderId="34" xfId="0" applyFont="1" applyBorder="1" applyProtection="1">
      <alignment horizontal="left" vertical="center"/>
    </xf>
    <xf numFmtId="0" fontId="3" fillId="0" borderId="29" xfId="0" applyFont="1" applyBorder="1" applyProtection="1">
      <alignment horizontal="left" vertical="center"/>
    </xf>
    <xf numFmtId="0" fontId="0" fillId="0" borderId="21" xfId="0" applyBorder="1" applyAlignment="1">
      <alignment horizontal="center" vertical="center"/>
      <protection locked="0"/>
    </xf>
    <xf numFmtId="0" fontId="3" fillId="0" borderId="16" xfId="0" applyFont="1" applyBorder="1" applyAlignment="1">
      <alignment horizontal="right" vertical="center"/>
      <protection locked="0"/>
    </xf>
    <xf numFmtId="0" fontId="3" fillId="0" borderId="0" xfId="0" applyFont="1">
      <alignment horizontal="left" vertical="center"/>
      <protection locked="0"/>
    </xf>
    <xf numFmtId="0" fontId="17" fillId="0" borderId="0" xfId="0" applyFont="1">
      <alignment horizontal="left" vertical="center"/>
      <protection locked="0"/>
    </xf>
    <xf numFmtId="0" fontId="17" fillId="0" borderId="21" xfId="0" applyFont="1" applyBorder="1">
      <alignment horizontal="left" vertical="center"/>
      <protection locked="0"/>
    </xf>
    <xf numFmtId="0" fontId="17" fillId="0" borderId="9" xfId="0" applyFont="1" applyBorder="1">
      <alignment horizontal="left" vertical="center"/>
      <protection locked="0"/>
    </xf>
    <xf numFmtId="0" fontId="17" fillId="2" borderId="0" xfId="0" applyFont="1" applyFill="1">
      <alignment horizontal="left" vertical="center"/>
      <protection locked="0"/>
    </xf>
    <xf numFmtId="0" fontId="2" fillId="0" borderId="0" xfId="0" applyFont="1">
      <alignment horizontal="left" vertical="center"/>
      <protection locked="0"/>
    </xf>
    <xf numFmtId="0" fontId="17" fillId="2" borderId="35" xfId="0" applyFont="1" applyFill="1" applyBorder="1">
      <alignment horizontal="left" vertical="center"/>
      <protection locked="0"/>
    </xf>
    <xf numFmtId="0" fontId="10" fillId="0" borderId="0" xfId="0" applyFont="1" applyAlignment="1">
      <alignment vertical="center"/>
      <protection locked="0"/>
    </xf>
    <xf numFmtId="0" fontId="10" fillId="0" borderId="0" xfId="0" applyFont="1" applyAlignment="1">
      <alignment vertical="top"/>
      <protection locked="0"/>
    </xf>
    <xf numFmtId="0" fontId="3" fillId="0" borderId="0" xfId="0" applyFont="1" applyProtection="1">
      <alignment horizontal="left" vertical="center"/>
    </xf>
    <xf numFmtId="0" fontId="10" fillId="0" borderId="0" xfId="0" applyFont="1" applyAlignment="1">
      <alignment horizontal="center" vertical="center"/>
      <protection locked="0"/>
    </xf>
    <xf numFmtId="0" fontId="3" fillId="0" borderId="27" xfId="0" applyFont="1" applyBorder="1" applyAlignment="1">
      <alignment vertical="center"/>
      <protection locked="0"/>
    </xf>
    <xf numFmtId="0" fontId="3" fillId="0" borderId="0" xfId="1" applyFont="1" applyAlignment="1" applyProtection="1">
      <alignment vertical="center" wrapText="1"/>
      <protection locked="0"/>
    </xf>
    <xf numFmtId="0" fontId="3" fillId="0" borderId="20" xfId="1" applyFont="1" applyBorder="1" applyAlignment="1" applyProtection="1">
      <alignment horizontal="left" vertical="center"/>
      <protection locked="0"/>
    </xf>
    <xf numFmtId="0" fontId="3" fillId="0" borderId="22" xfId="1" applyFont="1" applyBorder="1" applyAlignment="1" applyProtection="1">
      <alignment horizontal="left"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44" xfId="1" applyFont="1" applyBorder="1" applyAlignment="1" applyProtection="1">
      <alignment horizontal="left" vertical="center"/>
      <protection locked="0"/>
    </xf>
    <xf numFmtId="0" fontId="3" fillId="0" borderId="45" xfId="1" applyFont="1" applyBorder="1" applyAlignment="1" applyProtection="1">
      <alignment horizontal="left" vertical="center"/>
      <protection locked="0"/>
    </xf>
    <xf numFmtId="0" fontId="3" fillId="0" borderId="46" xfId="1" applyFont="1" applyBorder="1" applyAlignment="1" applyProtection="1">
      <alignment horizontal="left" vertical="center"/>
      <protection locked="0"/>
    </xf>
    <xf numFmtId="0" fontId="3" fillId="0" borderId="47" xfId="1" applyFont="1" applyBorder="1" applyAlignment="1" applyProtection="1">
      <alignment horizontal="left" vertical="center"/>
      <protection locked="0"/>
    </xf>
    <xf numFmtId="0" fontId="3" fillId="0" borderId="0" xfId="0" applyFont="1" applyAlignment="1">
      <alignment horizontal="left" vertical="top"/>
      <protection locked="0"/>
    </xf>
    <xf numFmtId="0" fontId="0" fillId="0" borderId="16" xfId="0" applyBorder="1" applyAlignment="1">
      <alignment vertical="center"/>
      <protection locked="0"/>
    </xf>
    <xf numFmtId="0" fontId="0" fillId="0" borderId="0" xfId="0" quotePrefix="1" applyAlignment="1">
      <alignment horizontal="center" vertical="center"/>
      <protection locked="0"/>
    </xf>
    <xf numFmtId="0" fontId="0" fillId="0" borderId="9" xfId="0" applyBorder="1" applyAlignment="1">
      <alignment horizontal="center" vertical="center"/>
      <protection locked="0"/>
    </xf>
    <xf numFmtId="0" fontId="0" fillId="0" borderId="12" xfId="0" applyBorder="1">
      <alignment horizontal="left" vertical="center"/>
      <protection locked="0"/>
    </xf>
    <xf numFmtId="0" fontId="18" fillId="0" borderId="0" xfId="0" applyFont="1">
      <alignment horizontal="left" vertical="center"/>
      <protection locked="0"/>
    </xf>
    <xf numFmtId="0" fontId="3" fillId="0" borderId="16" xfId="0" applyFont="1" applyBorder="1" applyAlignment="1" applyProtection="1">
      <alignment vertical="top" wrapText="1"/>
      <protection hidden="1"/>
    </xf>
    <xf numFmtId="0" fontId="3" fillId="0" borderId="0" xfId="1" applyFont="1" applyAlignment="1" applyProtection="1">
      <alignment horizontal="left" vertical="top" wrapText="1"/>
      <protection locked="0"/>
    </xf>
    <xf numFmtId="0" fontId="0" fillId="0" borderId="0" xfId="1" applyFont="1" applyAlignment="1" applyProtection="1">
      <alignment horizontal="left" vertical="top" wrapText="1"/>
      <protection locked="0"/>
    </xf>
    <xf numFmtId="0" fontId="3" fillId="3" borderId="0" xfId="0" applyFont="1" applyFill="1">
      <alignment horizontal="left" vertical="center"/>
      <protection locked="0"/>
    </xf>
    <xf numFmtId="0" fontId="3" fillId="3" borderId="23" xfId="0" applyFont="1" applyFill="1" applyBorder="1">
      <alignment horizontal="left" vertical="center"/>
      <protection locked="0"/>
    </xf>
    <xf numFmtId="0" fontId="3" fillId="3" borderId="23" xfId="0" applyFont="1" applyFill="1" applyBorder="1" applyAlignment="1">
      <alignment horizontal="center" vertical="center"/>
      <protection locked="0"/>
    </xf>
    <xf numFmtId="0" fontId="3" fillId="3" borderId="24" xfId="0" applyFont="1" applyFill="1" applyBorder="1">
      <alignment horizontal="left" vertical="center"/>
      <protection locked="0"/>
    </xf>
    <xf numFmtId="0" fontId="3" fillId="3" borderId="33" xfId="0" applyFont="1" applyFill="1" applyBorder="1">
      <alignment horizontal="left" vertical="center"/>
      <protection locked="0"/>
    </xf>
    <xf numFmtId="0" fontId="3" fillId="3" borderId="26" xfId="0" applyFont="1" applyFill="1" applyBorder="1">
      <alignment horizontal="left" vertical="center"/>
      <protection locked="0"/>
    </xf>
    <xf numFmtId="0" fontId="3" fillId="3" borderId="28" xfId="0" applyFont="1" applyFill="1" applyBorder="1">
      <alignment horizontal="left" vertical="center"/>
      <protection locked="0"/>
    </xf>
    <xf numFmtId="0" fontId="3" fillId="3" borderId="16" xfId="1" applyFont="1" applyFill="1" applyBorder="1" applyAlignment="1" applyProtection="1">
      <alignment horizontal="left" vertical="center"/>
      <protection locked="0"/>
    </xf>
    <xf numFmtId="0" fontId="3" fillId="3" borderId="0" xfId="1" applyFont="1" applyFill="1" applyAlignment="1" applyProtection="1">
      <alignment horizontal="left" vertical="center"/>
      <protection locked="0"/>
    </xf>
    <xf numFmtId="0" fontId="3" fillId="3" borderId="0" xfId="1" quotePrefix="1" applyFont="1" applyFill="1" applyAlignment="1" applyProtection="1">
      <alignment horizontal="center" vertical="center"/>
      <protection locked="0"/>
    </xf>
    <xf numFmtId="0" fontId="3" fillId="3" borderId="9" xfId="1" applyFont="1" applyFill="1" applyBorder="1" applyAlignment="1" applyProtection="1">
      <alignment horizontal="left" vertical="center"/>
      <protection locked="0"/>
    </xf>
    <xf numFmtId="0" fontId="3" fillId="3" borderId="21" xfId="1" applyFont="1" applyFill="1" applyBorder="1" applyAlignment="1" applyProtection="1">
      <alignment horizontal="left" vertical="center"/>
      <protection locked="0"/>
    </xf>
    <xf numFmtId="0" fontId="3" fillId="3" borderId="21" xfId="1" applyFont="1" applyFill="1" applyBorder="1" applyAlignment="1" applyProtection="1">
      <alignment horizontal="center" vertical="center"/>
      <protection locked="0"/>
    </xf>
    <xf numFmtId="0" fontId="3" fillId="3" borderId="11" xfId="1" applyFont="1" applyFill="1" applyBorder="1" applyAlignment="1" applyProtection="1">
      <alignment horizontal="left" vertical="center"/>
      <protection locked="0"/>
    </xf>
    <xf numFmtId="0" fontId="3" fillId="3" borderId="9" xfId="1" applyFont="1" applyFill="1" applyBorder="1" applyAlignment="1" applyProtection="1">
      <alignment horizontal="center" vertical="center"/>
      <protection locked="0"/>
    </xf>
    <xf numFmtId="0" fontId="3" fillId="3" borderId="13" xfId="1" applyFont="1" applyFill="1" applyBorder="1" applyAlignment="1" applyProtection="1">
      <alignment horizontal="left" vertical="center"/>
      <protection locked="0"/>
    </xf>
    <xf numFmtId="0" fontId="0" fillId="3" borderId="21" xfId="0" applyFill="1" applyBorder="1">
      <alignment horizontal="left" vertical="center"/>
      <protection locked="0"/>
    </xf>
    <xf numFmtId="0" fontId="0" fillId="3" borderId="21" xfId="0" applyFill="1" applyBorder="1" applyAlignment="1">
      <alignment horizontal="center" vertical="center"/>
      <protection locked="0"/>
    </xf>
    <xf numFmtId="0" fontId="0" fillId="3" borderId="11" xfId="0" applyFill="1" applyBorder="1">
      <alignment horizontal="left" vertical="center"/>
      <protection locked="0"/>
    </xf>
    <xf numFmtId="0" fontId="0" fillId="3" borderId="0" xfId="0" applyFill="1" applyAlignment="1">
      <alignment horizontal="center" vertical="center"/>
      <protection locked="0"/>
    </xf>
    <xf numFmtId="0" fontId="0" fillId="3" borderId="16" xfId="0" applyFill="1" applyBorder="1">
      <alignment horizontal="left" vertical="center"/>
      <protection locked="0"/>
    </xf>
    <xf numFmtId="0" fontId="0" fillId="3" borderId="9" xfId="0" applyFill="1" applyBorder="1">
      <alignment horizontal="left" vertical="center"/>
      <protection locked="0"/>
    </xf>
    <xf numFmtId="0" fontId="0" fillId="3" borderId="9" xfId="0" applyFill="1" applyBorder="1" applyAlignment="1">
      <alignment horizontal="center" vertical="center"/>
      <protection locked="0"/>
    </xf>
    <xf numFmtId="0" fontId="0" fillId="3" borderId="13" xfId="0" applyFill="1" applyBorder="1">
      <alignment horizontal="left" vertical="center"/>
      <protection locked="0"/>
    </xf>
    <xf numFmtId="0" fontId="20" fillId="3" borderId="13" xfId="0" applyFont="1" applyFill="1" applyBorder="1">
      <alignment horizontal="left" vertical="center"/>
      <protection locked="0"/>
    </xf>
    <xf numFmtId="0" fontId="20" fillId="3" borderId="9" xfId="0" applyFont="1" applyFill="1" applyBorder="1">
      <alignment horizontal="left" vertical="center"/>
      <protection locked="0"/>
    </xf>
    <xf numFmtId="0" fontId="3" fillId="3" borderId="30" xfId="0" applyFont="1" applyFill="1" applyBorder="1" applyAlignment="1" applyProtection="1">
      <alignment horizontal="center" vertical="center"/>
    </xf>
    <xf numFmtId="0" fontId="3" fillId="3" borderId="31" xfId="0" applyFont="1" applyFill="1" applyBorder="1" applyProtection="1">
      <alignment horizontal="left" vertical="center"/>
    </xf>
    <xf numFmtId="0" fontId="3" fillId="3" borderId="0" xfId="0" applyFont="1" applyFill="1" applyAlignment="1" applyProtection="1">
      <alignment horizontal="center" vertical="center"/>
    </xf>
    <xf numFmtId="0" fontId="3" fillId="3" borderId="16" xfId="0" applyFont="1" applyFill="1" applyBorder="1" applyProtection="1">
      <alignment horizontal="left" vertical="center"/>
    </xf>
    <xf numFmtId="0" fontId="3" fillId="3" borderId="23" xfId="0" applyFont="1" applyFill="1" applyBorder="1" applyAlignment="1" applyProtection="1">
      <alignment horizontal="center" vertical="center"/>
    </xf>
    <xf numFmtId="0" fontId="3" fillId="3" borderId="24" xfId="0" applyFont="1" applyFill="1" applyBorder="1" applyProtection="1">
      <alignment horizontal="left" vertical="center"/>
    </xf>
    <xf numFmtId="0" fontId="20" fillId="3" borderId="9" xfId="0" applyFont="1" applyFill="1" applyBorder="1" applyAlignment="1">
      <alignment horizontal="center" vertical="center"/>
      <protection locked="0"/>
    </xf>
    <xf numFmtId="0" fontId="0" fillId="0" borderId="0" xfId="0" applyAlignment="1">
      <alignment horizontal="left" vertical="center" wrapText="1"/>
      <protection locked="0"/>
    </xf>
    <xf numFmtId="0" fontId="3" fillId="0" borderId="0" xfId="0" applyFont="1" applyAlignment="1">
      <alignment horizontal="left" vertical="center" wrapText="1"/>
      <protection locked="0"/>
    </xf>
    <xf numFmtId="0" fontId="3" fillId="0" borderId="57" xfId="0" applyFont="1" applyBorder="1">
      <alignment horizontal="left" vertical="center"/>
      <protection locked="0"/>
    </xf>
    <xf numFmtId="0" fontId="3" fillId="0" borderId="58" xfId="0" applyFont="1" applyBorder="1">
      <alignment horizontal="left" vertical="center"/>
      <protection locked="0"/>
    </xf>
    <xf numFmtId="0" fontId="3" fillId="0" borderId="59" xfId="0" applyFont="1" applyBorder="1">
      <alignment horizontal="left" vertical="center"/>
      <protection locked="0"/>
    </xf>
    <xf numFmtId="0" fontId="3" fillId="0" borderId="0" xfId="0" applyFont="1" applyAlignment="1" applyProtection="1"/>
    <xf numFmtId="0" fontId="3" fillId="0" borderId="0" xfId="0" applyFont="1" applyAlignment="1" applyProtection="1">
      <alignment horizontal="right"/>
    </xf>
    <xf numFmtId="0" fontId="0" fillId="0" borderId="17" xfId="0" applyBorder="1" applyAlignment="1">
      <alignment horizontal="center" vertical="center"/>
      <protection locked="0"/>
    </xf>
    <xf numFmtId="0" fontId="0" fillId="0" borderId="16" xfId="0" applyBorder="1" applyAlignment="1">
      <alignment horizontal="center" vertical="center"/>
      <protection locked="0"/>
    </xf>
    <xf numFmtId="0" fontId="4" fillId="0" borderId="23" xfId="1" applyFont="1" applyBorder="1" applyAlignment="1" applyProtection="1">
      <alignment horizontal="left" vertical="center"/>
      <protection locked="0"/>
    </xf>
    <xf numFmtId="0" fontId="3" fillId="0" borderId="0" xfId="1" quotePrefix="1" applyFont="1" applyAlignment="1" applyProtection="1">
      <alignment horizontal="left" vertical="center"/>
      <protection locked="0"/>
    </xf>
    <xf numFmtId="0" fontId="24" fillId="0" borderId="0" xfId="0" applyFont="1" applyAlignment="1">
      <alignment horizontal="fill" vertical="center"/>
      <protection locked="0"/>
    </xf>
    <xf numFmtId="0" fontId="24" fillId="0" borderId="0" xfId="0" applyFont="1">
      <alignment horizontal="left" vertical="center"/>
      <protection locked="0"/>
    </xf>
    <xf numFmtId="0" fontId="3" fillId="0" borderId="0" xfId="0" applyFont="1" applyAlignment="1" applyProtection="1">
      <alignment vertical="center"/>
    </xf>
    <xf numFmtId="0" fontId="3" fillId="0" borderId="21" xfId="0" applyFont="1" applyBorder="1" applyAlignment="1">
      <alignment horizontal="centerContinuous" vertical="center"/>
      <protection locked="0"/>
    </xf>
    <xf numFmtId="0" fontId="3" fillId="0" borderId="0" xfId="0" quotePrefix="1" applyFont="1" applyAlignment="1" applyProtection="1">
      <alignment vertical="center"/>
    </xf>
    <xf numFmtId="0" fontId="3" fillId="0" borderId="0" xfId="0" applyFont="1" applyAlignment="1">
      <alignment horizontal="centerContinuous" vertical="center"/>
      <protection locked="0"/>
    </xf>
    <xf numFmtId="0" fontId="0" fillId="0" borderId="0" xfId="0" applyAlignment="1">
      <alignment horizontal="centerContinuous" vertical="center"/>
      <protection locked="0"/>
    </xf>
    <xf numFmtId="0" fontId="0" fillId="0" borderId="0" xfId="0" applyAlignment="1">
      <alignment vertical="top" wrapText="1"/>
      <protection locked="0"/>
    </xf>
    <xf numFmtId="0" fontId="0" fillId="0" borderId="61" xfId="0" applyBorder="1">
      <alignment horizontal="left" vertical="center"/>
      <protection locked="0"/>
    </xf>
    <xf numFmtId="0" fontId="3" fillId="0" borderId="0" xfId="0" applyFont="1" applyAlignment="1" applyProtection="1">
      <alignment vertical="top"/>
      <protection hidden="1"/>
    </xf>
    <xf numFmtId="0" fontId="3" fillId="0" borderId="0" xfId="0" applyFont="1" applyAlignment="1" applyProtection="1">
      <alignment horizontal="right" vertical="top"/>
      <protection hidden="1"/>
    </xf>
    <xf numFmtId="0" fontId="3" fillId="0" borderId="9" xfId="1" applyFont="1" applyBorder="1" applyAlignment="1" applyProtection="1">
      <alignment vertical="center"/>
      <protection locked="0"/>
    </xf>
    <xf numFmtId="0" fontId="3" fillId="0" borderId="27" xfId="0" applyFont="1" applyBorder="1" applyAlignment="1" applyProtection="1">
      <alignment vertical="top" wrapText="1"/>
      <protection hidden="1"/>
    </xf>
    <xf numFmtId="0" fontId="3" fillId="0" borderId="27" xfId="0" applyFont="1" applyBorder="1" applyAlignment="1">
      <alignment vertical="top" wrapText="1"/>
      <protection locked="0"/>
    </xf>
    <xf numFmtId="0" fontId="0" fillId="3" borderId="0" xfId="0" applyFill="1">
      <alignment horizontal="left" vertical="center"/>
      <protection locked="0"/>
    </xf>
    <xf numFmtId="0" fontId="0" fillId="0" borderId="0" xfId="0" quotePrefix="1">
      <alignment horizontal="left" vertical="center"/>
      <protection locked="0"/>
    </xf>
    <xf numFmtId="2" fontId="3" fillId="0" borderId="0" xfId="1" applyNumberFormat="1" applyFont="1" applyAlignment="1" applyProtection="1">
      <alignment horizontal="left" vertical="top"/>
      <protection locked="0"/>
    </xf>
    <xf numFmtId="0" fontId="0" fillId="0" borderId="0" xfId="0" applyAlignment="1">
      <alignment horizontal="left" vertical="top" wrapText="1"/>
      <protection locked="0"/>
    </xf>
    <xf numFmtId="0" fontId="3" fillId="0" borderId="0" xfId="0" applyFont="1" applyAlignment="1">
      <alignment horizontal="center"/>
      <protection locked="0"/>
    </xf>
    <xf numFmtId="0" fontId="3" fillId="0" borderId="9" xfId="0" applyFont="1" applyBorder="1" applyAlignment="1">
      <alignment horizontal="center"/>
      <protection locked="0"/>
    </xf>
    <xf numFmtId="0" fontId="3" fillId="0" borderId="21" xfId="0" applyFont="1" applyBorder="1" applyAlignment="1">
      <alignment horizontal="center" vertical="center"/>
      <protection locked="0"/>
    </xf>
    <xf numFmtId="0" fontId="3" fillId="0" borderId="0" xfId="0" applyFont="1" applyAlignment="1" applyProtection="1">
      <alignment horizontal="right"/>
      <protection hidden="1"/>
    </xf>
    <xf numFmtId="0" fontId="3" fillId="0" borderId="0" xfId="0" applyFont="1" applyAlignment="1">
      <alignment horizontal="center" vertical="center"/>
      <protection locked="0"/>
    </xf>
    <xf numFmtId="0" fontId="5" fillId="0" borderId="0" xfId="1" applyFont="1" applyAlignment="1" applyProtection="1">
      <alignment vertical="center"/>
      <protection locked="0"/>
    </xf>
    <xf numFmtId="0" fontId="3" fillId="0" borderId="0" xfId="0" quotePrefix="1" applyFont="1">
      <alignment horizontal="left" vertical="center"/>
      <protection locked="0"/>
    </xf>
    <xf numFmtId="0" fontId="3" fillId="0" borderId="0" xfId="0" applyFont="1" applyAlignment="1" applyProtection="1">
      <alignment vertical="top" wrapText="1"/>
      <protection hidden="1"/>
    </xf>
    <xf numFmtId="0" fontId="3" fillId="0" borderId="23" xfId="0" applyFont="1" applyBorder="1" applyAlignment="1">
      <alignment horizontal="center" vertical="center"/>
      <protection locked="0"/>
    </xf>
    <xf numFmtId="0" fontId="3" fillId="0" borderId="0" xfId="0" applyFont="1" applyAlignment="1">
      <alignment vertical="top" wrapText="1"/>
      <protection locked="0"/>
    </xf>
    <xf numFmtId="0" fontId="3" fillId="0" borderId="16" xfId="0" applyFont="1" applyBorder="1">
      <alignment horizontal="left" vertical="center"/>
      <protection locked="0"/>
    </xf>
    <xf numFmtId="0" fontId="3" fillId="0" borderId="0" xfId="1" applyFont="1" applyAlignment="1" applyProtection="1">
      <alignment horizontal="left" vertical="center"/>
      <protection locked="0"/>
    </xf>
    <xf numFmtId="1" fontId="9" fillId="0" borderId="0" xfId="1" applyNumberFormat="1" applyFont="1" applyAlignment="1" applyProtection="1">
      <alignment horizontal="center" vertical="center" wrapText="1"/>
      <protection locked="0"/>
    </xf>
    <xf numFmtId="0" fontId="9" fillId="0" borderId="0" xfId="1" applyFont="1" applyAlignment="1" applyProtection="1">
      <alignment horizontal="center" vertical="center"/>
      <protection locked="0"/>
    </xf>
    <xf numFmtId="1" fontId="9" fillId="0" borderId="0" xfId="0" applyNumberFormat="1" applyFont="1" applyAlignment="1">
      <alignment horizontal="center" vertical="center" wrapText="1"/>
      <protection locked="0"/>
    </xf>
    <xf numFmtId="0" fontId="18" fillId="0" borderId="0" xfId="1" applyFont="1" applyAlignment="1" applyProtection="1">
      <alignment horizontal="center" vertical="center"/>
      <protection locked="0"/>
    </xf>
    <xf numFmtId="49" fontId="3" fillId="0" borderId="0" xfId="1" quotePrefix="1" applyNumberFormat="1" applyFont="1" applyAlignment="1" applyProtection="1">
      <alignment horizontal="left" vertical="top"/>
      <protection locked="0"/>
    </xf>
    <xf numFmtId="0" fontId="9" fillId="0" borderId="0" xfId="1" applyFont="1" applyAlignment="1" applyProtection="1">
      <alignment horizontal="center" vertical="center" wrapText="1"/>
      <protection locked="0"/>
    </xf>
    <xf numFmtId="0" fontId="22" fillId="0" borderId="0" xfId="0" applyFont="1" applyAlignment="1">
      <alignment horizontal="left" vertical="center" wrapText="1"/>
      <protection locked="0"/>
    </xf>
    <xf numFmtId="49" fontId="9" fillId="0" borderId="0" xfId="1" applyNumberFormat="1" applyFont="1" applyAlignment="1" applyProtection="1">
      <alignment horizontal="center" vertical="center" wrapText="1"/>
      <protection locked="0"/>
    </xf>
    <xf numFmtId="49" fontId="3" fillId="0" borderId="0" xfId="1" applyNumberFormat="1" applyFont="1" applyAlignment="1" applyProtection="1">
      <alignment vertical="top" wrapText="1"/>
      <protection locked="0"/>
    </xf>
    <xf numFmtId="49" fontId="9" fillId="0" borderId="0" xfId="1" applyNumberFormat="1" applyFont="1" applyAlignment="1" applyProtection="1">
      <alignment horizontal="center" vertical="center"/>
      <protection locked="0"/>
    </xf>
    <xf numFmtId="0" fontId="3" fillId="0" borderId="0" xfId="0" applyFont="1" applyAlignment="1" applyProtection="1">
      <alignment horizontal="left" vertical="top" wrapText="1"/>
      <protection hidden="1"/>
    </xf>
    <xf numFmtId="0" fontId="13" fillId="0" borderId="0" xfId="0" applyFont="1" applyAlignment="1">
      <alignment horizontal="center" vertical="center"/>
      <protection locked="0"/>
    </xf>
    <xf numFmtId="0" fontId="3" fillId="3" borderId="21" xfId="0" applyFont="1" applyFill="1" applyBorder="1" applyAlignment="1">
      <alignment horizontal="center" vertical="center"/>
      <protection locked="0"/>
    </xf>
    <xf numFmtId="0" fontId="3" fillId="0" borderId="23" xfId="1" applyFont="1" applyBorder="1" applyAlignment="1" applyProtection="1">
      <alignment horizontal="center" vertical="center"/>
      <protection locked="0"/>
    </xf>
    <xf numFmtId="0" fontId="3" fillId="0" borderId="0" xfId="0" applyFont="1" applyAlignment="1">
      <alignment horizontal="left" vertical="top" wrapText="1"/>
      <protection locked="0"/>
    </xf>
    <xf numFmtId="0" fontId="3" fillId="0" borderId="0" xfId="1" applyFont="1" applyAlignment="1" applyProtection="1">
      <alignment horizontal="right" vertical="top" wrapText="1"/>
      <protection locked="0"/>
    </xf>
    <xf numFmtId="0" fontId="3" fillId="0" borderId="0" xfId="1" applyFont="1" applyAlignment="1" applyProtection="1">
      <alignment vertical="top" wrapText="1"/>
      <protection locked="0"/>
    </xf>
    <xf numFmtId="0" fontId="3" fillId="0" borderId="9" xfId="1" applyFont="1" applyBorder="1" applyAlignment="1" applyProtection="1">
      <alignment horizontal="center" vertical="center"/>
      <protection locked="0"/>
    </xf>
    <xf numFmtId="0" fontId="3" fillId="0" borderId="0" xfId="1" applyFont="1" applyAlignment="1" applyProtection="1">
      <alignment vertical="top" wrapText="1"/>
      <protection hidden="1"/>
    </xf>
    <xf numFmtId="0" fontId="8" fillId="0" borderId="0" xfId="1" applyFont="1" applyAlignment="1" applyProtection="1">
      <alignment horizontal="center" vertical="center"/>
      <protection locked="0"/>
    </xf>
    <xf numFmtId="0" fontId="3" fillId="0" borderId="16" xfId="0" applyFont="1" applyBorder="1" applyAlignment="1" applyProtection="1">
      <alignment horizontal="left" vertical="top" wrapText="1"/>
      <protection hidden="1"/>
    </xf>
    <xf numFmtId="0" fontId="3" fillId="0" borderId="21" xfId="1" applyFont="1" applyBorder="1" applyAlignment="1" applyProtection="1">
      <alignment horizontal="center" vertical="center"/>
      <protection locked="0"/>
    </xf>
    <xf numFmtId="0" fontId="3" fillId="0" borderId="27" xfId="0" applyFont="1" applyBorder="1" applyProtection="1">
      <alignment horizontal="left" vertical="center"/>
    </xf>
    <xf numFmtId="0" fontId="3" fillId="0" borderId="0" xfId="0" applyFont="1" applyAlignment="1" applyProtection="1">
      <alignment vertical="top" wrapText="1"/>
    </xf>
    <xf numFmtId="0" fontId="3" fillId="0" borderId="53" xfId="0" applyFont="1" applyBorder="1" applyAlignment="1">
      <alignment horizontal="fill" vertical="center"/>
      <protection locked="0"/>
    </xf>
    <xf numFmtId="0" fontId="3" fillId="0" borderId="54" xfId="0" applyFont="1" applyBorder="1" applyAlignment="1">
      <alignment horizontal="fill" vertical="center"/>
      <protection locked="0"/>
    </xf>
    <xf numFmtId="0" fontId="3" fillId="0" borderId="54" xfId="0" quotePrefix="1" applyFont="1" applyBorder="1" applyAlignment="1">
      <alignment horizontal="right" vertical="center"/>
      <protection locked="0"/>
    </xf>
    <xf numFmtId="0" fontId="3" fillId="0" borderId="9" xfId="0" applyFont="1" applyBorder="1" applyAlignment="1">
      <alignment horizontal="fill" vertical="center"/>
      <protection locked="0"/>
    </xf>
    <xf numFmtId="0" fontId="0" fillId="0" borderId="9" xfId="0" applyBorder="1" applyAlignment="1">
      <alignment horizontal="fill" vertical="center"/>
      <protection locked="0"/>
    </xf>
    <xf numFmtId="0" fontId="3" fillId="0" borderId="55" xfId="0" applyFont="1" applyBorder="1" applyAlignment="1">
      <alignment horizontal="fill" vertical="center"/>
      <protection locked="0"/>
    </xf>
    <xf numFmtId="0" fontId="3" fillId="0" borderId="56" xfId="0" applyFont="1" applyBorder="1" applyAlignment="1">
      <alignment horizontal="fill" vertical="center"/>
      <protection locked="0"/>
    </xf>
    <xf numFmtId="0" fontId="3" fillId="0" borderId="56" xfId="0" quotePrefix="1" applyFont="1" applyBorder="1" applyAlignment="1">
      <alignment horizontal="right" vertical="center"/>
      <protection locked="0"/>
    </xf>
    <xf numFmtId="0" fontId="3" fillId="0" borderId="0" xfId="0" applyFont="1" applyAlignment="1">
      <alignment vertical="center" wrapText="1"/>
      <protection locked="0"/>
    </xf>
    <xf numFmtId="0" fontId="0" fillId="0" borderId="0" xfId="0" applyAlignment="1">
      <alignment vertical="top"/>
      <protection locked="0"/>
    </xf>
    <xf numFmtId="0" fontId="3" fillId="0" borderId="23" xfId="0" applyFont="1" applyBorder="1" applyAlignment="1">
      <alignment vertical="top" wrapText="1"/>
      <protection locked="0"/>
    </xf>
    <xf numFmtId="0" fontId="3" fillId="0" borderId="23" xfId="0" applyFont="1" applyBorder="1" applyAlignment="1">
      <alignment horizontal="fill" vertical="center"/>
      <protection locked="0"/>
    </xf>
    <xf numFmtId="0" fontId="0" fillId="0" borderId="23" xfId="0" applyBorder="1" applyAlignment="1">
      <alignment horizontal="fill" vertical="center"/>
      <protection locked="0"/>
    </xf>
    <xf numFmtId="0" fontId="3" fillId="0" borderId="23" xfId="0" applyFont="1" applyBorder="1" applyAlignment="1">
      <alignment horizontal="center"/>
      <protection locked="0"/>
    </xf>
    <xf numFmtId="0" fontId="0" fillId="0" borderId="0" xfId="0" applyAlignment="1">
      <alignment horizontal="center"/>
      <protection locked="0"/>
    </xf>
    <xf numFmtId="0" fontId="3" fillId="0" borderId="30" xfId="0" applyFont="1" applyBorder="1" applyAlignment="1">
      <alignment horizontal="center"/>
      <protection locked="0"/>
    </xf>
    <xf numFmtId="0" fontId="3" fillId="0" borderId="0" xfId="0" quotePrefix="1" applyFont="1" applyAlignment="1">
      <alignment horizontal="center"/>
      <protection locked="0"/>
    </xf>
    <xf numFmtId="0" fontId="3" fillId="0" borderId="21" xfId="0" applyFont="1" applyBorder="1" applyAlignment="1">
      <alignment horizontal="center"/>
      <protection locked="0"/>
    </xf>
    <xf numFmtId="0" fontId="4" fillId="0" borderId="17" xfId="0" applyFont="1" applyBorder="1">
      <alignment horizontal="left" vertical="center"/>
      <protection locked="0"/>
    </xf>
    <xf numFmtId="0" fontId="3" fillId="3" borderId="9" xfId="0" quotePrefix="1" applyFont="1" applyFill="1" applyBorder="1" applyAlignment="1">
      <alignment horizontal="center" vertical="center"/>
      <protection locked="0"/>
    </xf>
    <xf numFmtId="0" fontId="0" fillId="0" borderId="11" xfId="0" applyBorder="1">
      <alignment horizontal="left" vertical="center"/>
      <protection locked="0"/>
    </xf>
    <xf numFmtId="0" fontId="0" fillId="0" borderId="10" xfId="0" applyBorder="1">
      <alignment horizontal="left" vertical="center"/>
      <protection locked="0"/>
    </xf>
    <xf numFmtId="0" fontId="3" fillId="0" borderId="0" xfId="0" applyFont="1" applyProtection="1">
      <alignment horizontal="left" vertical="center"/>
      <protection hidden="1"/>
    </xf>
    <xf numFmtId="0" fontId="0" fillId="0" borderId="30" xfId="0" applyBorder="1" applyAlignment="1">
      <alignment horizontal="center" vertical="center"/>
      <protection locked="0"/>
    </xf>
    <xf numFmtId="0" fontId="0" fillId="0" borderId="30" xfId="0" applyBorder="1" applyAlignment="1">
      <alignment horizontal="right" vertical="center"/>
      <protection locked="0"/>
    </xf>
    <xf numFmtId="0" fontId="9" fillId="3" borderId="0" xfId="0" applyFont="1" applyFill="1" applyAlignment="1">
      <alignment horizontal="center" vertical="center"/>
      <protection locked="0"/>
    </xf>
    <xf numFmtId="0" fontId="3" fillId="0" borderId="0" xfId="0" applyFont="1" applyAlignment="1" applyProtection="1">
      <alignment vertical="center"/>
      <protection hidden="1"/>
    </xf>
    <xf numFmtId="0" fontId="0" fillId="0" borderId="26" xfId="0" applyBorder="1">
      <alignment horizontal="left" vertical="center"/>
      <protection locked="0"/>
    </xf>
    <xf numFmtId="0" fontId="3" fillId="0" borderId="16" xfId="0" applyFont="1" applyBorder="1" applyAlignment="1">
      <alignment horizontal="fill" vertical="center"/>
      <protection locked="0"/>
    </xf>
    <xf numFmtId="0" fontId="3" fillId="0" borderId="35" xfId="0" applyFont="1" applyBorder="1">
      <alignment horizontal="left" vertical="center"/>
      <protection locked="0"/>
    </xf>
    <xf numFmtId="0" fontId="0" fillId="0" borderId="16" xfId="0" applyBorder="1" applyAlignment="1">
      <alignment horizontal="fill" vertical="center"/>
      <protection locked="0"/>
    </xf>
    <xf numFmtId="0" fontId="14" fillId="0" borderId="9" xfId="0" applyFont="1" applyBorder="1">
      <alignment horizontal="left" vertical="center"/>
      <protection locked="0"/>
    </xf>
    <xf numFmtId="0" fontId="14" fillId="0" borderId="21" xfId="0" applyFont="1" applyBorder="1">
      <alignment horizontal="left" vertical="center"/>
      <protection locked="0"/>
    </xf>
    <xf numFmtId="0" fontId="3" fillId="0" borderId="30" xfId="0" applyFont="1" applyBorder="1" applyAlignment="1">
      <alignment vertical="top"/>
      <protection locked="0"/>
    </xf>
    <xf numFmtId="0" fontId="3" fillId="0" borderId="30" xfId="0" applyFont="1" applyBorder="1" applyAlignment="1">
      <alignment horizontal="right" vertical="top" wrapText="1"/>
      <protection locked="0"/>
    </xf>
    <xf numFmtId="0" fontId="3" fillId="0" borderId="30" xfId="0" applyFont="1" applyBorder="1" applyAlignment="1">
      <alignment horizontal="left" vertical="top" wrapText="1"/>
      <protection locked="0"/>
    </xf>
    <xf numFmtId="0" fontId="4" fillId="0" borderId="0" xfId="0" applyFont="1" applyAlignment="1">
      <alignment horizontal="left"/>
      <protection locked="0"/>
    </xf>
    <xf numFmtId="0" fontId="3" fillId="0" borderId="9" xfId="0" applyFont="1" applyBorder="1" applyAlignment="1">
      <alignment vertical="center"/>
      <protection locked="0"/>
    </xf>
    <xf numFmtId="0" fontId="0" fillId="0" borderId="16" xfId="0" quotePrefix="1" applyBorder="1">
      <alignment horizontal="left" vertical="center"/>
      <protection locked="0"/>
    </xf>
    <xf numFmtId="0" fontId="0" fillId="0" borderId="23" xfId="0" applyBorder="1">
      <alignment horizontal="left" vertical="center"/>
      <protection locked="0"/>
    </xf>
    <xf numFmtId="0" fontId="0" fillId="0" borderId="24" xfId="0" applyBorder="1">
      <alignment horizontal="left" vertical="center"/>
      <protection locked="0"/>
    </xf>
    <xf numFmtId="0" fontId="0" fillId="0" borderId="25" xfId="0" applyBorder="1">
      <alignment horizontal="left" vertical="center"/>
      <protection locked="0"/>
    </xf>
    <xf numFmtId="0" fontId="0" fillId="0" borderId="23" xfId="0" applyBorder="1" applyAlignment="1">
      <alignment horizontal="right" vertical="center"/>
      <protection locked="0"/>
    </xf>
    <xf numFmtId="0" fontId="3" fillId="0" borderId="33" xfId="0" applyFont="1" applyBorder="1" applyAlignment="1">
      <protection locked="0"/>
    </xf>
    <xf numFmtId="0" fontId="3" fillId="0" borderId="31" xfId="0" applyFont="1" applyBorder="1" applyAlignment="1">
      <protection locked="0"/>
    </xf>
    <xf numFmtId="0" fontId="3" fillId="0" borderId="30" xfId="0" applyFont="1" applyBorder="1" applyAlignment="1">
      <protection locked="0"/>
    </xf>
    <xf numFmtId="0" fontId="3" fillId="0" borderId="32" xfId="0" applyFont="1" applyBorder="1" applyAlignment="1">
      <protection locked="0"/>
    </xf>
    <xf numFmtId="0" fontId="3" fillId="0" borderId="30" xfId="0" applyFont="1" applyBorder="1" applyAlignment="1">
      <alignment horizontal="left"/>
      <protection locked="0"/>
    </xf>
    <xf numFmtId="0" fontId="3" fillId="0" borderId="34" xfId="0" applyFont="1" applyBorder="1" applyAlignment="1">
      <protection locked="0"/>
    </xf>
    <xf numFmtId="0" fontId="3" fillId="0" borderId="30" xfId="0" applyFont="1" applyBorder="1" applyAlignment="1">
      <alignment vertical="top" wrapText="1"/>
      <protection locked="0"/>
    </xf>
    <xf numFmtId="0" fontId="3" fillId="0" borderId="31" xfId="0" applyFont="1" applyBorder="1" applyAlignment="1">
      <alignment vertical="top" wrapText="1"/>
      <protection locked="0"/>
    </xf>
    <xf numFmtId="0" fontId="3" fillId="0" borderId="16" xfId="1" applyFont="1" applyBorder="1" applyAlignment="1" applyProtection="1">
      <alignment vertical="top" wrapText="1"/>
      <protection locked="0"/>
    </xf>
    <xf numFmtId="0" fontId="3" fillId="0" borderId="0" xfId="1" applyFont="1" applyAlignment="1" applyProtection="1">
      <alignment horizontal="fill" vertical="top" wrapText="1"/>
      <protection locked="0"/>
    </xf>
    <xf numFmtId="0" fontId="3" fillId="0" borderId="0" xfId="1" applyFont="1" applyAlignment="1" applyProtection="1">
      <alignment horizontal="centerContinuous" vertical="center"/>
      <protection locked="0"/>
    </xf>
    <xf numFmtId="0" fontId="3" fillId="0" borderId="10" xfId="1" applyFont="1" applyBorder="1" applyAlignment="1" applyProtection="1">
      <alignment vertical="center"/>
      <protection locked="0"/>
    </xf>
    <xf numFmtId="0" fontId="3" fillId="0" borderId="21" xfId="1" applyFont="1" applyBorder="1" applyAlignment="1" applyProtection="1">
      <alignment vertical="center"/>
      <protection locked="0"/>
    </xf>
    <xf numFmtId="0" fontId="3" fillId="0" borderId="11" xfId="1" applyFont="1" applyBorder="1" applyAlignment="1" applyProtection="1">
      <alignment vertical="center"/>
      <protection locked="0"/>
    </xf>
    <xf numFmtId="0" fontId="3" fillId="0" borderId="17" xfId="1" applyFont="1" applyBorder="1" applyAlignment="1" applyProtection="1">
      <alignment vertical="center"/>
      <protection locked="0"/>
    </xf>
    <xf numFmtId="0" fontId="3" fillId="0" borderId="16" xfId="1" applyFont="1" applyBorder="1" applyAlignment="1" applyProtection="1">
      <alignment vertical="center"/>
      <protection locked="0"/>
    </xf>
    <xf numFmtId="0" fontId="3" fillId="0" borderId="25" xfId="1" applyFont="1" applyBorder="1" applyAlignment="1" applyProtection="1">
      <alignment vertical="center"/>
      <protection locked="0"/>
    </xf>
    <xf numFmtId="0" fontId="3" fillId="0" borderId="23" xfId="1" applyFont="1" applyBorder="1" applyAlignment="1" applyProtection="1">
      <alignment vertical="center"/>
      <protection locked="0"/>
    </xf>
    <xf numFmtId="0" fontId="3" fillId="0" borderId="24" xfId="1" applyFont="1" applyBorder="1" applyAlignment="1" applyProtection="1">
      <alignment vertical="center"/>
      <protection locked="0"/>
    </xf>
    <xf numFmtId="0" fontId="11" fillId="0" borderId="0" xfId="0" applyFont="1">
      <alignment horizontal="left" vertical="center"/>
      <protection locked="0"/>
    </xf>
    <xf numFmtId="0" fontId="3" fillId="0" borderId="0" xfId="0" applyFont="1" applyAlignment="1">
      <alignment horizontal="center" vertical="top" wrapText="1"/>
      <protection locked="0"/>
    </xf>
    <xf numFmtId="0" fontId="3" fillId="0" borderId="0" xfId="0" quotePrefix="1" applyFont="1" applyAlignment="1">
      <alignment horizontal="fill" vertical="center"/>
      <protection locked="0"/>
    </xf>
    <xf numFmtId="0" fontId="3" fillId="0" borderId="0" xfId="0" applyFont="1" applyAlignment="1">
      <alignment horizontal="centerContinuous" vertical="top"/>
      <protection locked="0"/>
    </xf>
    <xf numFmtId="0" fontId="3" fillId="3" borderId="33" xfId="0" applyFont="1" applyFill="1" applyBorder="1" applyAlignment="1">
      <alignment horizontal="left" vertical="top"/>
      <protection locked="0"/>
    </xf>
    <xf numFmtId="0" fontId="3" fillId="3" borderId="30" xfId="0" applyFont="1" applyFill="1" applyBorder="1" applyAlignment="1">
      <alignment horizontal="center" vertical="top"/>
      <protection locked="0"/>
    </xf>
    <xf numFmtId="0" fontId="3" fillId="3" borderId="31" xfId="0" applyFont="1" applyFill="1" applyBorder="1" applyAlignment="1">
      <alignment horizontal="left" vertical="top"/>
      <protection locked="0"/>
    </xf>
    <xf numFmtId="0" fontId="3" fillId="3" borderId="26" xfId="0" applyFont="1" applyFill="1" applyBorder="1" applyAlignment="1">
      <alignment horizontal="left" vertical="top"/>
      <protection locked="0"/>
    </xf>
    <xf numFmtId="0" fontId="3" fillId="3" borderId="0" xfId="0" applyFont="1" applyFill="1" applyAlignment="1">
      <alignment horizontal="center" vertical="top"/>
      <protection locked="0"/>
    </xf>
    <xf numFmtId="0" fontId="3" fillId="3" borderId="16" xfId="0" applyFont="1" applyFill="1" applyBorder="1" applyAlignment="1">
      <alignment horizontal="left" vertical="top"/>
      <protection locked="0"/>
    </xf>
    <xf numFmtId="0" fontId="3" fillId="3" borderId="0" xfId="0" quotePrefix="1" applyFont="1" applyFill="1" applyAlignment="1">
      <alignment horizontal="center" vertical="top"/>
      <protection locked="0"/>
    </xf>
    <xf numFmtId="0" fontId="3" fillId="3" borderId="28" xfId="0" applyFont="1" applyFill="1" applyBorder="1" applyAlignment="1">
      <alignment horizontal="left" vertical="top"/>
      <protection locked="0"/>
    </xf>
    <xf numFmtId="0" fontId="3" fillId="3" borderId="23" xfId="0" applyFont="1" applyFill="1" applyBorder="1" applyAlignment="1">
      <alignment horizontal="center" vertical="top"/>
      <protection locked="0"/>
    </xf>
    <xf numFmtId="0" fontId="3" fillId="3" borderId="24" xfId="0" applyFont="1" applyFill="1" applyBorder="1" applyAlignment="1">
      <alignment horizontal="left" vertical="top"/>
      <protection locked="0"/>
    </xf>
    <xf numFmtId="0" fontId="21" fillId="0" borderId="0" xfId="2" applyNumberFormat="1" applyFill="1" applyProtection="1">
      <alignment horizontal="left" vertical="center"/>
      <protection locked="0"/>
    </xf>
    <xf numFmtId="0" fontId="3" fillId="0" borderId="39" xfId="1" applyFont="1" applyBorder="1" applyAlignment="1" applyProtection="1">
      <alignment vertical="center"/>
      <protection locked="0"/>
    </xf>
    <xf numFmtId="0" fontId="3" fillId="0" borderId="42" xfId="1" applyFont="1" applyBorder="1" applyAlignment="1" applyProtection="1">
      <alignment vertical="center"/>
      <protection locked="0"/>
    </xf>
    <xf numFmtId="0" fontId="3" fillId="0" borderId="0" xfId="1" applyFont="1" applyAlignment="1" applyProtection="1">
      <alignment vertical="top"/>
      <protection locked="0"/>
    </xf>
    <xf numFmtId="0" fontId="3" fillId="0" borderId="0" xfId="1" applyFont="1" applyAlignment="1" applyProtection="1">
      <alignment horizontal="center" vertical="top"/>
      <protection locked="0"/>
    </xf>
    <xf numFmtId="0" fontId="3" fillId="0" borderId="16" xfId="1" applyFont="1" applyBorder="1" applyAlignment="1" applyProtection="1">
      <alignment vertical="top"/>
      <protection locked="0"/>
    </xf>
    <xf numFmtId="0" fontId="3" fillId="0" borderId="17" xfId="1" applyFont="1" applyBorder="1" applyAlignment="1" applyProtection="1">
      <alignment vertical="top"/>
      <protection locked="0"/>
    </xf>
    <xf numFmtId="0" fontId="4" fillId="0" borderId="0" xfId="1" applyFont="1" applyAlignment="1" applyProtection="1">
      <alignment vertical="top"/>
      <protection locked="0"/>
    </xf>
    <xf numFmtId="0" fontId="3" fillId="0" borderId="0" xfId="1" quotePrefix="1" applyFont="1" applyAlignment="1" applyProtection="1">
      <alignment vertical="top"/>
      <protection locked="0"/>
    </xf>
    <xf numFmtId="0" fontId="3" fillId="0" borderId="0" xfId="1" applyFont="1" applyAlignment="1" applyProtection="1">
      <alignment horizontal="left" vertical="top"/>
      <protection locked="0"/>
    </xf>
    <xf numFmtId="0" fontId="9" fillId="0" borderId="0" xfId="0" applyFont="1" applyAlignment="1">
      <alignment vertical="top"/>
      <protection locked="0"/>
    </xf>
    <xf numFmtId="0" fontId="0" fillId="0" borderId="9" xfId="0" applyBorder="1" applyAlignment="1">
      <alignment horizontal="right" vertical="center"/>
      <protection locked="0"/>
    </xf>
    <xf numFmtId="0" fontId="3" fillId="0" borderId="0" xfId="1" applyFont="1" applyAlignment="1" applyProtection="1">
      <alignment horizontal="center"/>
      <protection locked="0"/>
    </xf>
    <xf numFmtId="0" fontId="21" fillId="0" borderId="0" xfId="2" quotePrefix="1" applyFill="1">
      <alignment horizontal="left" vertical="center"/>
      <protection locked="0"/>
    </xf>
    <xf numFmtId="0" fontId="20" fillId="0" borderId="21" xfId="0" applyFont="1" applyBorder="1" applyAlignment="1">
      <alignment horizontal="right" vertical="center"/>
      <protection locked="0"/>
    </xf>
    <xf numFmtId="0" fontId="20" fillId="0" borderId="11" xfId="0" applyFont="1" applyBorder="1">
      <alignment horizontal="left" vertical="center"/>
      <protection locked="0"/>
    </xf>
    <xf numFmtId="0" fontId="20" fillId="0" borderId="10" xfId="0" applyFont="1" applyBorder="1">
      <alignment horizontal="left" vertical="center"/>
      <protection locked="0"/>
    </xf>
    <xf numFmtId="0" fontId="20" fillId="0" borderId="21" xfId="0" applyFont="1" applyBorder="1">
      <alignment horizontal="left" vertical="center"/>
      <protection locked="0"/>
    </xf>
    <xf numFmtId="0" fontId="20" fillId="0" borderId="0" xfId="0" applyFont="1">
      <alignment horizontal="left" vertical="center"/>
      <protection locked="0"/>
    </xf>
    <xf numFmtId="0" fontId="20" fillId="0" borderId="9" xfId="0" applyFont="1" applyBorder="1">
      <alignment horizontal="left" vertical="center"/>
      <protection locked="0"/>
    </xf>
    <xf numFmtId="0" fontId="20" fillId="0" borderId="9" xfId="0" applyFont="1" applyBorder="1" applyAlignment="1">
      <alignment horizontal="right" vertical="center"/>
      <protection locked="0"/>
    </xf>
    <xf numFmtId="0" fontId="20" fillId="0" borderId="13" xfId="0" applyFont="1" applyBorder="1">
      <alignment horizontal="left" vertical="center"/>
      <protection locked="0"/>
    </xf>
    <xf numFmtId="0" fontId="20" fillId="0" borderId="12" xfId="0" applyFont="1" applyBorder="1">
      <alignment horizontal="left" vertical="center"/>
      <protection locked="0"/>
    </xf>
    <xf numFmtId="0" fontId="20" fillId="0" borderId="17" xfId="0" applyFont="1" applyBorder="1">
      <alignment horizontal="left" vertical="center"/>
      <protection locked="0"/>
    </xf>
    <xf numFmtId="0" fontId="0" fillId="0" borderId="0" xfId="0" applyAlignment="1" applyProtection="1">
      <alignment vertical="top" wrapText="1"/>
      <protection hidden="1"/>
    </xf>
    <xf numFmtId="0" fontId="3" fillId="0" borderId="10" xfId="0" applyFont="1" applyBorder="1" applyAlignment="1">
      <alignment horizontal="fill" vertical="center"/>
      <protection locked="0"/>
    </xf>
    <xf numFmtId="0" fontId="3" fillId="0" borderId="11" xfId="0" applyFont="1" applyBorder="1" applyAlignment="1">
      <alignment horizontal="fill" vertical="center"/>
      <protection locked="0"/>
    </xf>
    <xf numFmtId="0" fontId="3" fillId="0" borderId="21" xfId="0" applyFont="1" applyBorder="1" applyAlignment="1">
      <alignment horizontal="fill" vertical="center"/>
      <protection locked="0"/>
    </xf>
    <xf numFmtId="0" fontId="3" fillId="0" borderId="11" xfId="0" quotePrefix="1" applyFont="1" applyBorder="1" applyAlignment="1">
      <alignment horizontal="right" vertical="center"/>
      <protection locked="0"/>
    </xf>
    <xf numFmtId="0" fontId="3" fillId="0" borderId="12" xfId="0" applyFont="1" applyBorder="1" applyAlignment="1">
      <alignment vertical="center"/>
      <protection locked="0"/>
    </xf>
    <xf numFmtId="0" fontId="3" fillId="0" borderId="13" xfId="0" applyFont="1" applyBorder="1" applyAlignment="1">
      <alignment vertical="center"/>
      <protection locked="0"/>
    </xf>
    <xf numFmtId="0" fontId="3" fillId="0" borderId="13" xfId="0" quotePrefix="1" applyFont="1" applyBorder="1" applyAlignment="1">
      <alignment horizontal="right" vertical="center"/>
      <protection locked="0"/>
    </xf>
    <xf numFmtId="0" fontId="3" fillId="0" borderId="27" xfId="0" applyFont="1" applyBorder="1" applyAlignment="1" applyProtection="1">
      <alignment vertical="center"/>
    </xf>
    <xf numFmtId="0" fontId="20" fillId="0" borderId="16" xfId="0" applyFont="1" applyBorder="1">
      <alignment horizontal="left" vertical="center"/>
      <protection locked="0"/>
    </xf>
    <xf numFmtId="0" fontId="20" fillId="0" borderId="0" xfId="0" quotePrefix="1" applyFont="1" applyAlignment="1">
      <alignment horizontal="right" vertical="center"/>
      <protection locked="0"/>
    </xf>
    <xf numFmtId="0" fontId="0" fillId="0" borderId="0" xfId="0" applyAlignment="1" applyProtection="1">
      <alignment horizontal="left" wrapText="1"/>
      <protection hidden="1"/>
    </xf>
    <xf numFmtId="0" fontId="4" fillId="3" borderId="16" xfId="0" quotePrefix="1" applyFont="1" applyFill="1" applyBorder="1">
      <alignment horizontal="left" vertical="center"/>
      <protection locked="0"/>
    </xf>
    <xf numFmtId="0" fontId="3" fillId="3" borderId="33" xfId="0" applyFont="1" applyFill="1" applyBorder="1" applyProtection="1">
      <alignment horizontal="left" vertical="center"/>
    </xf>
    <xf numFmtId="0" fontId="3" fillId="3" borderId="26" xfId="0" applyFont="1" applyFill="1" applyBorder="1" applyProtection="1">
      <alignment horizontal="left" vertical="center"/>
    </xf>
    <xf numFmtId="0" fontId="3" fillId="3" borderId="28" xfId="0" applyFont="1" applyFill="1" applyBorder="1" applyProtection="1">
      <alignment horizontal="left" vertical="center"/>
    </xf>
    <xf numFmtId="0" fontId="21" fillId="0" borderId="0" xfId="2" applyNumberFormat="1" applyFill="1" applyAlignment="1" applyProtection="1">
      <alignment horizontal="left" vertical="center"/>
      <protection locked="0"/>
    </xf>
    <xf numFmtId="0" fontId="3" fillId="0" borderId="0" xfId="0" applyFont="1" applyAlignment="1">
      <alignment horizontal="fill" vertical="center" wrapText="1"/>
      <protection locked="0"/>
    </xf>
    <xf numFmtId="49" fontId="3" fillId="0" borderId="0" xfId="0" applyNumberFormat="1" applyFont="1">
      <alignment horizontal="left" vertical="center"/>
      <protection locked="0"/>
    </xf>
    <xf numFmtId="49" fontId="3" fillId="0" borderId="16" xfId="0" applyNumberFormat="1" applyFont="1" applyBorder="1">
      <alignment horizontal="left" vertical="center"/>
      <protection locked="0"/>
    </xf>
    <xf numFmtId="0" fontId="3" fillId="0" borderId="16" xfId="0" applyFont="1" applyBorder="1" applyAlignment="1">
      <alignment vertical="top" wrapText="1"/>
      <protection locked="0"/>
    </xf>
    <xf numFmtId="0" fontId="12" fillId="0" borderId="0" xfId="0" applyFont="1">
      <alignment horizontal="left" vertical="center"/>
      <protection locked="0"/>
    </xf>
    <xf numFmtId="0" fontId="3" fillId="3" borderId="30" xfId="0" applyFont="1" applyFill="1" applyBorder="1" applyAlignment="1">
      <alignment horizontal="left" vertical="top"/>
      <protection locked="0"/>
    </xf>
    <xf numFmtId="0" fontId="3" fillId="3" borderId="0" xfId="0" applyFont="1" applyFill="1" applyAlignment="1">
      <alignment horizontal="left" vertical="top"/>
      <protection locked="0"/>
    </xf>
    <xf numFmtId="0" fontId="3" fillId="3" borderId="23" xfId="0" applyFont="1" applyFill="1" applyBorder="1" applyAlignment="1">
      <alignment horizontal="left" vertical="top"/>
      <protection locked="0"/>
    </xf>
    <xf numFmtId="0" fontId="0" fillId="0" borderId="0" xfId="0" applyAlignment="1" applyProtection="1">
      <alignment horizontal="left" vertical="top" wrapText="1"/>
      <protection hidden="1"/>
    </xf>
    <xf numFmtId="0" fontId="0" fillId="0" borderId="0" xfId="0" applyAlignment="1">
      <alignment horizontal="right" vertical="top" wrapText="1"/>
      <protection locked="0"/>
    </xf>
    <xf numFmtId="0" fontId="0" fillId="0" borderId="0" xfId="3" applyFont="1" applyAlignment="1">
      <alignment vertical="center" wrapText="1"/>
      <protection locked="0"/>
    </xf>
    <xf numFmtId="0" fontId="0" fillId="0" borderId="0" xfId="1" applyFont="1" applyAlignment="1" applyProtection="1">
      <alignment horizontal="center" vertical="center" wrapText="1"/>
      <protection locked="0"/>
    </xf>
    <xf numFmtId="0" fontId="0" fillId="0" borderId="0" xfId="0" applyAlignment="1">
      <alignment vertical="center" wrapText="1"/>
      <protection locked="0"/>
    </xf>
    <xf numFmtId="1" fontId="0" fillId="0" borderId="0" xfId="1" applyNumberFormat="1" applyFont="1" applyAlignment="1" applyProtection="1">
      <alignment horizontal="center" vertical="center" wrapText="1"/>
      <protection locked="0"/>
    </xf>
    <xf numFmtId="0" fontId="6" fillId="0" borderId="0" xfId="1" applyAlignment="1" applyProtection="1">
      <alignment horizontal="left" vertical="top" wrapText="1"/>
      <protection locked="0"/>
    </xf>
    <xf numFmtId="1" fontId="0" fillId="0" borderId="0" xfId="0" applyNumberFormat="1" applyAlignment="1">
      <alignment horizontal="center" vertical="center" wrapText="1"/>
      <protection locked="0"/>
    </xf>
    <xf numFmtId="0" fontId="0" fillId="0" borderId="23" xfId="0" applyBorder="1" applyAlignment="1">
      <alignment horizontal="center" vertical="center"/>
      <protection locked="0"/>
    </xf>
    <xf numFmtId="0" fontId="0" fillId="0" borderId="33" xfId="0" applyBorder="1">
      <alignment horizontal="left" vertical="center"/>
      <protection locked="0"/>
    </xf>
    <xf numFmtId="0" fontId="0" fillId="0" borderId="31" xfId="0" applyBorder="1">
      <alignment horizontal="left" vertical="center"/>
      <protection locked="0"/>
    </xf>
    <xf numFmtId="0" fontId="0" fillId="0" borderId="32" xfId="0" applyBorder="1">
      <alignment horizontal="left" vertical="center"/>
      <protection locked="0"/>
    </xf>
    <xf numFmtId="0" fontId="0" fillId="0" borderId="34" xfId="0" applyBorder="1">
      <alignment horizontal="left" vertical="center"/>
      <protection locked="0"/>
    </xf>
    <xf numFmtId="0" fontId="0" fillId="0" borderId="0" xfId="0" quotePrefix="1" applyAlignment="1">
      <alignment vertical="center"/>
      <protection locked="0"/>
    </xf>
    <xf numFmtId="0" fontId="0" fillId="0" borderId="28" xfId="0" applyBorder="1">
      <alignment horizontal="left" vertical="center"/>
      <protection locked="0"/>
    </xf>
    <xf numFmtId="0" fontId="0" fillId="0" borderId="29" xfId="0" applyBorder="1">
      <alignment horizontal="left" vertical="center"/>
      <protection locked="0"/>
    </xf>
    <xf numFmtId="0" fontId="0" fillId="0" borderId="16" xfId="0" applyBorder="1" applyAlignment="1" applyProtection="1">
      <alignment vertical="top" wrapText="1"/>
      <protection hidden="1"/>
    </xf>
    <xf numFmtId="0" fontId="18" fillId="0" borderId="0" xfId="0" applyFont="1" applyAlignment="1" applyProtection="1">
      <alignment vertical="top"/>
      <protection hidden="1"/>
    </xf>
    <xf numFmtId="0" fontId="0" fillId="0" borderId="24" xfId="0" applyBorder="1" applyAlignment="1" applyProtection="1">
      <alignment vertical="top" wrapText="1"/>
      <protection hidden="1"/>
    </xf>
    <xf numFmtId="0" fontId="0" fillId="0" borderId="23" xfId="0" applyBorder="1" applyAlignment="1" applyProtection="1">
      <alignment vertical="top" wrapText="1"/>
      <protection hidden="1"/>
    </xf>
    <xf numFmtId="0" fontId="0" fillId="0" borderId="23" xfId="0" applyBorder="1" applyAlignment="1" applyProtection="1">
      <alignment horizontal="left" vertical="top" wrapText="1"/>
      <protection hidden="1"/>
    </xf>
    <xf numFmtId="0" fontId="0" fillId="0" borderId="16" xfId="0" applyBorder="1" applyAlignment="1">
      <alignment vertical="top" wrapText="1"/>
      <protection locked="0"/>
    </xf>
    <xf numFmtId="0" fontId="0" fillId="0" borderId="16" xfId="0" applyBorder="1" applyAlignment="1">
      <alignment horizontal="right" vertical="center"/>
      <protection locked="0"/>
    </xf>
    <xf numFmtId="0" fontId="0" fillId="0" borderId="13" xfId="0" applyBorder="1" applyAlignment="1">
      <alignment horizontal="right" vertical="center"/>
      <protection locked="0"/>
    </xf>
    <xf numFmtId="0" fontId="0" fillId="0" borderId="64" xfId="0" applyBorder="1">
      <alignment horizontal="left" vertical="center"/>
      <protection locked="0"/>
    </xf>
    <xf numFmtId="0" fontId="0" fillId="0" borderId="63" xfId="0" applyBorder="1">
      <alignment horizontal="left" vertical="center"/>
      <protection locked="0"/>
    </xf>
    <xf numFmtId="0" fontId="0" fillId="0" borderId="11" xfId="0" applyBorder="1" applyAlignment="1">
      <alignment horizontal="right" vertical="center"/>
      <protection locked="0"/>
    </xf>
    <xf numFmtId="0" fontId="0" fillId="0" borderId="35" xfId="0" applyBorder="1">
      <alignment horizontal="left" vertical="center"/>
      <protection locked="0"/>
    </xf>
    <xf numFmtId="0" fontId="0" fillId="0" borderId="35" xfId="0" applyBorder="1" applyAlignment="1">
      <alignment horizontal="right" vertical="center"/>
      <protection locked="0"/>
    </xf>
    <xf numFmtId="0" fontId="0" fillId="0" borderId="9" xfId="0" applyBorder="1" applyAlignment="1">
      <alignment vertical="center"/>
      <protection locked="0"/>
    </xf>
    <xf numFmtId="0" fontId="0" fillId="0" borderId="0" xfId="0" applyAlignment="1" applyProtection="1">
      <alignment vertical="top"/>
      <protection hidden="1"/>
    </xf>
    <xf numFmtId="0" fontId="0" fillId="0" borderId="0" xfId="0" applyAlignment="1" applyProtection="1">
      <alignment horizontal="right" vertical="top"/>
      <protection hidden="1"/>
    </xf>
    <xf numFmtId="0" fontId="0" fillId="0" borderId="61" xfId="0" applyBorder="1" applyAlignment="1" applyProtection="1">
      <alignment vertical="top"/>
      <protection hidden="1"/>
    </xf>
    <xf numFmtId="0" fontId="0" fillId="0" borderId="61" xfId="0" applyBorder="1" applyAlignment="1" applyProtection="1">
      <alignment vertical="top" wrapText="1"/>
      <protection hidden="1"/>
    </xf>
    <xf numFmtId="0" fontId="0" fillId="0" borderId="0" xfId="1" applyFont="1" applyAlignment="1" applyProtection="1">
      <alignment horizontal="left" vertical="center"/>
      <protection locked="0"/>
    </xf>
    <xf numFmtId="0" fontId="26" fillId="0" borderId="0" xfId="0" applyFont="1">
      <alignment horizontal="left" vertical="center"/>
      <protection locked="0"/>
    </xf>
    <xf numFmtId="0" fontId="0" fillId="0" borderId="10" xfId="1" applyFont="1" applyBorder="1" applyAlignment="1" applyProtection="1">
      <alignment horizontal="left" vertical="center"/>
      <protection locked="0"/>
    </xf>
    <xf numFmtId="0" fontId="0" fillId="0" borderId="11" xfId="1" applyFont="1" applyBorder="1" applyAlignment="1" applyProtection="1">
      <alignment horizontal="left" vertical="center"/>
      <protection locked="0"/>
    </xf>
    <xf numFmtId="0" fontId="0" fillId="0" borderId="0" xfId="1" applyFont="1" applyAlignment="1" applyProtection="1">
      <alignment vertical="center"/>
      <protection locked="0"/>
    </xf>
    <xf numFmtId="0" fontId="0" fillId="0" borderId="9" xfId="1" applyFont="1" applyBorder="1" applyAlignment="1" applyProtection="1">
      <alignment vertical="center"/>
      <protection locked="0"/>
    </xf>
    <xf numFmtId="0" fontId="0" fillId="0" borderId="9" xfId="1" applyFont="1" applyBorder="1" applyAlignment="1" applyProtection="1">
      <alignment horizontal="left" vertical="center"/>
      <protection locked="0"/>
    </xf>
    <xf numFmtId="0" fontId="0" fillId="0" borderId="0" xfId="1" applyFont="1" applyAlignment="1" applyProtection="1">
      <alignment horizontal="fill" vertical="center"/>
      <protection locked="0"/>
    </xf>
    <xf numFmtId="0" fontId="0" fillId="0" borderId="12" xfId="1" applyFont="1" applyBorder="1" applyAlignment="1" applyProtection="1">
      <alignment horizontal="left" vertical="center"/>
      <protection locked="0"/>
    </xf>
    <xf numFmtId="0" fontId="0" fillId="0" borderId="13" xfId="1" applyFont="1" applyBorder="1" applyAlignment="1" applyProtection="1">
      <alignment horizontal="left" vertical="center"/>
      <protection locked="0"/>
    </xf>
    <xf numFmtId="0" fontId="0" fillId="0" borderId="36" xfId="0" applyBorder="1" applyAlignment="1">
      <alignment vertical="top"/>
      <protection locked="0"/>
    </xf>
    <xf numFmtId="46" fontId="0" fillId="0" borderId="0" xfId="0" applyNumberFormat="1">
      <alignment horizontal="left" vertical="center"/>
      <protection locked="0"/>
    </xf>
    <xf numFmtId="0" fontId="0" fillId="0" borderId="21" xfId="0" applyBorder="1" applyAlignment="1">
      <alignment horizontal="centerContinuous" vertical="center"/>
      <protection locked="0"/>
    </xf>
    <xf numFmtId="0" fontId="1" fillId="0" borderId="0" xfId="0" applyFont="1" applyAlignment="1">
      <alignment horizontal="fill" vertical="center"/>
      <protection locked="0"/>
    </xf>
    <xf numFmtId="0" fontId="0" fillId="0" borderId="0" xfId="0" applyAlignment="1" applyProtection="1">
      <alignment vertical="center"/>
    </xf>
    <xf numFmtId="0" fontId="0" fillId="0" borderId="0" xfId="0" quotePrefix="1" applyAlignment="1" applyProtection="1">
      <alignment horizontal="center" vertical="center"/>
    </xf>
    <xf numFmtId="0" fontId="0" fillId="0" borderId="9" xfId="0" quotePrefix="1" applyBorder="1" applyAlignment="1">
      <alignment horizontal="right" vertical="center"/>
      <protection locked="0"/>
    </xf>
    <xf numFmtId="0" fontId="0" fillId="0" borderId="21" xfId="0" quotePrefix="1" applyBorder="1" applyAlignment="1">
      <alignment horizontal="right" vertical="center"/>
      <protection locked="0"/>
    </xf>
    <xf numFmtId="0" fontId="0" fillId="0" borderId="0" xfId="0" applyAlignment="1" applyProtection="1"/>
    <xf numFmtId="0" fontId="0" fillId="0" borderId="0" xfId="0" applyAlignment="1" applyProtection="1">
      <alignment horizontal="center"/>
    </xf>
    <xf numFmtId="0" fontId="0" fillId="3" borderId="0" xfId="0" quotePrefix="1" applyFill="1" applyAlignment="1">
      <alignment horizontal="center" vertical="center"/>
      <protection locked="0"/>
    </xf>
    <xf numFmtId="0" fontId="0" fillId="3" borderId="16" xfId="0" quotePrefix="1" applyFill="1" applyBorder="1">
      <alignment horizontal="left" vertical="center"/>
      <protection locked="0"/>
    </xf>
    <xf numFmtId="0" fontId="0" fillId="0" borderId="61" xfId="0" applyBorder="1" applyAlignment="1">
      <alignment vertical="top" wrapText="1"/>
      <protection locked="0"/>
    </xf>
    <xf numFmtId="0" fontId="27" fillId="0" borderId="0" xfId="0" applyFont="1" applyAlignment="1">
      <alignment horizontal="center" vertical="center"/>
      <protection locked="0"/>
    </xf>
    <xf numFmtId="0" fontId="18" fillId="0" borderId="13" xfId="0" applyFont="1" applyBorder="1">
      <alignment horizontal="left" vertical="center"/>
      <protection locked="0"/>
    </xf>
    <xf numFmtId="0" fontId="18" fillId="0" borderId="11" xfId="0" applyFont="1" applyBorder="1">
      <alignment horizontal="left" vertical="center"/>
      <protection locked="0"/>
    </xf>
    <xf numFmtId="0" fontId="0" fillId="0" borderId="9" xfId="0" applyBorder="1" applyAlignment="1">
      <alignment vertical="top" wrapText="1"/>
      <protection locked="0"/>
    </xf>
    <xf numFmtId="0" fontId="0" fillId="0" borderId="9" xfId="0" applyBorder="1" applyAlignment="1" applyProtection="1">
      <alignment vertical="top" wrapText="1"/>
      <protection hidden="1"/>
    </xf>
    <xf numFmtId="0" fontId="0" fillId="0" borderId="9" xfId="0" quotePrefix="1" applyBorder="1" applyAlignment="1">
      <alignment horizontal="center" vertical="center"/>
      <protection locked="0"/>
    </xf>
    <xf numFmtId="0" fontId="0" fillId="0" borderId="62" xfId="0" applyBorder="1" applyAlignment="1" applyProtection="1">
      <alignment vertical="top" wrapText="1"/>
      <protection hidden="1"/>
    </xf>
    <xf numFmtId="0" fontId="0" fillId="0" borderId="33" xfId="0" applyBorder="1" applyAlignment="1">
      <protection locked="0"/>
    </xf>
    <xf numFmtId="0" fontId="0" fillId="0" borderId="30" xfId="0" applyBorder="1" applyAlignment="1">
      <alignment horizontal="center"/>
      <protection locked="0"/>
    </xf>
    <xf numFmtId="0" fontId="0" fillId="0" borderId="31" xfId="0" applyBorder="1" applyAlignment="1">
      <protection locked="0"/>
    </xf>
    <xf numFmtId="0" fontId="0" fillId="0" borderId="30" xfId="0" applyBorder="1" applyAlignment="1">
      <protection locked="0"/>
    </xf>
    <xf numFmtId="0" fontId="0" fillId="0" borderId="32" xfId="0" applyBorder="1" applyAlignment="1">
      <protection locked="0"/>
    </xf>
    <xf numFmtId="0" fontId="0" fillId="0" borderId="30" xfId="0" applyBorder="1" applyAlignment="1">
      <alignment horizontal="left"/>
      <protection locked="0"/>
    </xf>
    <xf numFmtId="0" fontId="0" fillId="0" borderId="34" xfId="0" applyBorder="1" applyAlignment="1">
      <protection locked="0"/>
    </xf>
    <xf numFmtId="0" fontId="0" fillId="0" borderId="16" xfId="0" applyBorder="1" applyAlignment="1" applyProtection="1">
      <alignment vertical="center"/>
      <protection hidden="1"/>
    </xf>
    <xf numFmtId="0" fontId="0" fillId="0" borderId="0" xfId="1" quotePrefix="1" applyFont="1" applyAlignment="1" applyProtection="1">
      <alignment horizontal="center" vertical="center"/>
      <protection locked="0"/>
    </xf>
    <xf numFmtId="0" fontId="0" fillId="0" borderId="0" xfId="0" applyProtection="1">
      <alignment horizontal="left" vertical="center"/>
      <protection hidden="1"/>
    </xf>
    <xf numFmtId="0" fontId="3" fillId="0" borderId="0" xfId="1" applyFont="1" applyAlignment="1" applyProtection="1">
      <alignment horizontal="left" vertical="top" wrapText="1"/>
      <protection hidden="1"/>
    </xf>
    <xf numFmtId="0" fontId="3" fillId="0" borderId="9" xfId="1" quotePrefix="1" applyFont="1" applyBorder="1" applyAlignment="1" applyProtection="1">
      <alignment horizontal="center" vertical="center"/>
      <protection locked="0"/>
    </xf>
    <xf numFmtId="0" fontId="4" fillId="0" borderId="9" xfId="1" applyFont="1" applyBorder="1" applyAlignment="1" applyProtection="1">
      <alignment horizontal="left" vertical="center"/>
      <protection locked="0"/>
    </xf>
    <xf numFmtId="0" fontId="3" fillId="0" borderId="0" xfId="1" quotePrefix="1" applyFont="1" applyAlignment="1" applyProtection="1">
      <alignment horizontal="centerContinuous" vertical="center"/>
      <protection locked="0"/>
    </xf>
    <xf numFmtId="0" fontId="4" fillId="0" borderId="0" xfId="1" applyFont="1" applyAlignment="1" applyProtection="1">
      <alignment horizontal="centerContinuous" vertical="center"/>
      <protection locked="0"/>
    </xf>
    <xf numFmtId="0" fontId="0" fillId="0" borderId="0" xfId="0" applyAlignment="1">
      <alignment horizontal="left" vertical="top"/>
      <protection locked="0"/>
    </xf>
    <xf numFmtId="0" fontId="0" fillId="0" borderId="65" xfId="0" applyBorder="1">
      <alignment horizontal="left" vertical="center"/>
      <protection locked="0"/>
    </xf>
    <xf numFmtId="0" fontId="0" fillId="0" borderId="65" xfId="0" applyBorder="1" applyAlignment="1">
      <alignment horizontal="right" vertical="center"/>
      <protection locked="0"/>
    </xf>
    <xf numFmtId="0" fontId="28" fillId="0" borderId="0" xfId="0" applyFont="1" applyAlignment="1">
      <alignment horizontal="left" vertical="center" wrapText="1"/>
      <protection locked="0"/>
    </xf>
    <xf numFmtId="0" fontId="3" fillId="0" borderId="9" xfId="0" applyFont="1" applyBorder="1" applyAlignment="1">
      <alignment horizontal="left"/>
      <protection locked="0"/>
    </xf>
    <xf numFmtId="0" fontId="3" fillId="0" borderId="5" xfId="0" applyFont="1" applyBorder="1" applyAlignment="1">
      <alignment horizontal="center"/>
      <protection locked="0"/>
    </xf>
    <xf numFmtId="0" fontId="0" fillId="0" borderId="5" xfId="0" applyBorder="1" applyAlignment="1">
      <alignment horizontal="center" vertical="top"/>
      <protection locked="0"/>
    </xf>
    <xf numFmtId="0" fontId="0" fillId="0" borderId="8" xfId="0" applyBorder="1">
      <alignment horizontal="left" vertical="center"/>
      <protection locked="0"/>
    </xf>
    <xf numFmtId="49" fontId="0" fillId="0" borderId="0" xfId="1" applyNumberFormat="1" applyFont="1" applyAlignment="1" applyProtection="1">
      <alignment horizontal="center" vertical="center" wrapText="1"/>
      <protection locked="0"/>
    </xf>
    <xf numFmtId="0" fontId="0" fillId="0" borderId="0" xfId="1" applyFont="1" applyAlignment="1" applyProtection="1">
      <alignment horizontal="center" vertical="center"/>
      <protection locked="0"/>
    </xf>
    <xf numFmtId="49" fontId="3" fillId="0" borderId="0" xfId="1" applyNumberFormat="1" applyFont="1" applyAlignment="1" applyProtection="1">
      <alignment wrapText="1"/>
      <protection locked="0"/>
    </xf>
    <xf numFmtId="0" fontId="3" fillId="0" borderId="16" xfId="0" quotePrefix="1" applyFont="1" applyBorder="1">
      <alignment horizontal="left" vertical="center"/>
      <protection locked="0"/>
    </xf>
    <xf numFmtId="0" fontId="25" fillId="0" borderId="0" xfId="0" applyFont="1" applyAlignment="1">
      <alignment horizontal="center" vertical="center"/>
      <protection locked="0"/>
    </xf>
    <xf numFmtId="49" fontId="32" fillId="0" borderId="0" xfId="1" applyNumberFormat="1" applyFont="1" applyAlignment="1" applyProtection="1">
      <alignment horizontal="left" vertical="top" wrapText="1"/>
      <protection locked="0"/>
    </xf>
    <xf numFmtId="0" fontId="31" fillId="0" borderId="0" xfId="0" applyFont="1" applyAlignment="1" applyProtection="1">
      <alignment vertical="top" wrapText="1"/>
      <protection hidden="1"/>
    </xf>
    <xf numFmtId="0" fontId="31" fillId="0" borderId="58" xfId="0" applyFont="1" applyBorder="1" applyAlignment="1" applyProtection="1">
      <alignment vertical="top" wrapText="1"/>
      <protection hidden="1"/>
    </xf>
    <xf numFmtId="0" fontId="3" fillId="0" borderId="37" xfId="0" applyFont="1" applyBorder="1" applyAlignment="1">
      <alignment vertical="center" wrapText="1"/>
      <protection locked="0"/>
    </xf>
    <xf numFmtId="0" fontId="3" fillId="0" borderId="16" xfId="0" applyFont="1" applyBorder="1" applyAlignment="1">
      <alignment vertical="center" wrapText="1"/>
      <protection locked="0"/>
    </xf>
    <xf numFmtId="0" fontId="14" fillId="0" borderId="0" xfId="0" applyFont="1">
      <alignment horizontal="left" vertical="center"/>
      <protection locked="0"/>
    </xf>
    <xf numFmtId="0" fontId="31" fillId="0" borderId="9" xfId="0" applyFont="1" applyBorder="1" applyAlignment="1" applyProtection="1">
      <alignment vertical="top" wrapText="1"/>
      <protection hidden="1"/>
    </xf>
    <xf numFmtId="0" fontId="31" fillId="0" borderId="59" xfId="0" applyFont="1" applyBorder="1" applyAlignment="1" applyProtection="1">
      <alignment vertical="top" wrapText="1"/>
      <protection hidden="1"/>
    </xf>
    <xf numFmtId="0" fontId="3" fillId="0" borderId="60" xfId="0" applyFont="1" applyBorder="1">
      <alignment horizontal="left" vertical="center"/>
      <protection locked="0"/>
    </xf>
    <xf numFmtId="0" fontId="3" fillId="0" borderId="17" xfId="0" quotePrefix="1" applyFont="1" applyBorder="1" applyAlignment="1">
      <alignment horizontal="right" vertical="top" wrapText="1"/>
      <protection locked="0"/>
    </xf>
    <xf numFmtId="0" fontId="23" fillId="0" borderId="0" xfId="0" applyFont="1" applyAlignment="1">
      <alignment wrapText="1"/>
      <protection locked="0"/>
    </xf>
    <xf numFmtId="0" fontId="0" fillId="0" borderId="0" xfId="0" applyAlignment="1">
      <alignment horizontal="left"/>
      <protection locked="0"/>
    </xf>
    <xf numFmtId="0" fontId="0" fillId="0" borderId="58" xfId="0" applyBorder="1" applyAlignment="1">
      <alignment horizontal="left"/>
      <protection locked="0"/>
    </xf>
    <xf numFmtId="0" fontId="3" fillId="0" borderId="0" xfId="0" quotePrefix="1" applyFont="1" applyAlignment="1">
      <alignment horizontal="right" vertical="top" wrapText="1"/>
      <protection locked="0"/>
    </xf>
    <xf numFmtId="0" fontId="0" fillId="0" borderId="17" xfId="0" applyBorder="1" applyAlignment="1">
      <alignment horizontal="left"/>
      <protection locked="0"/>
    </xf>
    <xf numFmtId="0" fontId="0" fillId="0" borderId="16" xfId="0" applyBorder="1" applyAlignment="1">
      <alignment horizontal="left"/>
      <protection locked="0"/>
    </xf>
    <xf numFmtId="0" fontId="0" fillId="0" borderId="0" xfId="0" quotePrefix="1" applyAlignment="1">
      <protection locked="0"/>
    </xf>
    <xf numFmtId="0" fontId="0" fillId="0" borderId="0" xfId="0" applyAlignment="1">
      <protection locked="0"/>
    </xf>
    <xf numFmtId="0" fontId="0" fillId="0" borderId="58" xfId="0" applyBorder="1" applyAlignment="1">
      <protection locked="0"/>
    </xf>
    <xf numFmtId="0" fontId="3" fillId="0" borderId="58" xfId="0" applyFont="1" applyBorder="1" applyAlignment="1" applyProtection="1">
      <alignment vertical="top" wrapText="1"/>
      <protection hidden="1"/>
    </xf>
    <xf numFmtId="0" fontId="3" fillId="4" borderId="0" xfId="0" applyFont="1" applyFill="1">
      <alignment horizontal="left" vertical="center"/>
      <protection locked="0"/>
    </xf>
    <xf numFmtId="0" fontId="0" fillId="4" borderId="0" xfId="0" applyFill="1">
      <alignment horizontal="left" vertical="center"/>
      <protection locked="0"/>
    </xf>
    <xf numFmtId="0" fontId="0" fillId="4" borderId="16" xfId="0" applyFill="1" applyBorder="1">
      <alignment horizontal="left" vertical="center"/>
      <protection locked="0"/>
    </xf>
    <xf numFmtId="0" fontId="0" fillId="4" borderId="9" xfId="0" applyFill="1" applyBorder="1">
      <alignment horizontal="left" vertical="center"/>
      <protection locked="0"/>
    </xf>
    <xf numFmtId="0" fontId="0" fillId="4" borderId="13" xfId="0" applyFill="1" applyBorder="1">
      <alignment horizontal="left" vertical="center"/>
      <protection locked="0"/>
    </xf>
    <xf numFmtId="0" fontId="3" fillId="4" borderId="16" xfId="0" applyFont="1" applyFill="1" applyBorder="1">
      <alignment horizontal="left" vertical="center"/>
      <protection locked="0"/>
    </xf>
    <xf numFmtId="0" fontId="0" fillId="4" borderId="11" xfId="0" applyFill="1" applyBorder="1" applyAlignment="1">
      <alignment horizontal="left"/>
      <protection locked="0"/>
    </xf>
    <xf numFmtId="0" fontId="0" fillId="4" borderId="16" xfId="0" applyFill="1" applyBorder="1" applyAlignment="1">
      <alignment horizontal="left"/>
      <protection locked="0"/>
    </xf>
    <xf numFmtId="0" fontId="0" fillId="0" borderId="11" xfId="0" applyBorder="1" applyAlignment="1">
      <alignment horizontal="left"/>
      <protection locked="0"/>
    </xf>
    <xf numFmtId="0" fontId="0" fillId="0" borderId="13" xfId="0" applyBorder="1" applyAlignment="1">
      <alignment horizontal="left"/>
      <protection locked="0"/>
    </xf>
    <xf numFmtId="0" fontId="14" fillId="0" borderId="0" xfId="0" applyFont="1" applyAlignment="1">
      <alignment vertical="center"/>
      <protection locked="0"/>
    </xf>
    <xf numFmtId="0" fontId="3" fillId="0" borderId="0" xfId="0" applyFont="1" applyAlignment="1" applyProtection="1">
      <alignment horizontal="left" vertical="top" wrapText="1"/>
    </xf>
    <xf numFmtId="0" fontId="0" fillId="0" borderId="0" xfId="0" applyAlignment="1">
      <alignment horizontal="fill" vertical="top"/>
      <protection locked="0"/>
    </xf>
    <xf numFmtId="49" fontId="3" fillId="0" borderId="0" xfId="1" applyNumberFormat="1" applyFont="1" applyProtection="1">
      <protection locked="0"/>
    </xf>
    <xf numFmtId="0" fontId="3" fillId="0" borderId="0" xfId="0" applyFont="1" applyAlignment="1">
      <alignment horizontal="right" vertical="top" wrapText="1"/>
      <protection locked="0"/>
    </xf>
    <xf numFmtId="0" fontId="3" fillId="0" borderId="0" xfId="1" applyFont="1" applyAlignment="1" applyProtection="1">
      <alignment vertical="top"/>
      <protection hidden="1"/>
    </xf>
    <xf numFmtId="0" fontId="3" fillId="0" borderId="39" xfId="1" quotePrefix="1" applyFont="1" applyBorder="1" applyAlignment="1" applyProtection="1">
      <alignment horizontal="left" vertical="center"/>
      <protection locked="0"/>
    </xf>
    <xf numFmtId="0" fontId="3" fillId="0" borderId="39" xfId="1" quotePrefix="1" applyFont="1" applyBorder="1" applyAlignment="1" applyProtection="1">
      <alignment horizontal="center" vertical="center"/>
      <protection locked="0"/>
    </xf>
    <xf numFmtId="0" fontId="3" fillId="0" borderId="42" xfId="1" quotePrefix="1" applyFont="1" applyBorder="1" applyAlignment="1" applyProtection="1">
      <alignment horizontal="left" vertical="center"/>
      <protection locked="0"/>
    </xf>
    <xf numFmtId="0" fontId="3" fillId="0" borderId="42" xfId="1" quotePrefix="1" applyFont="1" applyBorder="1" applyAlignment="1" applyProtection="1">
      <alignment horizontal="center" vertical="center"/>
      <protection locked="0"/>
    </xf>
    <xf numFmtId="0" fontId="3" fillId="0" borderId="0" xfId="1" applyFont="1" applyAlignment="1" applyProtection="1">
      <alignment horizontal="left" vertical="center"/>
      <protection locked="0"/>
    </xf>
    <xf numFmtId="0" fontId="0" fillId="0" borderId="0" xfId="0" applyFont="1">
      <alignment horizontal="left" vertical="center"/>
      <protection locked="0"/>
    </xf>
    <xf numFmtId="0" fontId="3" fillId="0" borderId="0" xfId="0" applyFont="1" applyFill="1">
      <alignment horizontal="left" vertical="center"/>
      <protection locked="0"/>
    </xf>
    <xf numFmtId="0" fontId="3" fillId="0" borderId="0" xfId="0" applyFont="1" applyFill="1" applyAlignment="1">
      <alignment horizontal="center" vertical="center"/>
      <protection locked="0"/>
    </xf>
    <xf numFmtId="0" fontId="3" fillId="0" borderId="16" xfId="0" applyFont="1" applyFill="1" applyBorder="1">
      <alignment horizontal="left" vertical="center"/>
      <protection locked="0"/>
    </xf>
    <xf numFmtId="0" fontId="3" fillId="0" borderId="17" xfId="0" applyFont="1" applyFill="1" applyBorder="1">
      <alignment horizontal="left" vertical="center"/>
      <protection locked="0"/>
    </xf>
    <xf numFmtId="0" fontId="3" fillId="0" borderId="0" xfId="0" applyFont="1" applyFill="1" applyAlignment="1">
      <alignment horizontal="fill" vertical="center"/>
      <protection locked="0"/>
    </xf>
    <xf numFmtId="0" fontId="0" fillId="0" borderId="0" xfId="0" applyFill="1" applyAlignment="1">
      <alignment horizontal="fill" vertical="center"/>
      <protection locked="0"/>
    </xf>
    <xf numFmtId="0" fontId="3" fillId="0" borderId="0" xfId="0" quotePrefix="1" applyFont="1" applyFill="1" applyAlignment="1">
      <alignment horizontal="right" vertical="center"/>
      <protection locked="0"/>
    </xf>
    <xf numFmtId="0" fontId="0" fillId="0" borderId="0" xfId="0" applyFill="1">
      <alignment horizontal="left" vertical="center"/>
      <protection locked="0"/>
    </xf>
    <xf numFmtId="0" fontId="3" fillId="0" borderId="9" xfId="0" applyFont="1" applyFill="1" applyBorder="1">
      <alignment horizontal="left" vertical="center"/>
      <protection locked="0"/>
    </xf>
    <xf numFmtId="0" fontId="3" fillId="0" borderId="9" xfId="0" applyFont="1" applyFill="1" applyBorder="1" applyAlignment="1">
      <alignment horizontal="center" vertical="center"/>
      <protection locked="0"/>
    </xf>
    <xf numFmtId="0" fontId="3" fillId="0" borderId="13" xfId="0" applyFont="1" applyFill="1" applyBorder="1">
      <alignment horizontal="left" vertical="center"/>
      <protection locked="0"/>
    </xf>
    <xf numFmtId="0" fontId="3" fillId="0" borderId="12" xfId="0" applyFont="1" applyFill="1" applyBorder="1">
      <alignment horizontal="left" vertical="center"/>
      <protection locked="0"/>
    </xf>
    <xf numFmtId="0" fontId="3" fillId="0" borderId="9" xfId="0" applyFont="1" applyFill="1" applyBorder="1" applyAlignment="1">
      <alignment horizontal="right" vertical="center"/>
      <protection locked="0"/>
    </xf>
    <xf numFmtId="0" fontId="3" fillId="0" borderId="21" xfId="0" applyFont="1" applyFill="1" applyBorder="1">
      <alignment horizontal="left" vertical="center"/>
      <protection locked="0"/>
    </xf>
    <xf numFmtId="0" fontId="3" fillId="0" borderId="21" xfId="0" applyFont="1" applyFill="1" applyBorder="1" applyAlignment="1">
      <alignment horizontal="center" vertical="center"/>
      <protection locked="0"/>
    </xf>
    <xf numFmtId="0" fontId="3" fillId="0" borderId="11" xfId="0" applyFont="1" applyFill="1" applyBorder="1">
      <alignment horizontal="left" vertical="center"/>
      <protection locked="0"/>
    </xf>
    <xf numFmtId="0" fontId="3" fillId="0" borderId="10" xfId="0" applyFont="1" applyFill="1" applyBorder="1">
      <alignment horizontal="left" vertical="center"/>
      <protection locked="0"/>
    </xf>
    <xf numFmtId="0" fontId="3" fillId="0" borderId="21" xfId="0" applyFont="1" applyFill="1" applyBorder="1" applyAlignment="1">
      <alignment horizontal="right" vertical="center"/>
      <protection locked="0"/>
    </xf>
    <xf numFmtId="0" fontId="9" fillId="0" borderId="0" xfId="0" applyFont="1" applyFill="1">
      <alignment horizontal="left" vertical="center"/>
      <protection locked="0"/>
    </xf>
    <xf numFmtId="0" fontId="3" fillId="0" borderId="0" xfId="0" quotePrefix="1" applyFont="1" applyFill="1">
      <alignment horizontal="left" vertical="center"/>
      <protection locked="0"/>
    </xf>
    <xf numFmtId="0" fontId="0" fillId="0" borderId="0" xfId="0" applyFill="1" applyAlignment="1">
      <alignment horizontal="center" vertical="center"/>
      <protection locked="0"/>
    </xf>
    <xf numFmtId="0" fontId="3" fillId="0" borderId="0" xfId="0" quotePrefix="1" applyFont="1" applyFill="1" applyAlignment="1">
      <alignment horizontal="left" vertical="center"/>
      <protection locked="0"/>
    </xf>
    <xf numFmtId="0" fontId="3" fillId="0" borderId="0" xfId="0" applyFont="1" applyFill="1" applyAlignment="1" applyProtection="1">
      <alignment vertical="top" wrapText="1"/>
      <protection hidden="1"/>
    </xf>
    <xf numFmtId="0" fontId="3" fillId="0" borderId="0" xfId="0" applyFont="1" applyFill="1" applyAlignment="1">
      <alignment horizontal="right" vertical="center"/>
      <protection locked="0"/>
    </xf>
    <xf numFmtId="0" fontId="3" fillId="0" borderId="21" xfId="0" applyFont="1" applyFill="1" applyBorder="1" applyAlignment="1">
      <alignment horizontal="centerContinuous" vertical="center"/>
      <protection locked="0"/>
    </xf>
    <xf numFmtId="0" fontId="9" fillId="0" borderId="0" xfId="0" applyFont="1" applyFill="1" applyAlignment="1">
      <alignment horizontal="center" vertical="center"/>
      <protection locked="0"/>
    </xf>
    <xf numFmtId="0" fontId="3" fillId="0" borderId="0" xfId="0" applyFont="1" applyAlignment="1">
      <alignment horizontal="left" vertical="top" wrapText="1"/>
      <protection locked="0"/>
    </xf>
    <xf numFmtId="0" fontId="0" fillId="0" borderId="0" xfId="0" applyAlignment="1">
      <alignment vertical="top" wrapText="1"/>
      <protection locked="0"/>
    </xf>
    <xf numFmtId="0" fontId="5" fillId="0" borderId="10" xfId="0" applyFont="1" applyBorder="1" applyAlignment="1">
      <alignment horizontal="center" vertical="center" wrapText="1"/>
      <protection locked="0"/>
    </xf>
    <xf numFmtId="0" fontId="5" fillId="0" borderId="11" xfId="0" applyFont="1" applyBorder="1" applyAlignment="1">
      <alignment horizontal="center" vertical="center" wrapText="1"/>
      <protection locked="0"/>
    </xf>
    <xf numFmtId="0" fontId="5" fillId="0" borderId="12" xfId="0" applyFont="1" applyBorder="1" applyAlignment="1">
      <alignment horizontal="center" vertical="center" wrapText="1"/>
      <protection locked="0"/>
    </xf>
    <xf numFmtId="0" fontId="5" fillId="0" borderId="13" xfId="0" applyFont="1" applyBorder="1" applyAlignment="1">
      <alignment horizontal="center" vertical="center" wrapText="1"/>
      <protection locked="0"/>
    </xf>
    <xf numFmtId="0" fontId="5" fillId="0" borderId="10" xfId="0" applyFont="1" applyBorder="1" applyAlignment="1" applyProtection="1">
      <alignment horizontal="center" vertical="center"/>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0" xfId="1" applyFont="1" applyAlignment="1" applyProtection="1">
      <alignment vertical="center"/>
      <protection locked="0"/>
    </xf>
    <xf numFmtId="0" fontId="5" fillId="0" borderId="9" xfId="1" applyFont="1" applyBorder="1" applyAlignment="1" applyProtection="1">
      <alignment vertical="center"/>
      <protection locked="0"/>
    </xf>
    <xf numFmtId="0" fontId="0" fillId="0" borderId="21" xfId="0" applyBorder="1" applyAlignment="1">
      <alignment horizontal="center" vertical="top"/>
      <protection locked="0"/>
    </xf>
    <xf numFmtId="0" fontId="3" fillId="0" borderId="21" xfId="0" applyFont="1" applyBorder="1" applyAlignment="1">
      <alignment horizontal="center"/>
      <protection locked="0"/>
    </xf>
    <xf numFmtId="0" fontId="3" fillId="0" borderId="0" xfId="0" applyFont="1" applyAlignment="1">
      <alignment horizontal="center"/>
      <protection locked="0"/>
    </xf>
    <xf numFmtId="0" fontId="0" fillId="0" borderId="0" xfId="0" applyAlignment="1">
      <alignment horizontal="left" vertical="top" wrapText="1"/>
      <protection locked="0"/>
    </xf>
    <xf numFmtId="0" fontId="0" fillId="0" borderId="0" xfId="0" applyAlignment="1">
      <alignment horizontal="center" vertical="center"/>
      <protection locked="0"/>
    </xf>
    <xf numFmtId="0" fontId="0" fillId="0" borderId="21" xfId="0" applyBorder="1" applyAlignment="1">
      <alignment horizontal="center" vertical="center"/>
      <protection locked="0"/>
    </xf>
    <xf numFmtId="0" fontId="3" fillId="0" borderId="21" xfId="0" applyFont="1" applyBorder="1" applyAlignment="1">
      <alignment horizontal="center" vertical="center"/>
      <protection locked="0"/>
    </xf>
    <xf numFmtId="15" fontId="3" fillId="0" borderId="0" xfId="0" quotePrefix="1" applyNumberFormat="1" applyFont="1" applyAlignment="1">
      <alignment horizontal="right"/>
      <protection locked="0"/>
    </xf>
    <xf numFmtId="0" fontId="3" fillId="0" borderId="0" xfId="0" applyFont="1" applyAlignment="1">
      <alignment horizontal="right"/>
      <protection locked="0"/>
    </xf>
    <xf numFmtId="0" fontId="3" fillId="0" borderId="0" xfId="0" quotePrefix="1" applyFont="1" applyAlignment="1" applyProtection="1">
      <alignment horizontal="right"/>
      <protection hidden="1"/>
    </xf>
    <xf numFmtId="0" fontId="3" fillId="0" borderId="0" xfId="0" applyFont="1" applyAlignment="1" applyProtection="1">
      <alignment horizontal="right"/>
      <protection hidden="1"/>
    </xf>
    <xf numFmtId="0" fontId="3" fillId="0" borderId="0" xfId="0" applyFont="1" applyAlignment="1">
      <alignment horizontal="center" vertical="center"/>
      <protection locked="0"/>
    </xf>
    <xf numFmtId="0" fontId="4" fillId="0" borderId="0" xfId="0" applyFont="1" applyAlignment="1">
      <alignment horizontal="center" vertical="center"/>
      <protection locked="0"/>
    </xf>
    <xf numFmtId="0" fontId="3" fillId="0" borderId="0" xfId="0" applyFont="1" applyAlignment="1">
      <alignment vertical="top" wrapText="1"/>
      <protection locked="0"/>
    </xf>
    <xf numFmtId="0" fontId="3" fillId="0" borderId="0" xfId="0" applyFont="1" applyAlignment="1" applyProtection="1">
      <alignment vertical="top" wrapText="1"/>
      <protection hidden="1"/>
    </xf>
    <xf numFmtId="0" fontId="8" fillId="0" borderId="0" xfId="0" applyFont="1" applyAlignment="1">
      <alignment horizontal="center" vertical="center"/>
      <protection locked="0"/>
    </xf>
    <xf numFmtId="0" fontId="3" fillId="0" borderId="23" xfId="0" applyFont="1" applyBorder="1" applyAlignment="1">
      <alignment horizontal="center" vertical="center"/>
      <protection locked="0"/>
    </xf>
    <xf numFmtId="0" fontId="3" fillId="0" borderId="0" xfId="0" applyFont="1" applyAlignment="1">
      <alignment horizontal="right" vertical="center"/>
      <protection locked="0"/>
    </xf>
    <xf numFmtId="0" fontId="3" fillId="0" borderId="0" xfId="0" quotePrefix="1" applyFont="1" applyAlignment="1">
      <alignment horizontal="left" vertical="center"/>
      <protection locked="0"/>
    </xf>
    <xf numFmtId="0" fontId="3" fillId="0" borderId="0" xfId="0" applyFont="1" applyAlignment="1" applyProtection="1">
      <alignment horizontal="left" vertical="top" wrapText="1"/>
      <protection hidden="1"/>
    </xf>
    <xf numFmtId="0" fontId="3" fillId="0" borderId="0" xfId="0" applyFont="1" applyAlignment="1">
      <alignment horizontal="right" vertical="top" wrapText="1"/>
      <protection locked="0"/>
    </xf>
    <xf numFmtId="0" fontId="3" fillId="0" borderId="9" xfId="0" applyFont="1" applyBorder="1" applyAlignment="1">
      <alignment horizontal="left" vertical="center"/>
      <protection locked="0"/>
    </xf>
    <xf numFmtId="0" fontId="0" fillId="0" borderId="9" xfId="0" applyBorder="1" applyAlignment="1">
      <alignment horizontal="left" vertical="center"/>
      <protection locked="0"/>
    </xf>
    <xf numFmtId="0" fontId="0" fillId="0" borderId="0" xfId="0" applyAlignment="1">
      <alignment horizontal="right" vertical="top" wrapText="1"/>
      <protection locked="0"/>
    </xf>
    <xf numFmtId="0" fontId="23" fillId="0" borderId="0" xfId="0" applyFont="1" applyAlignment="1">
      <alignment horizontal="right" vertical="center" wrapText="1"/>
      <protection locked="0"/>
    </xf>
    <xf numFmtId="0" fontId="23" fillId="0" borderId="0" xfId="0" applyFont="1" applyFill="1" applyAlignment="1">
      <alignment horizontal="right" vertical="center" wrapText="1"/>
      <protection locked="0"/>
    </xf>
    <xf numFmtId="0" fontId="25" fillId="0" borderId="0" xfId="0" applyFont="1" applyAlignment="1">
      <alignment horizontal="center" vertical="center"/>
      <protection locked="0"/>
    </xf>
    <xf numFmtId="0" fontId="3" fillId="0" borderId="0" xfId="0" applyFont="1" applyAlignment="1">
      <alignment horizontal="left" vertical="center"/>
      <protection locked="0"/>
    </xf>
    <xf numFmtId="0" fontId="0" fillId="0" borderId="0" xfId="0" applyAlignment="1">
      <alignment horizontal="left" vertical="center"/>
      <protection locked="0"/>
    </xf>
    <xf numFmtId="0" fontId="3" fillId="0" borderId="9" xfId="0" applyFont="1" applyBorder="1" applyAlignment="1">
      <alignment horizontal="center" vertical="center"/>
      <protection locked="0"/>
    </xf>
    <xf numFmtId="0" fontId="3" fillId="0" borderId="9" xfId="0" applyFont="1" applyBorder="1" applyAlignment="1" applyProtection="1">
      <alignment horizontal="left" vertical="top" wrapText="1"/>
      <protection hidden="1"/>
    </xf>
    <xf numFmtId="0" fontId="3" fillId="0" borderId="10" xfId="0" applyFont="1" applyBorder="1" applyAlignment="1">
      <alignment horizontal="center" vertical="top"/>
      <protection locked="0"/>
    </xf>
    <xf numFmtId="0" fontId="3" fillId="0" borderId="21" xfId="0" applyFont="1" applyBorder="1" applyAlignment="1">
      <alignment horizontal="center" vertical="top"/>
      <protection locked="0"/>
    </xf>
    <xf numFmtId="0" fontId="3" fillId="0" borderId="11" xfId="0" applyFont="1" applyBorder="1" applyAlignment="1">
      <alignment horizontal="center" vertical="top"/>
      <protection locked="0"/>
    </xf>
    <xf numFmtId="0" fontId="3" fillId="0" borderId="12" xfId="0" applyFont="1" applyBorder="1" applyAlignment="1">
      <alignment horizontal="center" vertical="top"/>
      <protection locked="0"/>
    </xf>
    <xf numFmtId="0" fontId="3" fillId="0" borderId="9" xfId="0" applyFont="1" applyBorder="1" applyAlignment="1">
      <alignment horizontal="center" vertical="top"/>
      <protection locked="0"/>
    </xf>
    <xf numFmtId="0" fontId="3" fillId="0" borderId="13" xfId="0" applyFont="1" applyBorder="1" applyAlignment="1">
      <alignment horizontal="center" vertical="top"/>
      <protection locked="0"/>
    </xf>
    <xf numFmtId="0" fontId="3" fillId="0" borderId="10" xfId="0" applyFont="1" applyBorder="1" applyAlignment="1">
      <alignment horizontal="center" vertical="center" wrapText="1"/>
      <protection locked="0"/>
    </xf>
    <xf numFmtId="0" fontId="3" fillId="0" borderId="21" xfId="0" applyFont="1" applyBorder="1" applyAlignment="1">
      <alignment horizontal="center" vertical="center" wrapText="1"/>
      <protection locked="0"/>
    </xf>
    <xf numFmtId="0" fontId="3" fillId="0" borderId="11" xfId="0" applyFont="1" applyBorder="1" applyAlignment="1">
      <alignment horizontal="center" vertical="center" wrapText="1"/>
      <protection locked="0"/>
    </xf>
    <xf numFmtId="0" fontId="3" fillId="0" borderId="12" xfId="0" applyFont="1" applyBorder="1" applyAlignment="1">
      <alignment horizontal="center" vertical="center" wrapText="1"/>
      <protection locked="0"/>
    </xf>
    <xf numFmtId="0" fontId="3" fillId="0" borderId="9" xfId="0" applyFont="1" applyBorder="1" applyAlignment="1">
      <alignment horizontal="center" vertical="center" wrapText="1"/>
      <protection locked="0"/>
    </xf>
    <xf numFmtId="0" fontId="3" fillId="0" borderId="13" xfId="0" applyFont="1" applyBorder="1" applyAlignment="1">
      <alignment horizontal="center" vertical="center" wrapText="1"/>
      <protection locked="0"/>
    </xf>
    <xf numFmtId="0" fontId="0" fillId="0" borderId="0" xfId="0" applyAlignment="1" applyProtection="1">
      <alignment horizontal="left" vertical="top" wrapText="1"/>
      <protection hidden="1"/>
    </xf>
    <xf numFmtId="0" fontId="3" fillId="0" borderId="16" xfId="0" quotePrefix="1" applyFont="1" applyBorder="1" applyAlignment="1">
      <alignment horizontal="left" vertical="center"/>
      <protection locked="0"/>
    </xf>
    <xf numFmtId="0" fontId="3" fillId="0" borderId="16" xfId="0" applyFont="1" applyBorder="1" applyAlignment="1">
      <alignment horizontal="left" vertical="center"/>
      <protection locked="0"/>
    </xf>
    <xf numFmtId="0" fontId="3" fillId="0" borderId="0" xfId="0" applyFont="1" applyAlignment="1">
      <alignment horizontal="center" vertical="center" wrapText="1"/>
      <protection locked="0"/>
    </xf>
    <xf numFmtId="0" fontId="3" fillId="0" borderId="16" xfId="0" applyFont="1" applyBorder="1" applyAlignment="1">
      <alignment horizontal="center" vertical="center" wrapText="1"/>
      <protection locked="0"/>
    </xf>
    <xf numFmtId="0" fontId="0" fillId="0" borderId="0" xfId="0" applyAlignment="1">
      <alignment horizontal="center" vertical="center" wrapText="1"/>
      <protection locked="0"/>
    </xf>
    <xf numFmtId="0" fontId="3" fillId="0" borderId="0" xfId="0" applyFont="1" applyAlignment="1" applyProtection="1">
      <alignment horizontal="left" vertical="center" wrapText="1"/>
      <protection hidden="1"/>
    </xf>
    <xf numFmtId="0" fontId="3" fillId="0" borderId="10" xfId="0" applyFont="1" applyBorder="1" applyAlignment="1">
      <alignment horizontal="center" vertical="center"/>
      <protection locked="0"/>
    </xf>
    <xf numFmtId="0" fontId="3" fillId="0" borderId="11" xfId="0" applyFont="1" applyBorder="1" applyAlignment="1">
      <alignment horizontal="center" vertical="center"/>
      <protection locked="0"/>
    </xf>
    <xf numFmtId="0" fontId="3" fillId="0" borderId="12" xfId="0" applyFont="1" applyBorder="1" applyAlignment="1">
      <alignment horizontal="center" vertical="center"/>
      <protection locked="0"/>
    </xf>
    <xf numFmtId="0" fontId="3" fillId="0" borderId="13" xfId="0" applyFont="1" applyBorder="1" applyAlignment="1">
      <alignment horizontal="center" vertical="center"/>
      <protection locked="0"/>
    </xf>
    <xf numFmtId="0" fontId="30" fillId="0" borderId="0" xfId="0" applyFont="1" applyAlignment="1">
      <alignment horizontal="left" vertical="center" wrapText="1"/>
      <protection locked="0"/>
    </xf>
    <xf numFmtId="0" fontId="30" fillId="0" borderId="16" xfId="0" applyFont="1" applyBorder="1" applyAlignment="1">
      <alignment horizontal="left" vertical="center" wrapText="1"/>
      <protection locked="0"/>
    </xf>
    <xf numFmtId="0" fontId="3" fillId="0" borderId="0" xfId="0" applyFont="1" applyAlignment="1">
      <alignment vertical="top"/>
      <protection locked="0"/>
    </xf>
    <xf numFmtId="0" fontId="13" fillId="0" borderId="0" xfId="0" applyFont="1" applyAlignment="1">
      <alignment horizontal="center" vertical="center"/>
      <protection locked="0"/>
    </xf>
    <xf numFmtId="0" fontId="3" fillId="0" borderId="0" xfId="1" applyFont="1" applyAlignment="1" applyProtection="1">
      <alignment vertical="top" wrapText="1"/>
      <protection hidden="1"/>
    </xf>
    <xf numFmtId="0" fontId="3" fillId="0" borderId="36" xfId="0" applyFont="1" applyBorder="1" applyAlignment="1" applyProtection="1">
      <alignment vertical="top" wrapText="1"/>
      <protection hidden="1"/>
    </xf>
    <xf numFmtId="0" fontId="3" fillId="0" borderId="0" xfId="0" applyFont="1" applyAlignment="1">
      <alignment horizontal="right" vertical="center" wrapText="1"/>
      <protection locked="0"/>
    </xf>
    <xf numFmtId="0" fontId="3" fillId="0" borderId="0" xfId="0" applyFont="1" applyFill="1" applyAlignment="1" applyProtection="1">
      <alignment horizontal="left" vertical="top" wrapText="1"/>
      <protection hidden="1"/>
    </xf>
    <xf numFmtId="0" fontId="3" fillId="0" borderId="23" xfId="1" applyFont="1" applyBorder="1" applyAlignment="1" applyProtection="1">
      <alignment horizontal="center" vertical="center"/>
      <protection locked="0"/>
    </xf>
    <xf numFmtId="0" fontId="3" fillId="0" borderId="0" xfId="0" applyFont="1" applyAlignment="1" applyProtection="1">
      <alignment horizontal="center" vertical="top" wrapText="1"/>
      <protection hidden="1"/>
    </xf>
    <xf numFmtId="0" fontId="3" fillId="0" borderId="0" xfId="0" applyFont="1" applyAlignment="1" applyProtection="1">
      <alignment horizontal="right" vertical="top" wrapText="1"/>
      <protection hidden="1"/>
    </xf>
    <xf numFmtId="0" fontId="3" fillId="0" borderId="0" xfId="0" applyFont="1" applyAlignment="1" applyProtection="1">
      <alignment horizontal="right" vertical="center"/>
      <protection hidden="1"/>
    </xf>
    <xf numFmtId="0" fontId="9" fillId="0" borderId="0" xfId="0" applyFont="1" applyAlignment="1">
      <alignment horizontal="left" vertical="center"/>
      <protection locked="0"/>
    </xf>
    <xf numFmtId="0" fontId="8" fillId="0" borderId="0" xfId="1" applyFont="1" applyAlignment="1" applyProtection="1">
      <alignment horizontal="center" vertical="center"/>
      <protection locked="0"/>
    </xf>
    <xf numFmtId="0" fontId="3" fillId="0" borderId="0" xfId="0" applyFont="1" applyAlignment="1">
      <alignment horizontal="left" wrapText="1"/>
      <protection locked="0"/>
    </xf>
    <xf numFmtId="0" fontId="25" fillId="0" borderId="0" xfId="0" applyFont="1" applyAlignment="1" applyProtection="1">
      <alignment horizontal="center" vertical="center"/>
      <protection hidden="1"/>
    </xf>
    <xf numFmtId="0" fontId="0" fillId="0" borderId="36" xfId="0" applyBorder="1" applyAlignment="1" applyProtection="1">
      <alignment horizontal="left" vertical="top" wrapText="1"/>
      <protection hidden="1"/>
    </xf>
    <xf numFmtId="0" fontId="0" fillId="0" borderId="0" xfId="0" quotePrefix="1" applyAlignment="1">
      <alignment horizontal="left" vertical="center"/>
      <protection locked="0"/>
    </xf>
    <xf numFmtId="0" fontId="0" fillId="0" borderId="0" xfId="0" applyAlignment="1" applyProtection="1">
      <alignment horizontal="right" vertical="top" wrapText="1"/>
      <protection hidden="1"/>
    </xf>
    <xf numFmtId="0" fontId="0" fillId="0" borderId="23" xfId="0" applyBorder="1" applyAlignment="1">
      <alignment horizontal="center" vertical="center"/>
      <protection locked="0"/>
    </xf>
    <xf numFmtId="0" fontId="0" fillId="0" borderId="0" xfId="0" applyAlignment="1" applyProtection="1">
      <alignment vertical="top" wrapText="1"/>
      <protection hidden="1"/>
    </xf>
    <xf numFmtId="0" fontId="0" fillId="0" borderId="36" xfId="0" applyBorder="1" applyAlignment="1" applyProtection="1">
      <alignment vertical="top" wrapText="1"/>
      <protection hidden="1"/>
    </xf>
    <xf numFmtId="0" fontId="0" fillId="0" borderId="62" xfId="0" applyBorder="1" applyAlignment="1" applyProtection="1">
      <alignment horizontal="left" vertical="top" wrapText="1"/>
      <protection hidden="1"/>
    </xf>
    <xf numFmtId="0" fontId="0" fillId="0" borderId="0" xfId="0" applyAlignment="1">
      <alignment horizontal="left" vertical="center" wrapText="1"/>
      <protection locked="0"/>
    </xf>
    <xf numFmtId="0" fontId="0" fillId="0" borderId="0" xfId="0" applyAlignment="1">
      <alignment horizontal="right" vertical="center"/>
      <protection locked="0"/>
    </xf>
    <xf numFmtId="0" fontId="0" fillId="0" borderId="0" xfId="0" applyAlignment="1" applyProtection="1">
      <alignment horizontal="left" vertical="center" wrapText="1"/>
      <protection hidden="1"/>
    </xf>
    <xf numFmtId="0" fontId="0" fillId="0" borderId="0" xfId="0" applyAlignment="1">
      <alignment horizontal="right" vertical="center" wrapText="1"/>
      <protection locked="0"/>
    </xf>
    <xf numFmtId="0" fontId="3" fillId="0" borderId="0" xfId="1" applyFont="1" applyAlignment="1" applyProtection="1">
      <alignment vertical="top" wrapText="1"/>
      <protection locked="0"/>
    </xf>
    <xf numFmtId="0" fontId="3" fillId="0" borderId="0" xfId="1" applyFont="1" applyAlignment="1" applyProtection="1">
      <alignment horizontal="right" vertical="top" wrapText="1"/>
      <protection locked="0"/>
    </xf>
    <xf numFmtId="0" fontId="0" fillId="0" borderId="0" xfId="1" applyFont="1" applyAlignment="1" applyProtection="1">
      <alignment horizontal="left" vertical="top" wrapText="1"/>
      <protection locked="0"/>
    </xf>
    <xf numFmtId="0" fontId="9" fillId="0" borderId="0" xfId="1" applyFont="1" applyAlignment="1" applyProtection="1">
      <alignment horizontal="left" vertical="top" wrapText="1"/>
      <protection locked="0"/>
    </xf>
    <xf numFmtId="0" fontId="0" fillId="0" borderId="0" xfId="1" applyFont="1" applyAlignment="1" applyProtection="1">
      <alignment horizontal="right" vertical="top" wrapText="1"/>
      <protection locked="0"/>
    </xf>
    <xf numFmtId="0" fontId="9" fillId="0" borderId="0" xfId="1" applyFont="1" applyAlignment="1" applyProtection="1">
      <alignment horizontal="right" vertical="top" wrapText="1"/>
      <protection locked="0"/>
    </xf>
    <xf numFmtId="0" fontId="3" fillId="0" borderId="9" xfId="1" applyFont="1" applyBorder="1" applyAlignment="1" applyProtection="1">
      <alignment horizontal="center" vertical="center"/>
      <protection locked="0"/>
    </xf>
    <xf numFmtId="0" fontId="3" fillId="0" borderId="0" xfId="1" applyFont="1" applyAlignment="1" applyProtection="1">
      <alignment horizontal="right" vertical="center" wrapText="1"/>
      <protection locked="0"/>
    </xf>
    <xf numFmtId="0" fontId="3" fillId="0" borderId="0" xfId="1" applyFont="1" applyAlignment="1" applyProtection="1">
      <alignment horizontal="left" vertical="top" wrapText="1"/>
      <protection locked="0"/>
    </xf>
    <xf numFmtId="0" fontId="3" fillId="0" borderId="0" xfId="0" applyFont="1" applyAlignment="1" applyProtection="1">
      <alignment horizontal="right" vertical="top" wrapText="1"/>
    </xf>
    <xf numFmtId="0" fontId="3" fillId="0" borderId="0" xfId="1" applyFont="1" applyAlignment="1" applyProtection="1">
      <alignment horizontal="left" vertical="center"/>
      <protection locked="0"/>
    </xf>
    <xf numFmtId="0" fontId="3" fillId="0" borderId="27" xfId="1" applyFont="1" applyBorder="1" applyAlignment="1" applyProtection="1">
      <alignment horizontal="left" vertical="center"/>
      <protection locked="0"/>
    </xf>
    <xf numFmtId="0" fontId="3" fillId="0" borderId="0" xfId="1" applyFont="1" applyAlignment="1" applyProtection="1">
      <alignment horizontal="center" vertical="center"/>
      <protection locked="0"/>
    </xf>
    <xf numFmtId="0" fontId="8" fillId="0" borderId="0" xfId="1" applyFont="1" applyAlignment="1" applyProtection="1">
      <alignment horizontal="center" vertical="center"/>
      <protection hidden="1"/>
    </xf>
    <xf numFmtId="0" fontId="3" fillId="0" borderId="0" xfId="1" applyFont="1" applyAlignment="1" applyProtection="1">
      <alignment horizontal="center" vertical="center"/>
      <protection hidden="1"/>
    </xf>
    <xf numFmtId="49" fontId="3" fillId="0" borderId="0" xfId="0" applyNumberFormat="1" applyFont="1" applyAlignment="1" applyProtection="1">
      <alignment horizontal="left" wrapText="1"/>
      <protection hidden="1"/>
    </xf>
    <xf numFmtId="0" fontId="3" fillId="0" borderId="0" xfId="1" applyFont="1" applyAlignment="1" applyProtection="1">
      <alignment horizontal="left" vertical="top" wrapText="1"/>
      <protection hidden="1"/>
    </xf>
    <xf numFmtId="0" fontId="9" fillId="0" borderId="0" xfId="1" applyFont="1" applyAlignment="1" applyProtection="1">
      <alignment vertical="top" wrapText="1"/>
      <protection locked="0"/>
    </xf>
    <xf numFmtId="0" fontId="9" fillId="0" borderId="0" xfId="1" applyFont="1" applyAlignment="1" applyProtection="1">
      <alignment horizontal="left" vertical="top"/>
      <protection locked="0"/>
    </xf>
    <xf numFmtId="0" fontId="9" fillId="0" borderId="0" xfId="0" applyFont="1" applyAlignment="1">
      <alignment vertical="top" wrapText="1"/>
      <protection locked="0"/>
    </xf>
    <xf numFmtId="0" fontId="3" fillId="0" borderId="36" xfId="0" applyFont="1" applyBorder="1" applyAlignment="1" applyProtection="1">
      <alignment horizontal="left" vertical="top" wrapText="1"/>
      <protection hidden="1"/>
    </xf>
    <xf numFmtId="0" fontId="3" fillId="0" borderId="16" xfId="0" applyFont="1" applyBorder="1" applyAlignment="1" applyProtection="1">
      <alignment horizontal="left" vertical="top" wrapText="1"/>
      <protection hidden="1"/>
    </xf>
    <xf numFmtId="0" fontId="3" fillId="0" borderId="0" xfId="0" applyFont="1" applyAlignment="1">
      <alignment horizontal="center" wrapText="1"/>
      <protection locked="0"/>
    </xf>
    <xf numFmtId="0" fontId="3" fillId="0" borderId="0" xfId="0" applyFont="1" applyAlignment="1" applyProtection="1">
      <alignment horizontal="left" vertical="top" wrapText="1"/>
    </xf>
    <xf numFmtId="0" fontId="3" fillId="0" borderId="0" xfId="0" applyFont="1" applyAlignment="1" applyProtection="1">
      <alignment horizontal="left" wrapText="1"/>
      <protection hidden="1"/>
    </xf>
    <xf numFmtId="0" fontId="3" fillId="0" borderId="0" xfId="0" applyFont="1" applyAlignment="1">
      <alignment horizontal="center" vertical="top" wrapText="1"/>
      <protection locked="0"/>
    </xf>
    <xf numFmtId="0" fontId="8"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16" xfId="0" applyFont="1" applyBorder="1" applyAlignment="1">
      <alignment horizontal="right" vertical="top" wrapText="1"/>
      <protection locked="0"/>
    </xf>
    <xf numFmtId="0" fontId="3" fillId="0" borderId="0" xfId="0" applyFont="1" applyAlignment="1">
      <alignment horizontal="right" wrapText="1"/>
      <protection locked="0"/>
    </xf>
    <xf numFmtId="0" fontId="3" fillId="0" borderId="21" xfId="1" applyFont="1" applyBorder="1" applyAlignment="1" applyProtection="1">
      <alignment horizontal="center" vertical="center"/>
      <protection locked="0"/>
    </xf>
    <xf numFmtId="0" fontId="0" fillId="0" borderId="16" xfId="0" applyBorder="1" applyAlignment="1">
      <alignment horizontal="right" vertical="top" wrapText="1"/>
      <protection locked="0"/>
    </xf>
    <xf numFmtId="0" fontId="9" fillId="0" borderId="0" xfId="0" applyFont="1" applyAlignment="1">
      <alignment horizontal="center" vertical="center"/>
      <protection locked="0"/>
    </xf>
    <xf numFmtId="0" fontId="3" fillId="0" borderId="0" xfId="1" quotePrefix="1" applyFont="1" applyAlignment="1" applyProtection="1">
      <alignment horizontal="left" vertical="center"/>
      <protection locked="0"/>
    </xf>
    <xf numFmtId="0" fontId="9" fillId="0" borderId="0" xfId="0" applyFont="1" applyFill="1" applyAlignment="1">
      <alignment horizontal="left" vertical="center"/>
      <protection locked="0"/>
    </xf>
    <xf numFmtId="0" fontId="3" fillId="0" borderId="0" xfId="0" applyFont="1" applyFill="1" applyAlignment="1" applyProtection="1">
      <alignment vertical="top" wrapText="1"/>
      <protection hidden="1"/>
    </xf>
    <xf numFmtId="0" fontId="4" fillId="0" borderId="0" xfId="0" applyFont="1" applyAlignment="1">
      <alignment vertical="top" wrapText="1"/>
      <protection locked="0"/>
    </xf>
    <xf numFmtId="0" fontId="0" fillId="0" borderId="0" xfId="0" applyFill="1" applyAlignment="1">
      <alignment horizontal="left" vertical="center"/>
      <protection locked="0"/>
    </xf>
    <xf numFmtId="0" fontId="3" fillId="0" borderId="0" xfId="0" applyFont="1" applyAlignment="1">
      <alignment wrapText="1"/>
      <protection locked="0"/>
    </xf>
    <xf numFmtId="0" fontId="4" fillId="0" borderId="0" xfId="0" applyFont="1" applyAlignment="1">
      <alignment horizontal="left" vertical="center" wrapText="1"/>
      <protection locked="0"/>
    </xf>
    <xf numFmtId="0" fontId="0" fillId="0" borderId="0" xfId="0" applyAlignment="1" applyProtection="1">
      <alignment horizontal="left" wrapText="1"/>
      <protection hidden="1"/>
    </xf>
    <xf numFmtId="0" fontId="3" fillId="0" borderId="0" xfId="0" quotePrefix="1" applyFont="1" applyAlignment="1">
      <alignment horizontal="left" vertical="top" wrapText="1"/>
      <protection locked="0"/>
    </xf>
    <xf numFmtId="0" fontId="3" fillId="0" borderId="0" xfId="0" applyFont="1" applyAlignment="1" applyProtection="1">
      <alignment horizontal="left" vertical="center"/>
    </xf>
    <xf numFmtId="0" fontId="3" fillId="0" borderId="27" xfId="0" applyFont="1" applyBorder="1" applyAlignment="1" applyProtection="1">
      <alignment horizontal="left" vertical="center"/>
    </xf>
    <xf numFmtId="0" fontId="3" fillId="0" borderId="0" xfId="0" applyFont="1" applyAlignment="1" applyProtection="1">
      <alignment vertical="top" wrapText="1"/>
    </xf>
    <xf numFmtId="0" fontId="3" fillId="0" borderId="0" xfId="0" quotePrefix="1" applyFont="1" applyAlignment="1" applyProtection="1">
      <alignment horizontal="left" vertical="center"/>
    </xf>
    <xf numFmtId="0" fontId="0" fillId="0" borderId="0" xfId="3" applyFont="1" applyAlignment="1">
      <alignment horizontal="left" vertical="center" wrapText="1"/>
      <protection locked="0"/>
    </xf>
    <xf numFmtId="0" fontId="16" fillId="0" borderId="0" xfId="0" applyFont="1" applyAlignment="1" applyProtection="1">
      <alignment horizontal="center" vertical="center" wrapText="1"/>
      <protection hidden="1"/>
    </xf>
  </cellXfs>
  <cellStyles count="4">
    <cellStyle name="Hyperlink" xfId="2" builtinId="8"/>
    <cellStyle name="Normal" xfId="0" builtinId="0" customBuiltin="1"/>
    <cellStyle name="Normal 2" xfId="1" xr:uid="{00000000-0005-0000-0000-000002000000}"/>
    <cellStyle name="Normal 3" xfId="3" xr:uid="{00000000-0005-0000-0000-000003000000}"/>
  </cellStyles>
  <dxfs count="0"/>
  <tableStyles count="0" defaultTableStyle="TableStyleMedium2" defaultPivotStyle="PivotStyleLight16"/>
  <colors>
    <mruColors>
      <color rgb="FFFFFF99"/>
      <color rgb="FFD9D9D9"/>
      <color rgb="FFE6CDFF"/>
      <color rgb="FFCCECFF"/>
      <color rgb="FFFFCC66"/>
      <color rgb="FFCCCCFF"/>
      <color rgb="FF66FFFF"/>
      <color rgb="FFCCFFFF"/>
      <color rgb="FFFF66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2571750" y="2667000"/>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5962650" y="2571750"/>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114</xdr:row>
      <xdr:rowOff>69272</xdr:rowOff>
    </xdr:from>
    <xdr:to>
      <xdr:col>41</xdr:col>
      <xdr:colOff>4329</xdr:colOff>
      <xdr:row>114</xdr:row>
      <xdr:rowOff>69272</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6062229" y="654627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35020</xdr:colOff>
      <xdr:row>130</xdr:row>
      <xdr:rowOff>65211</xdr:rowOff>
    </xdr:from>
    <xdr:to>
      <xdr:col>15</xdr:col>
      <xdr:colOff>34524</xdr:colOff>
      <xdr:row>133</xdr:row>
      <xdr:rowOff>43900</xdr:rowOff>
    </xdr:to>
    <xdr:grpSp>
      <xdr:nvGrpSpPr>
        <xdr:cNvPr id="27" name="Group 26">
          <a:extLst>
            <a:ext uri="{FF2B5EF4-FFF2-40B4-BE49-F238E27FC236}">
              <a16:creationId xmlns:a16="http://schemas.microsoft.com/office/drawing/2014/main" id="{00000000-0008-0000-0100-00001B000000}"/>
            </a:ext>
          </a:extLst>
        </xdr:cNvPr>
        <xdr:cNvGrpSpPr/>
      </xdr:nvGrpSpPr>
      <xdr:grpSpPr>
        <a:xfrm>
          <a:off x="2159306" y="15224778"/>
          <a:ext cx="154868" cy="312699"/>
          <a:chOff x="3377338" y="8846950"/>
          <a:chExt cx="161441" cy="351940"/>
        </a:xfrm>
      </xdr:grpSpPr>
      <xdr:sp macro="" textlink="">
        <xdr:nvSpPr>
          <xdr:cNvPr id="20" name="Rectangle 19">
            <a:extLst>
              <a:ext uri="{FF2B5EF4-FFF2-40B4-BE49-F238E27FC236}">
                <a16:creationId xmlns:a16="http://schemas.microsoft.com/office/drawing/2014/main" id="{00000000-0008-0000-01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18093</xdr:colOff>
      <xdr:row>130</xdr:row>
      <xdr:rowOff>65211</xdr:rowOff>
    </xdr:from>
    <xdr:to>
      <xdr:col>41</xdr:col>
      <xdr:colOff>9649</xdr:colOff>
      <xdr:row>131</xdr:row>
      <xdr:rowOff>131886</xdr:rowOff>
    </xdr:to>
    <xdr:grpSp>
      <xdr:nvGrpSpPr>
        <xdr:cNvPr id="31" name="Group 30">
          <a:extLst>
            <a:ext uri="{FF2B5EF4-FFF2-40B4-BE49-F238E27FC236}">
              <a16:creationId xmlns:a16="http://schemas.microsoft.com/office/drawing/2014/main" id="{00000000-0008-0000-0100-00001F000000}"/>
            </a:ext>
          </a:extLst>
        </xdr:cNvPr>
        <xdr:cNvGrpSpPr/>
      </xdr:nvGrpSpPr>
      <xdr:grpSpPr>
        <a:xfrm>
          <a:off x="3588910" y="15224778"/>
          <a:ext cx="2471865" cy="137371"/>
          <a:chOff x="3700220" y="8704881"/>
          <a:chExt cx="2560450" cy="142068"/>
        </a:xfrm>
      </xdr:grpSpPr>
      <xdr:sp macro="" textlink="">
        <xdr:nvSpPr>
          <xdr:cNvPr id="28" name="Rectangle 27">
            <a:extLst>
              <a:ext uri="{FF2B5EF4-FFF2-40B4-BE49-F238E27FC236}">
                <a16:creationId xmlns:a16="http://schemas.microsoft.com/office/drawing/2014/main" id="{00000000-0008-0000-0100-00001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100-00001E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147</xdr:row>
      <xdr:rowOff>76200</xdr:rowOff>
    </xdr:from>
    <xdr:to>
      <xdr:col>15</xdr:col>
      <xdr:colOff>56654</xdr:colOff>
      <xdr:row>149</xdr:row>
      <xdr:rowOff>131089</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2181013" y="17124680"/>
          <a:ext cx="155291" cy="305925"/>
          <a:chOff x="3377338" y="8846950"/>
          <a:chExt cx="161441" cy="351940"/>
        </a:xfrm>
      </xdr:grpSpPr>
      <xdr:sp macro="" textlink="">
        <xdr:nvSpPr>
          <xdr:cNvPr id="33" name="Rectangle 32">
            <a:extLst>
              <a:ext uri="{FF2B5EF4-FFF2-40B4-BE49-F238E27FC236}">
                <a16:creationId xmlns:a16="http://schemas.microsoft.com/office/drawing/2014/main" id="{00000000-0008-0000-0100-00002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100-00002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21173</xdr:colOff>
      <xdr:row>147</xdr:row>
      <xdr:rowOff>76200</xdr:rowOff>
    </xdr:from>
    <xdr:to>
      <xdr:col>41</xdr:col>
      <xdr:colOff>12729</xdr:colOff>
      <xdr:row>148</xdr:row>
      <xdr:rowOff>76200</xdr:rowOff>
    </xdr:to>
    <xdr:grpSp>
      <xdr:nvGrpSpPr>
        <xdr:cNvPr id="35" name="Group 34">
          <a:extLst>
            <a:ext uri="{FF2B5EF4-FFF2-40B4-BE49-F238E27FC236}">
              <a16:creationId xmlns:a16="http://schemas.microsoft.com/office/drawing/2014/main" id="{00000000-0008-0000-0100-000023000000}"/>
            </a:ext>
          </a:extLst>
        </xdr:cNvPr>
        <xdr:cNvGrpSpPr/>
      </xdr:nvGrpSpPr>
      <xdr:grpSpPr>
        <a:xfrm>
          <a:off x="3591990" y="17124680"/>
          <a:ext cx="2471865" cy="128693"/>
          <a:chOff x="3700220" y="8704881"/>
          <a:chExt cx="2560450" cy="142068"/>
        </a:xfrm>
      </xdr:grpSpPr>
      <xdr:sp macro="" textlink="">
        <xdr:nvSpPr>
          <xdr:cNvPr id="36" name="Rectangle 35">
            <a:extLst>
              <a:ext uri="{FF2B5EF4-FFF2-40B4-BE49-F238E27FC236}">
                <a16:creationId xmlns:a16="http://schemas.microsoft.com/office/drawing/2014/main" id="{00000000-0008-0000-0100-00002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100-000025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47</xdr:row>
      <xdr:rowOff>74613</xdr:rowOff>
    </xdr:from>
    <xdr:to>
      <xdr:col>41</xdr:col>
      <xdr:colOff>6080</xdr:colOff>
      <xdr:row>48</xdr:row>
      <xdr:rowOff>72231</xdr:rowOff>
    </xdr:to>
    <xdr:grpSp>
      <xdr:nvGrpSpPr>
        <xdr:cNvPr id="19" name="Group 18">
          <a:extLst>
            <a:ext uri="{FF2B5EF4-FFF2-40B4-BE49-F238E27FC236}">
              <a16:creationId xmlns:a16="http://schemas.microsoft.com/office/drawing/2014/main" id="{00000000-0008-0000-0100-000013000000}"/>
            </a:ext>
          </a:extLst>
        </xdr:cNvPr>
        <xdr:cNvGrpSpPr/>
      </xdr:nvGrpSpPr>
      <xdr:grpSpPr>
        <a:xfrm>
          <a:off x="5860838" y="5743893"/>
          <a:ext cx="197638" cy="125888"/>
          <a:chOff x="6029326" y="2438400"/>
          <a:chExt cx="197784" cy="140494"/>
        </a:xfrm>
      </xdr:grpSpPr>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00000000-0008-0000-0100-00001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168</xdr:row>
      <xdr:rowOff>66675</xdr:rowOff>
    </xdr:from>
    <xdr:to>
      <xdr:col>41</xdr:col>
      <xdr:colOff>9525</xdr:colOff>
      <xdr:row>168</xdr:row>
      <xdr:rowOff>66675</xdr:rowOff>
    </xdr:to>
    <xdr:cxnSp macro="">
      <xdr:nvCxnSpPr>
        <xdr:cNvPr id="40" name="Straight Arrow Connector 39">
          <a:extLst>
            <a:ext uri="{FF2B5EF4-FFF2-40B4-BE49-F238E27FC236}">
              <a16:creationId xmlns:a16="http://schemas.microsoft.com/office/drawing/2014/main" id="{00000000-0008-0000-0100-000028000000}"/>
            </a:ext>
          </a:extLst>
        </xdr:cNvPr>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176</xdr:row>
      <xdr:rowOff>66675</xdr:rowOff>
    </xdr:from>
    <xdr:to>
      <xdr:col>41</xdr:col>
      <xdr:colOff>9525</xdr:colOff>
      <xdr:row>176</xdr:row>
      <xdr:rowOff>66675</xdr:rowOff>
    </xdr:to>
    <xdr:cxnSp macro="">
      <xdr:nvCxnSpPr>
        <xdr:cNvPr id="43" name="Straight Arrow Connector 42">
          <a:extLst>
            <a:ext uri="{FF2B5EF4-FFF2-40B4-BE49-F238E27FC236}">
              <a16:creationId xmlns:a16="http://schemas.microsoft.com/office/drawing/2014/main" id="{00000000-0008-0000-0100-00002B000000}"/>
            </a:ext>
          </a:extLst>
        </xdr:cNvPr>
        <xdr:cNvCxnSpPr/>
      </xdr:nvCxnSpPr>
      <xdr:spPr>
        <a:xfrm>
          <a:off x="6096000" y="174307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181</xdr:row>
      <xdr:rowOff>66675</xdr:rowOff>
    </xdr:from>
    <xdr:to>
      <xdr:col>41</xdr:col>
      <xdr:colOff>9525</xdr:colOff>
      <xdr:row>181</xdr:row>
      <xdr:rowOff>66675</xdr:rowOff>
    </xdr:to>
    <xdr:cxnSp macro="">
      <xdr:nvCxnSpPr>
        <xdr:cNvPr id="44" name="Straight Arrow Connector 43">
          <a:extLst>
            <a:ext uri="{FF2B5EF4-FFF2-40B4-BE49-F238E27FC236}">
              <a16:creationId xmlns:a16="http://schemas.microsoft.com/office/drawing/2014/main" id="{00000000-0008-0000-0100-00002C000000}"/>
            </a:ext>
          </a:extLst>
        </xdr:cNvPr>
        <xdr:cNvCxnSpPr/>
      </xdr:nvCxnSpPr>
      <xdr:spPr>
        <a:xfrm>
          <a:off x="6096000" y="18011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7944</xdr:colOff>
      <xdr:row>34</xdr:row>
      <xdr:rowOff>55566</xdr:rowOff>
    </xdr:from>
    <xdr:to>
      <xdr:col>41</xdr:col>
      <xdr:colOff>4499</xdr:colOff>
      <xdr:row>36</xdr:row>
      <xdr:rowOff>103191</xdr:rowOff>
    </xdr:to>
    <xdr:grpSp>
      <xdr:nvGrpSpPr>
        <xdr:cNvPr id="25" name="Group 24">
          <a:extLst>
            <a:ext uri="{FF2B5EF4-FFF2-40B4-BE49-F238E27FC236}">
              <a16:creationId xmlns:a16="http://schemas.microsoft.com/office/drawing/2014/main" id="{00000000-0008-0000-0100-000019000000}"/>
            </a:ext>
          </a:extLst>
        </xdr:cNvPr>
        <xdr:cNvGrpSpPr/>
      </xdr:nvGrpSpPr>
      <xdr:grpSpPr>
        <a:xfrm>
          <a:off x="5860527" y="4214816"/>
          <a:ext cx="196368" cy="321521"/>
          <a:chOff x="6029326" y="2438400"/>
          <a:chExt cx="197784" cy="140494"/>
        </a:xfrm>
      </xdr:grpSpPr>
      <xdr:cxnSp macro="">
        <xdr:nvCxnSpPr>
          <xdr:cNvPr id="26" name="Straight Arrow Connector 25">
            <a:extLst>
              <a:ext uri="{FF2B5EF4-FFF2-40B4-BE49-F238E27FC236}">
                <a16:creationId xmlns:a16="http://schemas.microsoft.com/office/drawing/2014/main" id="{00000000-0008-0000-0100-00001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a:extLst>
              <a:ext uri="{FF2B5EF4-FFF2-40B4-BE49-F238E27FC236}">
                <a16:creationId xmlns:a16="http://schemas.microsoft.com/office/drawing/2014/main" id="{00000000-0008-0000-0100-00001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35020</xdr:colOff>
      <xdr:row>52</xdr:row>
      <xdr:rowOff>65211</xdr:rowOff>
    </xdr:from>
    <xdr:to>
      <xdr:col>15</xdr:col>
      <xdr:colOff>34524</xdr:colOff>
      <xdr:row>55</xdr:row>
      <xdr:rowOff>43900</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2159306" y="6287365"/>
          <a:ext cx="154868" cy="312698"/>
          <a:chOff x="3377338" y="8846950"/>
          <a:chExt cx="161441" cy="351940"/>
        </a:xfrm>
      </xdr:grpSpPr>
      <xdr:sp macro="" textlink="">
        <xdr:nvSpPr>
          <xdr:cNvPr id="39" name="Rectangle 38">
            <a:extLst>
              <a:ext uri="{FF2B5EF4-FFF2-40B4-BE49-F238E27FC236}">
                <a16:creationId xmlns:a16="http://schemas.microsoft.com/office/drawing/2014/main" id="{00000000-0008-0000-0100-00002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a:extLst>
              <a:ext uri="{FF2B5EF4-FFF2-40B4-BE49-F238E27FC236}">
                <a16:creationId xmlns:a16="http://schemas.microsoft.com/office/drawing/2014/main" id="{00000000-0008-0000-0100-00002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18093</xdr:colOff>
      <xdr:row>52</xdr:row>
      <xdr:rowOff>65211</xdr:rowOff>
    </xdr:from>
    <xdr:to>
      <xdr:col>41</xdr:col>
      <xdr:colOff>9649</xdr:colOff>
      <xdr:row>53</xdr:row>
      <xdr:rowOff>131886</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3588910" y="6287365"/>
          <a:ext cx="2471865" cy="137371"/>
          <a:chOff x="3700220" y="8704881"/>
          <a:chExt cx="2560450" cy="142068"/>
        </a:xfrm>
      </xdr:grpSpPr>
      <xdr:sp macro="" textlink="">
        <xdr:nvSpPr>
          <xdr:cNvPr id="45" name="Rectangle 44">
            <a:extLst>
              <a:ext uri="{FF2B5EF4-FFF2-40B4-BE49-F238E27FC236}">
                <a16:creationId xmlns:a16="http://schemas.microsoft.com/office/drawing/2014/main" id="{00000000-0008-0000-0100-00002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6" name="Straight Arrow Connector 45">
            <a:extLst>
              <a:ext uri="{FF2B5EF4-FFF2-40B4-BE49-F238E27FC236}">
                <a16:creationId xmlns:a16="http://schemas.microsoft.com/office/drawing/2014/main" id="{00000000-0008-0000-0100-00002E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4053</xdr:colOff>
      <xdr:row>213</xdr:row>
      <xdr:rowOff>77013</xdr:rowOff>
    </xdr:from>
    <xdr:to>
      <xdr:col>41</xdr:col>
      <xdr:colOff>608</xdr:colOff>
      <xdr:row>214</xdr:row>
      <xdr:rowOff>74631</xdr:rowOff>
    </xdr:to>
    <xdr:grpSp>
      <xdr:nvGrpSpPr>
        <xdr:cNvPr id="29" name="Group 28">
          <a:extLst>
            <a:ext uri="{FF2B5EF4-FFF2-40B4-BE49-F238E27FC236}">
              <a16:creationId xmlns:a16="http://schemas.microsoft.com/office/drawing/2014/main" id="{00000000-0008-0000-0C00-00001D000000}"/>
            </a:ext>
          </a:extLst>
        </xdr:cNvPr>
        <xdr:cNvGrpSpPr/>
      </xdr:nvGrpSpPr>
      <xdr:grpSpPr>
        <a:xfrm>
          <a:off x="5875263" y="25646346"/>
          <a:ext cx="195945" cy="126311"/>
          <a:chOff x="6029326" y="2438400"/>
          <a:chExt cx="197784" cy="140494"/>
        </a:xfrm>
      </xdr:grpSpPr>
      <xdr:cxnSp macro="">
        <xdr:nvCxnSpPr>
          <xdr:cNvPr id="30" name="Straight Arrow Connector 29">
            <a:extLst>
              <a:ext uri="{FF2B5EF4-FFF2-40B4-BE49-F238E27FC236}">
                <a16:creationId xmlns:a16="http://schemas.microsoft.com/office/drawing/2014/main" id="{00000000-0008-0000-0C00-00001E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a:extLst>
              <a:ext uri="{FF2B5EF4-FFF2-40B4-BE49-F238E27FC236}">
                <a16:creationId xmlns:a16="http://schemas.microsoft.com/office/drawing/2014/main" id="{00000000-0008-0000-0C00-00001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204</xdr:row>
      <xdr:rowOff>68906</xdr:rowOff>
    </xdr:from>
    <xdr:to>
      <xdr:col>41</xdr:col>
      <xdr:colOff>4053</xdr:colOff>
      <xdr:row>205</xdr:row>
      <xdr:rowOff>66524</xdr:rowOff>
    </xdr:to>
    <xdr:grpSp>
      <xdr:nvGrpSpPr>
        <xdr:cNvPr id="32" name="Group 31">
          <a:extLst>
            <a:ext uri="{FF2B5EF4-FFF2-40B4-BE49-F238E27FC236}">
              <a16:creationId xmlns:a16="http://schemas.microsoft.com/office/drawing/2014/main" id="{00000000-0008-0000-0C00-000020000000}"/>
            </a:ext>
          </a:extLst>
        </xdr:cNvPr>
        <xdr:cNvGrpSpPr/>
      </xdr:nvGrpSpPr>
      <xdr:grpSpPr>
        <a:xfrm>
          <a:off x="5879316" y="24643829"/>
          <a:ext cx="195760" cy="125889"/>
          <a:chOff x="6029326" y="2438400"/>
          <a:chExt cx="197784" cy="140494"/>
        </a:xfrm>
      </xdr:grpSpPr>
      <xdr:cxnSp macro="">
        <xdr:nvCxnSpPr>
          <xdr:cNvPr id="33" name="Straight Arrow Connector 32">
            <a:extLst>
              <a:ext uri="{FF2B5EF4-FFF2-40B4-BE49-F238E27FC236}">
                <a16:creationId xmlns:a16="http://schemas.microsoft.com/office/drawing/2014/main" id="{00000000-0008-0000-0C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C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195</xdr:row>
      <xdr:rowOff>81061</xdr:rowOff>
    </xdr:from>
    <xdr:to>
      <xdr:col>41</xdr:col>
      <xdr:colOff>4053</xdr:colOff>
      <xdr:row>196</xdr:row>
      <xdr:rowOff>78679</xdr:rowOff>
    </xdr:to>
    <xdr:grpSp>
      <xdr:nvGrpSpPr>
        <xdr:cNvPr id="35" name="Group 34">
          <a:extLst>
            <a:ext uri="{FF2B5EF4-FFF2-40B4-BE49-F238E27FC236}">
              <a16:creationId xmlns:a16="http://schemas.microsoft.com/office/drawing/2014/main" id="{00000000-0008-0000-0C00-000023000000}"/>
            </a:ext>
          </a:extLst>
        </xdr:cNvPr>
        <xdr:cNvGrpSpPr/>
      </xdr:nvGrpSpPr>
      <xdr:grpSpPr>
        <a:xfrm>
          <a:off x="5879316" y="23661151"/>
          <a:ext cx="195760" cy="127581"/>
          <a:chOff x="6029326" y="2438400"/>
          <a:chExt cx="197784" cy="140494"/>
        </a:xfrm>
      </xdr:grpSpPr>
      <xdr:cxnSp macro="">
        <xdr:nvCxnSpPr>
          <xdr:cNvPr id="36" name="Straight Arrow Connector 35">
            <a:extLst>
              <a:ext uri="{FF2B5EF4-FFF2-40B4-BE49-F238E27FC236}">
                <a16:creationId xmlns:a16="http://schemas.microsoft.com/office/drawing/2014/main" id="{00000000-0008-0000-0C00-000024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a:extLst>
              <a:ext uri="{FF2B5EF4-FFF2-40B4-BE49-F238E27FC236}">
                <a16:creationId xmlns:a16="http://schemas.microsoft.com/office/drawing/2014/main" id="{00000000-0008-0000-0C00-00002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186</xdr:row>
      <xdr:rowOff>81063</xdr:rowOff>
    </xdr:from>
    <xdr:to>
      <xdr:col>41</xdr:col>
      <xdr:colOff>4053</xdr:colOff>
      <xdr:row>187</xdr:row>
      <xdr:rowOff>78681</xdr:rowOff>
    </xdr:to>
    <xdr:grpSp>
      <xdr:nvGrpSpPr>
        <xdr:cNvPr id="38" name="Group 37">
          <a:extLst>
            <a:ext uri="{FF2B5EF4-FFF2-40B4-BE49-F238E27FC236}">
              <a16:creationId xmlns:a16="http://schemas.microsoft.com/office/drawing/2014/main" id="{00000000-0008-0000-0C00-000026000000}"/>
            </a:ext>
          </a:extLst>
        </xdr:cNvPr>
        <xdr:cNvGrpSpPr/>
      </xdr:nvGrpSpPr>
      <xdr:grpSpPr>
        <a:xfrm>
          <a:off x="5879316" y="22667166"/>
          <a:ext cx="195760" cy="127581"/>
          <a:chOff x="6029326" y="2438400"/>
          <a:chExt cx="197784" cy="140494"/>
        </a:xfrm>
      </xdr:grpSpPr>
      <xdr:cxnSp macro="">
        <xdr:nvCxnSpPr>
          <xdr:cNvPr id="39" name="Straight Arrow Connector 38">
            <a:extLst>
              <a:ext uri="{FF2B5EF4-FFF2-40B4-BE49-F238E27FC236}">
                <a16:creationId xmlns:a16="http://schemas.microsoft.com/office/drawing/2014/main" id="{00000000-0008-0000-0C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C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168</xdr:row>
      <xdr:rowOff>72956</xdr:rowOff>
    </xdr:from>
    <xdr:to>
      <xdr:col>41</xdr:col>
      <xdr:colOff>4053</xdr:colOff>
      <xdr:row>169</xdr:row>
      <xdr:rowOff>70574</xdr:rowOff>
    </xdr:to>
    <xdr:grpSp>
      <xdr:nvGrpSpPr>
        <xdr:cNvPr id="41" name="Group 40">
          <a:extLst>
            <a:ext uri="{FF2B5EF4-FFF2-40B4-BE49-F238E27FC236}">
              <a16:creationId xmlns:a16="http://schemas.microsoft.com/office/drawing/2014/main" id="{00000000-0008-0000-0C00-000029000000}"/>
            </a:ext>
          </a:extLst>
        </xdr:cNvPr>
        <xdr:cNvGrpSpPr/>
      </xdr:nvGrpSpPr>
      <xdr:grpSpPr>
        <a:xfrm>
          <a:off x="5879316" y="20671933"/>
          <a:ext cx="195760" cy="126311"/>
          <a:chOff x="6029326" y="2438400"/>
          <a:chExt cx="197784" cy="140494"/>
        </a:xfrm>
      </xdr:grpSpPr>
      <xdr:cxnSp macro="">
        <xdr:nvCxnSpPr>
          <xdr:cNvPr id="42" name="Straight Arrow Connector 41">
            <a:extLst>
              <a:ext uri="{FF2B5EF4-FFF2-40B4-BE49-F238E27FC236}">
                <a16:creationId xmlns:a16="http://schemas.microsoft.com/office/drawing/2014/main" id="{00000000-0008-0000-0C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C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147</xdr:row>
      <xdr:rowOff>77010</xdr:rowOff>
    </xdr:from>
    <xdr:to>
      <xdr:col>41</xdr:col>
      <xdr:colOff>4053</xdr:colOff>
      <xdr:row>148</xdr:row>
      <xdr:rowOff>74628</xdr:rowOff>
    </xdr:to>
    <xdr:grpSp>
      <xdr:nvGrpSpPr>
        <xdr:cNvPr id="47" name="Group 46">
          <a:extLst>
            <a:ext uri="{FF2B5EF4-FFF2-40B4-BE49-F238E27FC236}">
              <a16:creationId xmlns:a16="http://schemas.microsoft.com/office/drawing/2014/main" id="{00000000-0008-0000-0C00-00002F000000}"/>
            </a:ext>
          </a:extLst>
        </xdr:cNvPr>
        <xdr:cNvGrpSpPr/>
      </xdr:nvGrpSpPr>
      <xdr:grpSpPr>
        <a:xfrm>
          <a:off x="5879316" y="18256636"/>
          <a:ext cx="195760" cy="126312"/>
          <a:chOff x="6029326" y="2438400"/>
          <a:chExt cx="197784" cy="140494"/>
        </a:xfrm>
      </xdr:grpSpPr>
      <xdr:cxnSp macro="">
        <xdr:nvCxnSpPr>
          <xdr:cNvPr id="48" name="Straight Arrow Connector 47">
            <a:extLst>
              <a:ext uri="{FF2B5EF4-FFF2-40B4-BE49-F238E27FC236}">
                <a16:creationId xmlns:a16="http://schemas.microsoft.com/office/drawing/2014/main" id="{00000000-0008-0000-0C00-00003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9" name="Rectangle 37">
            <a:extLst>
              <a:ext uri="{FF2B5EF4-FFF2-40B4-BE49-F238E27FC236}">
                <a16:creationId xmlns:a16="http://schemas.microsoft.com/office/drawing/2014/main" id="{00000000-0008-0000-0C00-00003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8106</xdr:colOff>
      <xdr:row>43</xdr:row>
      <xdr:rowOff>78426</xdr:rowOff>
    </xdr:from>
    <xdr:to>
      <xdr:col>41</xdr:col>
      <xdr:colOff>6890</xdr:colOff>
      <xdr:row>43</xdr:row>
      <xdr:rowOff>78426</xdr:rowOff>
    </xdr:to>
    <xdr:cxnSp macro="">
      <xdr:nvCxnSpPr>
        <xdr:cNvPr id="56" name="Straight Arrow Connector 55">
          <a:extLst>
            <a:ext uri="{FF2B5EF4-FFF2-40B4-BE49-F238E27FC236}">
              <a16:creationId xmlns:a16="http://schemas.microsoft.com/office/drawing/2014/main" id="{00000000-0008-0000-0C00-000038000000}"/>
            </a:ext>
          </a:extLst>
        </xdr:cNvPr>
        <xdr:cNvCxnSpPr/>
      </xdr:nvCxnSpPr>
      <xdr:spPr>
        <a:xfrm>
          <a:off x="6094581" y="4726626"/>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7</xdr:row>
      <xdr:rowOff>106680</xdr:rowOff>
    </xdr:from>
    <xdr:to>
      <xdr:col>17</xdr:col>
      <xdr:colOff>68580</xdr:colOff>
      <xdr:row>10</xdr:row>
      <xdr:rowOff>17649</xdr:rowOff>
    </xdr:to>
    <xdr:grpSp>
      <xdr:nvGrpSpPr>
        <xdr:cNvPr id="57" name="Group 56">
          <a:extLst>
            <a:ext uri="{FF2B5EF4-FFF2-40B4-BE49-F238E27FC236}">
              <a16:creationId xmlns:a16="http://schemas.microsoft.com/office/drawing/2014/main" id="{00000000-0008-0000-0C00-000039000000}"/>
            </a:ext>
          </a:extLst>
        </xdr:cNvPr>
        <xdr:cNvGrpSpPr/>
      </xdr:nvGrpSpPr>
      <xdr:grpSpPr>
        <a:xfrm>
          <a:off x="2511214" y="894504"/>
          <a:ext cx="147742" cy="338535"/>
          <a:chOff x="2467841" y="10572754"/>
          <a:chExt cx="133445" cy="255975"/>
        </a:xfrm>
      </xdr:grpSpPr>
      <xdr:sp macro="" textlink="">
        <xdr:nvSpPr>
          <xdr:cNvPr id="58" name="Rectangle 57">
            <a:extLst>
              <a:ext uri="{FF2B5EF4-FFF2-40B4-BE49-F238E27FC236}">
                <a16:creationId xmlns:a16="http://schemas.microsoft.com/office/drawing/2014/main" id="{00000000-0008-0000-0C00-00003A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 name="Straight Arrow Connector 58">
            <a:extLst>
              <a:ext uri="{FF2B5EF4-FFF2-40B4-BE49-F238E27FC236}">
                <a16:creationId xmlns:a16="http://schemas.microsoft.com/office/drawing/2014/main" id="{00000000-0008-0000-0C00-00003B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37863</xdr:colOff>
      <xdr:row>8</xdr:row>
      <xdr:rowOff>12283</xdr:rowOff>
    </xdr:from>
    <xdr:to>
      <xdr:col>41</xdr:col>
      <xdr:colOff>9524</xdr:colOff>
      <xdr:row>9</xdr:row>
      <xdr:rowOff>10922</xdr:rowOff>
    </xdr:to>
    <xdr:grpSp>
      <xdr:nvGrpSpPr>
        <xdr:cNvPr id="93" name="Group 92">
          <a:extLst>
            <a:ext uri="{FF2B5EF4-FFF2-40B4-BE49-F238E27FC236}">
              <a16:creationId xmlns:a16="http://schemas.microsoft.com/office/drawing/2014/main" id="{00000000-0008-0000-0C00-00005D000000}"/>
            </a:ext>
          </a:extLst>
        </xdr:cNvPr>
        <xdr:cNvGrpSpPr/>
      </xdr:nvGrpSpPr>
      <xdr:grpSpPr>
        <a:xfrm>
          <a:off x="4387189" y="942770"/>
          <a:ext cx="1693358" cy="142572"/>
          <a:chOff x="3700220" y="8704881"/>
          <a:chExt cx="1735292" cy="142068"/>
        </a:xfrm>
      </xdr:grpSpPr>
      <xdr:sp macro="" textlink="">
        <xdr:nvSpPr>
          <xdr:cNvPr id="94" name="Rectangle 93">
            <a:extLst>
              <a:ext uri="{FF2B5EF4-FFF2-40B4-BE49-F238E27FC236}">
                <a16:creationId xmlns:a16="http://schemas.microsoft.com/office/drawing/2014/main" id="{00000000-0008-0000-0C00-00005E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0C00-00005F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24</xdr:row>
      <xdr:rowOff>66675</xdr:rowOff>
    </xdr:from>
    <xdr:to>
      <xdr:col>40</xdr:col>
      <xdr:colOff>103559</xdr:colOff>
      <xdr:row>24</xdr:row>
      <xdr:rowOff>66675</xdr:rowOff>
    </xdr:to>
    <xdr:cxnSp macro="">
      <xdr:nvCxnSpPr>
        <xdr:cNvPr id="96" name="Straight Arrow Connector 95">
          <a:extLst>
            <a:ext uri="{FF2B5EF4-FFF2-40B4-BE49-F238E27FC236}">
              <a16:creationId xmlns:a16="http://schemas.microsoft.com/office/drawing/2014/main" id="{00000000-0008-0000-0C00-000060000000}"/>
            </a:ext>
          </a:extLst>
        </xdr:cNvPr>
        <xdr:cNvCxnSpPr/>
      </xdr:nvCxnSpPr>
      <xdr:spPr>
        <a:xfrm>
          <a:off x="6086475" y="2543175"/>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26</xdr:row>
      <xdr:rowOff>66675</xdr:rowOff>
    </xdr:from>
    <xdr:to>
      <xdr:col>40</xdr:col>
      <xdr:colOff>103559</xdr:colOff>
      <xdr:row>26</xdr:row>
      <xdr:rowOff>66675</xdr:rowOff>
    </xdr:to>
    <xdr:cxnSp macro="">
      <xdr:nvCxnSpPr>
        <xdr:cNvPr id="97" name="Straight Arrow Connector 96">
          <a:extLst>
            <a:ext uri="{FF2B5EF4-FFF2-40B4-BE49-F238E27FC236}">
              <a16:creationId xmlns:a16="http://schemas.microsoft.com/office/drawing/2014/main" id="{00000000-0008-0000-0C00-000061000000}"/>
            </a:ext>
          </a:extLst>
        </xdr:cNvPr>
        <xdr:cNvCxnSpPr/>
      </xdr:nvCxnSpPr>
      <xdr:spPr>
        <a:xfrm>
          <a:off x="6086475" y="2828925"/>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60960</xdr:colOff>
      <xdr:row>36</xdr:row>
      <xdr:rowOff>11667</xdr:rowOff>
    </xdr:from>
    <xdr:to>
      <xdr:col>17</xdr:col>
      <xdr:colOff>60077</xdr:colOff>
      <xdr:row>38</xdr:row>
      <xdr:rowOff>19791</xdr:rowOff>
    </xdr:to>
    <xdr:grpSp>
      <xdr:nvGrpSpPr>
        <xdr:cNvPr id="104" name="Group 103">
          <a:extLst>
            <a:ext uri="{FF2B5EF4-FFF2-40B4-BE49-F238E27FC236}">
              <a16:creationId xmlns:a16="http://schemas.microsoft.com/office/drawing/2014/main" id="{00000000-0008-0000-0C00-000068000000}"/>
            </a:ext>
          </a:extLst>
        </xdr:cNvPr>
        <xdr:cNvGrpSpPr/>
      </xdr:nvGrpSpPr>
      <xdr:grpSpPr>
        <a:xfrm>
          <a:off x="2496820" y="4046034"/>
          <a:ext cx="154480" cy="264241"/>
          <a:chOff x="2467841" y="10572754"/>
          <a:chExt cx="133445" cy="255975"/>
        </a:xfrm>
      </xdr:grpSpPr>
      <xdr:sp macro="" textlink="">
        <xdr:nvSpPr>
          <xdr:cNvPr id="105" name="Rectangle 104">
            <a:extLst>
              <a:ext uri="{FF2B5EF4-FFF2-40B4-BE49-F238E27FC236}">
                <a16:creationId xmlns:a16="http://schemas.microsoft.com/office/drawing/2014/main" id="{00000000-0008-0000-0C00-000069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6" name="Straight Arrow Connector 105">
            <a:extLst>
              <a:ext uri="{FF2B5EF4-FFF2-40B4-BE49-F238E27FC236}">
                <a16:creationId xmlns:a16="http://schemas.microsoft.com/office/drawing/2014/main" id="{00000000-0008-0000-0C00-00006A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161688</xdr:colOff>
      <xdr:row>36</xdr:row>
      <xdr:rowOff>0</xdr:rowOff>
    </xdr:from>
    <xdr:to>
      <xdr:col>40</xdr:col>
      <xdr:colOff>76199</xdr:colOff>
      <xdr:row>37</xdr:row>
      <xdr:rowOff>0</xdr:rowOff>
    </xdr:to>
    <xdr:grpSp>
      <xdr:nvGrpSpPr>
        <xdr:cNvPr id="107" name="Group 106">
          <a:extLst>
            <a:ext uri="{FF2B5EF4-FFF2-40B4-BE49-F238E27FC236}">
              <a16:creationId xmlns:a16="http://schemas.microsoft.com/office/drawing/2014/main" id="{00000000-0008-0000-0C00-00006B000000}"/>
            </a:ext>
          </a:extLst>
        </xdr:cNvPr>
        <xdr:cNvGrpSpPr/>
      </xdr:nvGrpSpPr>
      <xdr:grpSpPr>
        <a:xfrm>
          <a:off x="4353112" y="4033520"/>
          <a:ext cx="1692087" cy="128693"/>
          <a:chOff x="3700220" y="8704881"/>
          <a:chExt cx="1735292" cy="142068"/>
        </a:xfrm>
      </xdr:grpSpPr>
      <xdr:sp macro="" textlink="">
        <xdr:nvSpPr>
          <xdr:cNvPr id="108" name="Rectangle 107">
            <a:extLst>
              <a:ext uri="{FF2B5EF4-FFF2-40B4-BE49-F238E27FC236}">
                <a16:creationId xmlns:a16="http://schemas.microsoft.com/office/drawing/2014/main" id="{00000000-0008-0000-0C00-00006C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9" name="Straight Arrow Connector 108">
            <a:extLst>
              <a:ext uri="{FF2B5EF4-FFF2-40B4-BE49-F238E27FC236}">
                <a16:creationId xmlns:a16="http://schemas.microsoft.com/office/drawing/2014/main" id="{00000000-0008-0000-0C00-00006D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0</xdr:colOff>
      <xdr:row>122</xdr:row>
      <xdr:rowOff>19287</xdr:rowOff>
    </xdr:from>
    <xdr:to>
      <xdr:col>15</xdr:col>
      <xdr:colOff>159137</xdr:colOff>
      <xdr:row>124</xdr:row>
      <xdr:rowOff>27411</xdr:rowOff>
    </xdr:to>
    <xdr:grpSp>
      <xdr:nvGrpSpPr>
        <xdr:cNvPr id="110" name="Group 109">
          <a:extLst>
            <a:ext uri="{FF2B5EF4-FFF2-40B4-BE49-F238E27FC236}">
              <a16:creationId xmlns:a16="http://schemas.microsoft.com/office/drawing/2014/main" id="{00000000-0008-0000-0C00-00006E000000}"/>
            </a:ext>
          </a:extLst>
        </xdr:cNvPr>
        <xdr:cNvGrpSpPr/>
      </xdr:nvGrpSpPr>
      <xdr:grpSpPr>
        <a:xfrm>
          <a:off x="2280920" y="15170811"/>
          <a:ext cx="156174" cy="265933"/>
          <a:chOff x="2467841" y="10572754"/>
          <a:chExt cx="133445" cy="255975"/>
        </a:xfrm>
      </xdr:grpSpPr>
      <xdr:sp macro="" textlink="">
        <xdr:nvSpPr>
          <xdr:cNvPr id="111" name="Rectangle 110">
            <a:extLst>
              <a:ext uri="{FF2B5EF4-FFF2-40B4-BE49-F238E27FC236}">
                <a16:creationId xmlns:a16="http://schemas.microsoft.com/office/drawing/2014/main" id="{00000000-0008-0000-0C00-00006F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2" name="Straight Arrow Connector 111">
            <a:extLst>
              <a:ext uri="{FF2B5EF4-FFF2-40B4-BE49-F238E27FC236}">
                <a16:creationId xmlns:a16="http://schemas.microsoft.com/office/drawing/2014/main" id="{00000000-0008-0000-0C00-000070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28338</xdr:colOff>
      <xdr:row>122</xdr:row>
      <xdr:rowOff>0</xdr:rowOff>
    </xdr:from>
    <xdr:to>
      <xdr:col>40</xdr:col>
      <xdr:colOff>104774</xdr:colOff>
      <xdr:row>123</xdr:row>
      <xdr:rowOff>0</xdr:rowOff>
    </xdr:to>
    <xdr:grpSp>
      <xdr:nvGrpSpPr>
        <xdr:cNvPr id="113" name="Group 112">
          <a:extLst>
            <a:ext uri="{FF2B5EF4-FFF2-40B4-BE49-F238E27FC236}">
              <a16:creationId xmlns:a16="http://schemas.microsoft.com/office/drawing/2014/main" id="{00000000-0008-0000-0C00-000071000000}"/>
            </a:ext>
          </a:extLst>
        </xdr:cNvPr>
        <xdr:cNvGrpSpPr/>
      </xdr:nvGrpSpPr>
      <xdr:grpSpPr>
        <a:xfrm>
          <a:off x="4378511" y="15151947"/>
          <a:ext cx="1695263" cy="128693"/>
          <a:chOff x="3700220" y="8704881"/>
          <a:chExt cx="1735292" cy="142068"/>
        </a:xfrm>
      </xdr:grpSpPr>
      <xdr:sp macro="" textlink="">
        <xdr:nvSpPr>
          <xdr:cNvPr id="114" name="Rectangle 113">
            <a:extLst>
              <a:ext uri="{FF2B5EF4-FFF2-40B4-BE49-F238E27FC236}">
                <a16:creationId xmlns:a16="http://schemas.microsoft.com/office/drawing/2014/main" id="{00000000-0008-0000-0C00-000072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5" name="Straight Arrow Connector 114">
            <a:extLst>
              <a:ext uri="{FF2B5EF4-FFF2-40B4-BE49-F238E27FC236}">
                <a16:creationId xmlns:a16="http://schemas.microsoft.com/office/drawing/2014/main" id="{00000000-0008-0000-0C00-000073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18847</xdr:colOff>
      <xdr:row>126</xdr:row>
      <xdr:rowOff>76196</xdr:rowOff>
    </xdr:from>
    <xdr:to>
      <xdr:col>38</xdr:col>
      <xdr:colOff>65083</xdr:colOff>
      <xdr:row>128</xdr:row>
      <xdr:rowOff>2198</xdr:rowOff>
    </xdr:to>
    <xdr:grpSp>
      <xdr:nvGrpSpPr>
        <xdr:cNvPr id="60" name="Group 59">
          <a:extLst>
            <a:ext uri="{FF2B5EF4-FFF2-40B4-BE49-F238E27FC236}">
              <a16:creationId xmlns:a16="http://schemas.microsoft.com/office/drawing/2014/main" id="{00000000-0008-0000-0C00-00003C000000}"/>
            </a:ext>
          </a:extLst>
        </xdr:cNvPr>
        <xdr:cNvGrpSpPr/>
      </xdr:nvGrpSpPr>
      <xdr:grpSpPr>
        <a:xfrm>
          <a:off x="5614891" y="15639622"/>
          <a:ext cx="220225" cy="212176"/>
          <a:chOff x="3390747" y="3407432"/>
          <a:chExt cx="192810" cy="829806"/>
        </a:xfrm>
      </xdr:grpSpPr>
      <xdr:cxnSp macro="">
        <xdr:nvCxnSpPr>
          <xdr:cNvPr id="63" name="Straight Arrow Connector 62">
            <a:extLst>
              <a:ext uri="{FF2B5EF4-FFF2-40B4-BE49-F238E27FC236}">
                <a16:creationId xmlns:a16="http://schemas.microsoft.com/office/drawing/2014/main" id="{00000000-0008-0000-0C00-00003F000000}"/>
              </a:ext>
            </a:extLst>
          </xdr:cNvPr>
          <xdr:cNvCxnSpPr/>
        </xdr:nvCxnSpPr>
        <xdr:spPr>
          <a:xfrm flipH="1">
            <a:off x="3390747" y="4234030"/>
            <a:ext cx="13042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a:extLst>
              <a:ext uri="{FF2B5EF4-FFF2-40B4-BE49-F238E27FC236}">
                <a16:creationId xmlns:a16="http://schemas.microsoft.com/office/drawing/2014/main" id="{00000000-0008-0000-0C00-000040000000}"/>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158</xdr:row>
      <xdr:rowOff>76200</xdr:rowOff>
    </xdr:from>
    <xdr:to>
      <xdr:col>41</xdr:col>
      <xdr:colOff>5472</xdr:colOff>
      <xdr:row>159</xdr:row>
      <xdr:rowOff>73818</xdr:rowOff>
    </xdr:to>
    <xdr:grpSp>
      <xdr:nvGrpSpPr>
        <xdr:cNvPr id="80" name="Group 79">
          <a:extLst>
            <a:ext uri="{FF2B5EF4-FFF2-40B4-BE49-F238E27FC236}">
              <a16:creationId xmlns:a16="http://schemas.microsoft.com/office/drawing/2014/main" id="{00000000-0008-0000-0C00-000050000000}"/>
            </a:ext>
          </a:extLst>
        </xdr:cNvPr>
        <xdr:cNvGrpSpPr/>
      </xdr:nvGrpSpPr>
      <xdr:grpSpPr>
        <a:xfrm>
          <a:off x="5879465" y="19537680"/>
          <a:ext cx="197030" cy="126311"/>
          <a:chOff x="6029326" y="2438400"/>
          <a:chExt cx="197784" cy="140494"/>
        </a:xfrm>
      </xdr:grpSpPr>
      <xdr:cxnSp macro="">
        <xdr:nvCxnSpPr>
          <xdr:cNvPr id="81" name="Straight Arrow Connector 80">
            <a:extLst>
              <a:ext uri="{FF2B5EF4-FFF2-40B4-BE49-F238E27FC236}">
                <a16:creationId xmlns:a16="http://schemas.microsoft.com/office/drawing/2014/main" id="{00000000-0008-0000-0C00-00005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2" name="Rectangle 37">
            <a:extLst>
              <a:ext uri="{FF2B5EF4-FFF2-40B4-BE49-F238E27FC236}">
                <a16:creationId xmlns:a16="http://schemas.microsoft.com/office/drawing/2014/main" id="{00000000-0008-0000-0C00-00005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156690</xdr:colOff>
      <xdr:row>261</xdr:row>
      <xdr:rowOff>46113</xdr:rowOff>
    </xdr:from>
    <xdr:to>
      <xdr:col>16</xdr:col>
      <xdr:colOff>47625</xdr:colOff>
      <xdr:row>264</xdr:row>
      <xdr:rowOff>121693</xdr:rowOff>
    </xdr:to>
    <xdr:grpSp>
      <xdr:nvGrpSpPr>
        <xdr:cNvPr id="5" name="Group 4">
          <a:extLst>
            <a:ext uri="{FF2B5EF4-FFF2-40B4-BE49-F238E27FC236}">
              <a16:creationId xmlns:a16="http://schemas.microsoft.com/office/drawing/2014/main" id="{00000000-0008-0000-0C00-000005000000}"/>
            </a:ext>
          </a:extLst>
        </xdr:cNvPr>
        <xdr:cNvGrpSpPr/>
      </xdr:nvGrpSpPr>
      <xdr:grpSpPr>
        <a:xfrm>
          <a:off x="2278860" y="31981956"/>
          <a:ext cx="203779" cy="492140"/>
          <a:chOff x="2405648" y="31712958"/>
          <a:chExt cx="202389" cy="429361"/>
        </a:xfrm>
      </xdr:grpSpPr>
      <xdr:sp macro="" textlink="">
        <xdr:nvSpPr>
          <xdr:cNvPr id="69" name="Rectangle 68">
            <a:extLst>
              <a:ext uri="{FF2B5EF4-FFF2-40B4-BE49-F238E27FC236}">
                <a16:creationId xmlns:a16="http://schemas.microsoft.com/office/drawing/2014/main" id="{00000000-0008-0000-0C00-000045000000}"/>
              </a:ext>
            </a:extLst>
          </xdr:cNvPr>
          <xdr:cNvSpPr/>
        </xdr:nvSpPr>
        <xdr:spPr>
          <a:xfrm flipH="1">
            <a:off x="2448855" y="31712958"/>
            <a:ext cx="157986" cy="123642"/>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0" name="Straight Arrow Connector 69">
            <a:extLst>
              <a:ext uri="{FF2B5EF4-FFF2-40B4-BE49-F238E27FC236}">
                <a16:creationId xmlns:a16="http://schemas.microsoft.com/office/drawing/2014/main" id="{00000000-0008-0000-0C00-000046000000}"/>
              </a:ext>
            </a:extLst>
          </xdr:cNvPr>
          <xdr:cNvCxnSpPr/>
        </xdr:nvCxnSpPr>
        <xdr:spPr>
          <a:xfrm flipH="1">
            <a:off x="2405648" y="32217163"/>
            <a:ext cx="19746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71" name="Straight Connector 70">
            <a:extLst>
              <a:ext uri="{FF2B5EF4-FFF2-40B4-BE49-F238E27FC236}">
                <a16:creationId xmlns:a16="http://schemas.microsoft.com/office/drawing/2014/main" id="{00000000-0008-0000-0C00-000047000000}"/>
              </a:ext>
            </a:extLst>
          </xdr:cNvPr>
          <xdr:cNvCxnSpPr/>
        </xdr:nvCxnSpPr>
        <xdr:spPr>
          <a:xfrm>
            <a:off x="2608037" y="31823228"/>
            <a:ext cx="755" cy="38714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19050</xdr:colOff>
      <xdr:row>260</xdr:row>
      <xdr:rowOff>66675</xdr:rowOff>
    </xdr:from>
    <xdr:to>
      <xdr:col>41</xdr:col>
      <xdr:colOff>5012</xdr:colOff>
      <xdr:row>261</xdr:row>
      <xdr:rowOff>66675</xdr:rowOff>
    </xdr:to>
    <xdr:grpSp>
      <xdr:nvGrpSpPr>
        <xdr:cNvPr id="72" name="Group 71">
          <a:extLst>
            <a:ext uri="{FF2B5EF4-FFF2-40B4-BE49-F238E27FC236}">
              <a16:creationId xmlns:a16="http://schemas.microsoft.com/office/drawing/2014/main" id="{00000000-0008-0000-0C00-000048000000}"/>
            </a:ext>
          </a:extLst>
        </xdr:cNvPr>
        <xdr:cNvGrpSpPr/>
      </xdr:nvGrpSpPr>
      <xdr:grpSpPr>
        <a:xfrm>
          <a:off x="4368800" y="31858585"/>
          <a:ext cx="1707235" cy="143933"/>
          <a:chOff x="3700220" y="8704881"/>
          <a:chExt cx="1749526" cy="142068"/>
        </a:xfrm>
      </xdr:grpSpPr>
      <xdr:sp macro="" textlink="">
        <xdr:nvSpPr>
          <xdr:cNvPr id="73" name="Rectangle 72">
            <a:extLst>
              <a:ext uri="{FF2B5EF4-FFF2-40B4-BE49-F238E27FC236}">
                <a16:creationId xmlns:a16="http://schemas.microsoft.com/office/drawing/2014/main" id="{00000000-0008-0000-0C00-000049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4" name="Straight Arrow Connector 73">
            <a:extLst>
              <a:ext uri="{FF2B5EF4-FFF2-40B4-BE49-F238E27FC236}">
                <a16:creationId xmlns:a16="http://schemas.microsoft.com/office/drawing/2014/main" id="{00000000-0008-0000-0C00-00004A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6684</xdr:colOff>
      <xdr:row>141</xdr:row>
      <xdr:rowOff>33421</xdr:rowOff>
    </xdr:from>
    <xdr:to>
      <xdr:col>40</xdr:col>
      <xdr:colOff>91101</xdr:colOff>
      <xdr:row>142</xdr:row>
      <xdr:rowOff>71519</xdr:rowOff>
    </xdr:to>
    <xdr:grpSp>
      <xdr:nvGrpSpPr>
        <xdr:cNvPr id="68" name="Group 67">
          <a:extLst>
            <a:ext uri="{FF2B5EF4-FFF2-40B4-BE49-F238E27FC236}">
              <a16:creationId xmlns:a16="http://schemas.microsoft.com/office/drawing/2014/main" id="{C629F27E-E099-4C61-B1FA-889AEA875043}"/>
            </a:ext>
          </a:extLst>
        </xdr:cNvPr>
        <xdr:cNvGrpSpPr/>
      </xdr:nvGrpSpPr>
      <xdr:grpSpPr>
        <a:xfrm>
          <a:off x="4201494" y="17483644"/>
          <a:ext cx="1857760" cy="182878"/>
          <a:chOff x="3566401" y="8639313"/>
          <a:chExt cx="2694269" cy="207636"/>
        </a:xfrm>
      </xdr:grpSpPr>
      <xdr:sp macro="" textlink="">
        <xdr:nvSpPr>
          <xdr:cNvPr id="75" name="Rectangle 74">
            <a:extLst>
              <a:ext uri="{FF2B5EF4-FFF2-40B4-BE49-F238E27FC236}">
                <a16:creationId xmlns:a16="http://schemas.microsoft.com/office/drawing/2014/main" id="{4D21D33C-865C-4386-834B-EB410287D16E}"/>
              </a:ext>
            </a:extLst>
          </xdr:cNvPr>
          <xdr:cNvSpPr/>
        </xdr:nvSpPr>
        <xdr:spPr>
          <a:xfrm>
            <a:off x="3566401" y="8639313"/>
            <a:ext cx="307784" cy="207625"/>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6" name="Straight Arrow Connector 75">
            <a:extLst>
              <a:ext uri="{FF2B5EF4-FFF2-40B4-BE49-F238E27FC236}">
                <a16:creationId xmlns:a16="http://schemas.microsoft.com/office/drawing/2014/main" id="{27BBD47F-E2A6-4727-AD90-D2D259E9AAAB}"/>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23730</xdr:colOff>
      <xdr:row>141</xdr:row>
      <xdr:rowOff>1337</xdr:rowOff>
    </xdr:from>
    <xdr:to>
      <xdr:col>13</xdr:col>
      <xdr:colOff>101600</xdr:colOff>
      <xdr:row>143</xdr:row>
      <xdr:rowOff>64008</xdr:rowOff>
    </xdr:to>
    <xdr:grpSp>
      <xdr:nvGrpSpPr>
        <xdr:cNvPr id="77" name="Group 76">
          <a:extLst>
            <a:ext uri="{FF2B5EF4-FFF2-40B4-BE49-F238E27FC236}">
              <a16:creationId xmlns:a16="http://schemas.microsoft.com/office/drawing/2014/main" id="{C159923C-C835-48EF-8178-6BF7C7D240BA}"/>
            </a:ext>
          </a:extLst>
        </xdr:cNvPr>
        <xdr:cNvGrpSpPr/>
      </xdr:nvGrpSpPr>
      <xdr:grpSpPr>
        <a:xfrm>
          <a:off x="1837290" y="17451137"/>
          <a:ext cx="231964" cy="351385"/>
          <a:chOff x="2179054" y="10718132"/>
          <a:chExt cx="281462" cy="394877"/>
        </a:xfrm>
      </xdr:grpSpPr>
      <xdr:sp macro="" textlink="">
        <xdr:nvSpPr>
          <xdr:cNvPr id="78" name="Rectangle 77">
            <a:extLst>
              <a:ext uri="{FF2B5EF4-FFF2-40B4-BE49-F238E27FC236}">
                <a16:creationId xmlns:a16="http://schemas.microsoft.com/office/drawing/2014/main" id="{41170B4A-5FC9-4AEC-B87F-131A284E7801}"/>
              </a:ext>
            </a:extLst>
          </xdr:cNvPr>
          <xdr:cNvSpPr/>
        </xdr:nvSpPr>
        <xdr:spPr>
          <a:xfrm flipH="1">
            <a:off x="2244748" y="10718132"/>
            <a:ext cx="215768" cy="169773"/>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9" name="Straight Arrow Connector 78">
            <a:extLst>
              <a:ext uri="{FF2B5EF4-FFF2-40B4-BE49-F238E27FC236}">
                <a16:creationId xmlns:a16="http://schemas.microsoft.com/office/drawing/2014/main" id="{7F6C3057-96CC-4D7D-BFE0-6A49BD9A1C85}"/>
              </a:ext>
            </a:extLst>
          </xdr:cNvPr>
          <xdr:cNvCxnSpPr/>
        </xdr:nvCxnSpPr>
        <xdr:spPr>
          <a:xfrm flipH="1">
            <a:off x="2179054" y="11113009"/>
            <a:ext cx="26968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8" name="Straight Connector 97">
            <a:extLst>
              <a:ext uri="{FF2B5EF4-FFF2-40B4-BE49-F238E27FC236}">
                <a16:creationId xmlns:a16="http://schemas.microsoft.com/office/drawing/2014/main" id="{BFA013D7-970E-47CA-8D3D-CCA3664C234C}"/>
              </a:ext>
            </a:extLst>
          </xdr:cNvPr>
          <xdr:cNvCxnSpPr>
            <a:stCxn id="78" idx="1"/>
          </xdr:cNvCxnSpPr>
        </xdr:nvCxnSpPr>
        <xdr:spPr>
          <a:xfrm flipH="1">
            <a:off x="2456448" y="10803019"/>
            <a:ext cx="4068" cy="309481"/>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25400</xdr:colOff>
      <xdr:row>129</xdr:row>
      <xdr:rowOff>101600</xdr:rowOff>
    </xdr:from>
    <xdr:to>
      <xdr:col>37</xdr:col>
      <xdr:colOff>93409</xdr:colOff>
      <xdr:row>133</xdr:row>
      <xdr:rowOff>70644</xdr:rowOff>
    </xdr:to>
    <xdr:grpSp>
      <xdr:nvGrpSpPr>
        <xdr:cNvPr id="99" name="Group 98">
          <a:extLst>
            <a:ext uri="{FF2B5EF4-FFF2-40B4-BE49-F238E27FC236}">
              <a16:creationId xmlns:a16="http://schemas.microsoft.com/office/drawing/2014/main" id="{21E89FFA-0228-4042-8713-5BFC43FF6E44}"/>
            </a:ext>
          </a:extLst>
        </xdr:cNvPr>
        <xdr:cNvGrpSpPr/>
      </xdr:nvGrpSpPr>
      <xdr:grpSpPr>
        <a:xfrm>
          <a:off x="5466080" y="16096826"/>
          <a:ext cx="221679" cy="476621"/>
          <a:chOff x="3370711" y="3407432"/>
          <a:chExt cx="212846" cy="829806"/>
        </a:xfrm>
      </xdr:grpSpPr>
      <xdr:cxnSp macro="">
        <xdr:nvCxnSpPr>
          <xdr:cNvPr id="100" name="Straight Arrow Connector 99">
            <a:extLst>
              <a:ext uri="{FF2B5EF4-FFF2-40B4-BE49-F238E27FC236}">
                <a16:creationId xmlns:a16="http://schemas.microsoft.com/office/drawing/2014/main" id="{47599950-31CB-408C-8FFD-B48EBCCC5FEF}"/>
              </a:ext>
            </a:extLst>
          </xdr:cNvPr>
          <xdr:cNvCxnSpPr/>
        </xdr:nvCxnSpPr>
        <xdr:spPr>
          <a:xfrm flipH="1">
            <a:off x="3370711" y="4234031"/>
            <a:ext cx="15046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1" name="Rectangle 37">
            <a:extLst>
              <a:ext uri="{FF2B5EF4-FFF2-40B4-BE49-F238E27FC236}">
                <a16:creationId xmlns:a16="http://schemas.microsoft.com/office/drawing/2014/main" id="{F1891B62-6E7C-4DBD-9E2D-C67A0CEAEA1B}"/>
              </a:ext>
            </a:extLst>
          </xdr:cNvPr>
          <xdr:cNvSpPr/>
        </xdr:nvSpPr>
        <xdr:spPr>
          <a:xfrm>
            <a:off x="3529512" y="3407432"/>
            <a:ext cx="54045" cy="829806"/>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70718</xdr:colOff>
      <xdr:row>8</xdr:row>
      <xdr:rowOff>30717</xdr:rowOff>
    </xdr:from>
    <xdr:to>
      <xdr:col>18</xdr:col>
      <xdr:colOff>71740</xdr:colOff>
      <xdr:row>10</xdr:row>
      <xdr:rowOff>38841</xdr:rowOff>
    </xdr:to>
    <xdr:grpSp>
      <xdr:nvGrpSpPr>
        <xdr:cNvPr id="53" name="Group 52">
          <a:extLst>
            <a:ext uri="{FF2B5EF4-FFF2-40B4-BE49-F238E27FC236}">
              <a16:creationId xmlns:a16="http://schemas.microsoft.com/office/drawing/2014/main" id="{00000000-0008-0000-0E00-000035000000}"/>
            </a:ext>
          </a:extLst>
        </xdr:cNvPr>
        <xdr:cNvGrpSpPr/>
      </xdr:nvGrpSpPr>
      <xdr:grpSpPr>
        <a:xfrm>
          <a:off x="2661094" y="964167"/>
          <a:ext cx="156809" cy="281174"/>
          <a:chOff x="2467841" y="10572754"/>
          <a:chExt cx="133445" cy="255975"/>
        </a:xfrm>
      </xdr:grpSpPr>
      <xdr:sp macro="" textlink="">
        <xdr:nvSpPr>
          <xdr:cNvPr id="54" name="Rectangle 53">
            <a:extLst>
              <a:ext uri="{FF2B5EF4-FFF2-40B4-BE49-F238E27FC236}">
                <a16:creationId xmlns:a16="http://schemas.microsoft.com/office/drawing/2014/main" id="{00000000-0008-0000-0E00-000036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 name="Straight Arrow Connector 54">
            <a:extLst>
              <a:ext uri="{FF2B5EF4-FFF2-40B4-BE49-F238E27FC236}">
                <a16:creationId xmlns:a16="http://schemas.microsoft.com/office/drawing/2014/main" id="{00000000-0008-0000-0E00-000037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86324</xdr:colOff>
      <xdr:row>155</xdr:row>
      <xdr:rowOff>78532</xdr:rowOff>
    </xdr:from>
    <xdr:to>
      <xdr:col>19</xdr:col>
      <xdr:colOff>82860</xdr:colOff>
      <xdr:row>157</xdr:row>
      <xdr:rowOff>116632</xdr:rowOff>
    </xdr:to>
    <xdr:grpSp>
      <xdr:nvGrpSpPr>
        <xdr:cNvPr id="82" name="Group 81">
          <a:extLst>
            <a:ext uri="{FF2B5EF4-FFF2-40B4-BE49-F238E27FC236}">
              <a16:creationId xmlns:a16="http://schemas.microsoft.com/office/drawing/2014/main" id="{00000000-0008-0000-0E00-000052000000}"/>
            </a:ext>
          </a:extLst>
        </xdr:cNvPr>
        <xdr:cNvGrpSpPr/>
      </xdr:nvGrpSpPr>
      <xdr:grpSpPr>
        <a:xfrm>
          <a:off x="2832064" y="18598518"/>
          <a:ext cx="153593" cy="294641"/>
          <a:chOff x="2467841" y="10572750"/>
          <a:chExt cx="160193" cy="323850"/>
        </a:xfrm>
      </xdr:grpSpPr>
      <xdr:sp macro="" textlink="">
        <xdr:nvSpPr>
          <xdr:cNvPr id="83" name="Rectangle 82">
            <a:extLst>
              <a:ext uri="{FF2B5EF4-FFF2-40B4-BE49-F238E27FC236}">
                <a16:creationId xmlns:a16="http://schemas.microsoft.com/office/drawing/2014/main" id="{00000000-0008-0000-0E00-000053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0E00-000056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91240</xdr:colOff>
      <xdr:row>240</xdr:row>
      <xdr:rowOff>114456</xdr:rowOff>
    </xdr:from>
    <xdr:to>
      <xdr:col>17</xdr:col>
      <xdr:colOff>87776</xdr:colOff>
      <xdr:row>243</xdr:row>
      <xdr:rowOff>9681</xdr:rowOff>
    </xdr:to>
    <xdr:grpSp>
      <xdr:nvGrpSpPr>
        <xdr:cNvPr id="157" name="Group 156">
          <a:extLst>
            <a:ext uri="{FF2B5EF4-FFF2-40B4-BE49-F238E27FC236}">
              <a16:creationId xmlns:a16="http://schemas.microsoft.com/office/drawing/2014/main" id="{00000000-0008-0000-0E00-00009D000000}"/>
            </a:ext>
          </a:extLst>
        </xdr:cNvPr>
        <xdr:cNvGrpSpPr/>
      </xdr:nvGrpSpPr>
      <xdr:grpSpPr>
        <a:xfrm>
          <a:off x="2525407" y="28561610"/>
          <a:ext cx="152322" cy="296545"/>
          <a:chOff x="2467841" y="10572750"/>
          <a:chExt cx="160193" cy="323850"/>
        </a:xfrm>
      </xdr:grpSpPr>
      <xdr:sp macro="" textlink="">
        <xdr:nvSpPr>
          <xdr:cNvPr id="158" name="Rectangle 157">
            <a:extLst>
              <a:ext uri="{FF2B5EF4-FFF2-40B4-BE49-F238E27FC236}">
                <a16:creationId xmlns:a16="http://schemas.microsoft.com/office/drawing/2014/main" id="{00000000-0008-0000-0E00-00009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9" name="Straight Arrow Connector 158">
            <a:extLst>
              <a:ext uri="{FF2B5EF4-FFF2-40B4-BE49-F238E27FC236}">
                <a16:creationId xmlns:a16="http://schemas.microsoft.com/office/drawing/2014/main" id="{00000000-0008-0000-0E00-00009F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31</xdr:col>
      <xdr:colOff>57147</xdr:colOff>
      <xdr:row>8</xdr:row>
      <xdr:rowOff>76200</xdr:rowOff>
    </xdr:from>
    <xdr:to>
      <xdr:col>40</xdr:col>
      <xdr:colOff>95250</xdr:colOff>
      <xdr:row>9</xdr:row>
      <xdr:rowOff>76200</xdr:rowOff>
    </xdr:to>
    <xdr:grpSp>
      <xdr:nvGrpSpPr>
        <xdr:cNvPr id="197" name="Group 196">
          <a:extLst>
            <a:ext uri="{FF2B5EF4-FFF2-40B4-BE49-F238E27FC236}">
              <a16:creationId xmlns:a16="http://schemas.microsoft.com/office/drawing/2014/main" id="{00000000-0008-0000-0E00-0000C5000000}"/>
            </a:ext>
          </a:extLst>
        </xdr:cNvPr>
        <xdr:cNvGrpSpPr/>
      </xdr:nvGrpSpPr>
      <xdr:grpSpPr>
        <a:xfrm>
          <a:off x="4717624" y="1010920"/>
          <a:ext cx="1327576" cy="143933"/>
          <a:chOff x="3700220" y="8704881"/>
          <a:chExt cx="1488549" cy="142068"/>
        </a:xfrm>
      </xdr:grpSpPr>
      <xdr:sp macro="" textlink="">
        <xdr:nvSpPr>
          <xdr:cNvPr id="198" name="Rectangle 197">
            <a:extLst>
              <a:ext uri="{FF2B5EF4-FFF2-40B4-BE49-F238E27FC236}">
                <a16:creationId xmlns:a16="http://schemas.microsoft.com/office/drawing/2014/main" id="{00000000-0008-0000-0E00-0000C6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9" name="Straight Arrow Connector 198">
            <a:extLst>
              <a:ext uri="{FF2B5EF4-FFF2-40B4-BE49-F238E27FC236}">
                <a16:creationId xmlns:a16="http://schemas.microsoft.com/office/drawing/2014/main" id="{00000000-0008-0000-0E00-0000C7000000}"/>
              </a:ext>
            </a:extLst>
          </xdr:cNvPr>
          <xdr:cNvCxnSpPr/>
        </xdr:nvCxnSpPr>
        <xdr:spPr>
          <a:xfrm>
            <a:off x="3851975" y="8846949"/>
            <a:ext cx="133679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84261</xdr:colOff>
      <xdr:row>179</xdr:row>
      <xdr:rowOff>33703</xdr:rowOff>
    </xdr:from>
    <xdr:to>
      <xdr:col>10</xdr:col>
      <xdr:colOff>39233</xdr:colOff>
      <xdr:row>180</xdr:row>
      <xdr:rowOff>115964</xdr:rowOff>
    </xdr:to>
    <xdr:grpSp>
      <xdr:nvGrpSpPr>
        <xdr:cNvPr id="212" name="Group 211">
          <a:extLst>
            <a:ext uri="{FF2B5EF4-FFF2-40B4-BE49-F238E27FC236}">
              <a16:creationId xmlns:a16="http://schemas.microsoft.com/office/drawing/2014/main" id="{00000000-0008-0000-0E00-0000D4000000}"/>
            </a:ext>
          </a:extLst>
        </xdr:cNvPr>
        <xdr:cNvGrpSpPr/>
      </xdr:nvGrpSpPr>
      <xdr:grpSpPr>
        <a:xfrm>
          <a:off x="1429191" y="21327793"/>
          <a:ext cx="111182" cy="211378"/>
          <a:chOff x="2467841" y="10572750"/>
          <a:chExt cx="160193" cy="324716"/>
        </a:xfrm>
      </xdr:grpSpPr>
      <xdr:sp macro="" textlink="">
        <xdr:nvSpPr>
          <xdr:cNvPr id="213" name="Rectangle 212">
            <a:extLst>
              <a:ext uri="{FF2B5EF4-FFF2-40B4-BE49-F238E27FC236}">
                <a16:creationId xmlns:a16="http://schemas.microsoft.com/office/drawing/2014/main" id="{00000000-0008-0000-0E00-0000D5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4" name="Straight Arrow Connector 213">
            <a:extLst>
              <a:ext uri="{FF2B5EF4-FFF2-40B4-BE49-F238E27FC236}">
                <a16:creationId xmlns:a16="http://schemas.microsoft.com/office/drawing/2014/main" id="{00000000-0008-0000-0E00-0000D6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60947</xdr:colOff>
      <xdr:row>179</xdr:row>
      <xdr:rowOff>29374</xdr:rowOff>
    </xdr:from>
    <xdr:to>
      <xdr:col>18</xdr:col>
      <xdr:colOff>16653</xdr:colOff>
      <xdr:row>180</xdr:row>
      <xdr:rowOff>111635</xdr:rowOff>
    </xdr:to>
    <xdr:grpSp>
      <xdr:nvGrpSpPr>
        <xdr:cNvPr id="215" name="Group 214">
          <a:extLst>
            <a:ext uri="{FF2B5EF4-FFF2-40B4-BE49-F238E27FC236}">
              <a16:creationId xmlns:a16="http://schemas.microsoft.com/office/drawing/2014/main" id="{00000000-0008-0000-0E00-0000D7000000}"/>
            </a:ext>
          </a:extLst>
        </xdr:cNvPr>
        <xdr:cNvGrpSpPr/>
      </xdr:nvGrpSpPr>
      <xdr:grpSpPr>
        <a:xfrm>
          <a:off x="2652593" y="21323464"/>
          <a:ext cx="111917" cy="211378"/>
          <a:chOff x="2467841" y="10572750"/>
          <a:chExt cx="160193" cy="324716"/>
        </a:xfrm>
      </xdr:grpSpPr>
      <xdr:sp macro="" textlink="">
        <xdr:nvSpPr>
          <xdr:cNvPr id="216" name="Rectangle 215">
            <a:extLst>
              <a:ext uri="{FF2B5EF4-FFF2-40B4-BE49-F238E27FC236}">
                <a16:creationId xmlns:a16="http://schemas.microsoft.com/office/drawing/2014/main" id="{00000000-0008-0000-0E00-0000D8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7" name="Straight Arrow Connector 216">
            <a:extLst>
              <a:ext uri="{FF2B5EF4-FFF2-40B4-BE49-F238E27FC236}">
                <a16:creationId xmlns:a16="http://schemas.microsoft.com/office/drawing/2014/main" id="{00000000-0008-0000-0E00-0000D9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76934</xdr:colOff>
      <xdr:row>188</xdr:row>
      <xdr:rowOff>26377</xdr:rowOff>
    </xdr:from>
    <xdr:to>
      <xdr:col>10</xdr:col>
      <xdr:colOff>31906</xdr:colOff>
      <xdr:row>189</xdr:row>
      <xdr:rowOff>108638</xdr:rowOff>
    </xdr:to>
    <xdr:grpSp>
      <xdr:nvGrpSpPr>
        <xdr:cNvPr id="218" name="Group 217">
          <a:extLst>
            <a:ext uri="{FF2B5EF4-FFF2-40B4-BE49-F238E27FC236}">
              <a16:creationId xmlns:a16="http://schemas.microsoft.com/office/drawing/2014/main" id="{00000000-0008-0000-0E00-0000DA000000}"/>
            </a:ext>
          </a:extLst>
        </xdr:cNvPr>
        <xdr:cNvGrpSpPr/>
      </xdr:nvGrpSpPr>
      <xdr:grpSpPr>
        <a:xfrm>
          <a:off x="1421441" y="22403777"/>
          <a:ext cx="111182" cy="213071"/>
          <a:chOff x="2467841" y="10572750"/>
          <a:chExt cx="160193" cy="324716"/>
        </a:xfrm>
      </xdr:grpSpPr>
      <xdr:sp macro="" textlink="">
        <xdr:nvSpPr>
          <xdr:cNvPr id="219" name="Rectangle 218">
            <a:extLst>
              <a:ext uri="{FF2B5EF4-FFF2-40B4-BE49-F238E27FC236}">
                <a16:creationId xmlns:a16="http://schemas.microsoft.com/office/drawing/2014/main" id="{00000000-0008-0000-0E00-0000DB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0" name="Straight Arrow Connector 219">
            <a:extLst>
              <a:ext uri="{FF2B5EF4-FFF2-40B4-BE49-F238E27FC236}">
                <a16:creationId xmlns:a16="http://schemas.microsoft.com/office/drawing/2014/main" id="{00000000-0008-0000-0E00-0000DC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53620</xdr:colOff>
      <xdr:row>188</xdr:row>
      <xdr:rowOff>36702</xdr:rowOff>
    </xdr:from>
    <xdr:to>
      <xdr:col>18</xdr:col>
      <xdr:colOff>9326</xdr:colOff>
      <xdr:row>189</xdr:row>
      <xdr:rowOff>118963</xdr:rowOff>
    </xdr:to>
    <xdr:grpSp>
      <xdr:nvGrpSpPr>
        <xdr:cNvPr id="221" name="Group 220">
          <a:extLst>
            <a:ext uri="{FF2B5EF4-FFF2-40B4-BE49-F238E27FC236}">
              <a16:creationId xmlns:a16="http://schemas.microsoft.com/office/drawing/2014/main" id="{00000000-0008-0000-0E00-0000DD000000}"/>
            </a:ext>
          </a:extLst>
        </xdr:cNvPr>
        <xdr:cNvGrpSpPr/>
      </xdr:nvGrpSpPr>
      <xdr:grpSpPr>
        <a:xfrm>
          <a:off x="2644420" y="22414949"/>
          <a:ext cx="113609" cy="211377"/>
          <a:chOff x="2467841" y="10572750"/>
          <a:chExt cx="160193" cy="324716"/>
        </a:xfrm>
      </xdr:grpSpPr>
      <xdr:sp macro="" textlink="">
        <xdr:nvSpPr>
          <xdr:cNvPr id="222" name="Rectangle 221">
            <a:extLst>
              <a:ext uri="{FF2B5EF4-FFF2-40B4-BE49-F238E27FC236}">
                <a16:creationId xmlns:a16="http://schemas.microsoft.com/office/drawing/2014/main" id="{00000000-0008-0000-0E00-0000D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3" name="Straight Arrow Connector 222">
            <a:extLst>
              <a:ext uri="{FF2B5EF4-FFF2-40B4-BE49-F238E27FC236}">
                <a16:creationId xmlns:a16="http://schemas.microsoft.com/office/drawing/2014/main" id="{00000000-0008-0000-0E00-0000DF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113567</xdr:colOff>
      <xdr:row>80</xdr:row>
      <xdr:rowOff>34370</xdr:rowOff>
    </xdr:from>
    <xdr:to>
      <xdr:col>10</xdr:col>
      <xdr:colOff>68539</xdr:colOff>
      <xdr:row>81</xdr:row>
      <xdr:rowOff>120295</xdr:rowOff>
    </xdr:to>
    <xdr:grpSp>
      <xdr:nvGrpSpPr>
        <xdr:cNvPr id="278" name="Group 277">
          <a:extLst>
            <a:ext uri="{FF2B5EF4-FFF2-40B4-BE49-F238E27FC236}">
              <a16:creationId xmlns:a16="http://schemas.microsoft.com/office/drawing/2014/main" id="{00000000-0008-0000-0E00-000016010000}"/>
            </a:ext>
          </a:extLst>
        </xdr:cNvPr>
        <xdr:cNvGrpSpPr/>
      </xdr:nvGrpSpPr>
      <xdr:grpSpPr>
        <a:xfrm>
          <a:off x="1457227" y="8504846"/>
          <a:ext cx="111182" cy="230706"/>
          <a:chOff x="2467841" y="10572750"/>
          <a:chExt cx="160193" cy="324716"/>
        </a:xfrm>
      </xdr:grpSpPr>
      <xdr:sp macro="" textlink="">
        <xdr:nvSpPr>
          <xdr:cNvPr id="279" name="Rectangle 278">
            <a:extLst>
              <a:ext uri="{FF2B5EF4-FFF2-40B4-BE49-F238E27FC236}">
                <a16:creationId xmlns:a16="http://schemas.microsoft.com/office/drawing/2014/main" id="{00000000-0008-0000-0E00-000017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0" name="Straight Arrow Connector 279">
            <a:extLst>
              <a:ext uri="{FF2B5EF4-FFF2-40B4-BE49-F238E27FC236}">
                <a16:creationId xmlns:a16="http://schemas.microsoft.com/office/drawing/2014/main" id="{00000000-0008-0000-0E00-00001801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60947</xdr:colOff>
      <xdr:row>80</xdr:row>
      <xdr:rowOff>37367</xdr:rowOff>
    </xdr:from>
    <xdr:to>
      <xdr:col>19</xdr:col>
      <xdr:colOff>16653</xdr:colOff>
      <xdr:row>81</xdr:row>
      <xdr:rowOff>123292</xdr:rowOff>
    </xdr:to>
    <xdr:grpSp>
      <xdr:nvGrpSpPr>
        <xdr:cNvPr id="281" name="Group 280">
          <a:extLst>
            <a:ext uri="{FF2B5EF4-FFF2-40B4-BE49-F238E27FC236}">
              <a16:creationId xmlns:a16="http://schemas.microsoft.com/office/drawing/2014/main" id="{00000000-0008-0000-0E00-000019010000}"/>
            </a:ext>
          </a:extLst>
        </xdr:cNvPr>
        <xdr:cNvGrpSpPr/>
      </xdr:nvGrpSpPr>
      <xdr:grpSpPr>
        <a:xfrm>
          <a:off x="2808380" y="8508267"/>
          <a:ext cx="111917" cy="230282"/>
          <a:chOff x="2467841" y="10572750"/>
          <a:chExt cx="160193" cy="324716"/>
        </a:xfrm>
      </xdr:grpSpPr>
      <xdr:sp macro="" textlink="">
        <xdr:nvSpPr>
          <xdr:cNvPr id="282" name="Rectangle 281">
            <a:extLst>
              <a:ext uri="{FF2B5EF4-FFF2-40B4-BE49-F238E27FC236}">
                <a16:creationId xmlns:a16="http://schemas.microsoft.com/office/drawing/2014/main" id="{00000000-0008-0000-0E00-00001A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3" name="Straight Arrow Connector 282">
            <a:extLst>
              <a:ext uri="{FF2B5EF4-FFF2-40B4-BE49-F238E27FC236}">
                <a16:creationId xmlns:a16="http://schemas.microsoft.com/office/drawing/2014/main" id="{00000000-0008-0000-0E00-00001B01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14654</xdr:colOff>
      <xdr:row>66</xdr:row>
      <xdr:rowOff>80596</xdr:rowOff>
    </xdr:from>
    <xdr:to>
      <xdr:col>41</xdr:col>
      <xdr:colOff>14027</xdr:colOff>
      <xdr:row>67</xdr:row>
      <xdr:rowOff>87269</xdr:rowOff>
    </xdr:to>
    <xdr:grpSp>
      <xdr:nvGrpSpPr>
        <xdr:cNvPr id="275" name="Group 274">
          <a:extLst>
            <a:ext uri="{FF2B5EF4-FFF2-40B4-BE49-F238E27FC236}">
              <a16:creationId xmlns:a16="http://schemas.microsoft.com/office/drawing/2014/main" id="{00000000-0008-0000-0E00-000013010000}"/>
            </a:ext>
          </a:extLst>
        </xdr:cNvPr>
        <xdr:cNvGrpSpPr/>
      </xdr:nvGrpSpPr>
      <xdr:grpSpPr>
        <a:xfrm>
          <a:off x="5865967" y="7076179"/>
          <a:ext cx="199186" cy="135790"/>
          <a:chOff x="6029326" y="2438400"/>
          <a:chExt cx="197784" cy="140494"/>
        </a:xfrm>
      </xdr:grpSpPr>
      <xdr:cxnSp macro="">
        <xdr:nvCxnSpPr>
          <xdr:cNvPr id="276" name="Straight Arrow Connector 275">
            <a:extLst>
              <a:ext uri="{FF2B5EF4-FFF2-40B4-BE49-F238E27FC236}">
                <a16:creationId xmlns:a16="http://schemas.microsoft.com/office/drawing/2014/main" id="{00000000-0008-0000-0E00-000014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7" name="Rectangle 37">
            <a:extLst>
              <a:ext uri="{FF2B5EF4-FFF2-40B4-BE49-F238E27FC236}">
                <a16:creationId xmlns:a16="http://schemas.microsoft.com/office/drawing/2014/main" id="{00000000-0008-0000-0E00-000015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111</xdr:row>
      <xdr:rowOff>73269</xdr:rowOff>
    </xdr:from>
    <xdr:to>
      <xdr:col>41</xdr:col>
      <xdr:colOff>8920</xdr:colOff>
      <xdr:row>111</xdr:row>
      <xdr:rowOff>73269</xdr:rowOff>
    </xdr:to>
    <xdr:cxnSp macro="">
      <xdr:nvCxnSpPr>
        <xdr:cNvPr id="290" name="Straight Arrow Connector 289">
          <a:extLst>
            <a:ext uri="{FF2B5EF4-FFF2-40B4-BE49-F238E27FC236}">
              <a16:creationId xmlns:a16="http://schemas.microsoft.com/office/drawing/2014/main" id="{00000000-0008-0000-0E00-000022010000}"/>
            </a:ext>
          </a:extLst>
        </xdr:cNvPr>
        <xdr:cNvCxnSpPr/>
      </xdr:nvCxnSpPr>
      <xdr:spPr>
        <a:xfrm>
          <a:off x="6059365" y="12309231"/>
          <a:ext cx="206747"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36635</xdr:colOff>
      <xdr:row>156</xdr:row>
      <xdr:rowOff>43961</xdr:rowOff>
    </xdr:from>
    <xdr:to>
      <xdr:col>41</xdr:col>
      <xdr:colOff>4501</xdr:colOff>
      <xdr:row>157</xdr:row>
      <xdr:rowOff>73213</xdr:rowOff>
    </xdr:to>
    <xdr:grpSp>
      <xdr:nvGrpSpPr>
        <xdr:cNvPr id="291" name="Group 290">
          <a:extLst>
            <a:ext uri="{FF2B5EF4-FFF2-40B4-BE49-F238E27FC236}">
              <a16:creationId xmlns:a16="http://schemas.microsoft.com/office/drawing/2014/main" id="{00000000-0008-0000-0E00-000023010000}"/>
            </a:ext>
          </a:extLst>
        </xdr:cNvPr>
        <xdr:cNvGrpSpPr/>
      </xdr:nvGrpSpPr>
      <xdr:grpSpPr>
        <a:xfrm>
          <a:off x="4541748" y="18692218"/>
          <a:ext cx="1515149" cy="158368"/>
          <a:chOff x="5250776" y="6159112"/>
          <a:chExt cx="1596641" cy="172127"/>
        </a:xfrm>
      </xdr:grpSpPr>
      <xdr:sp macro="" textlink="">
        <xdr:nvSpPr>
          <xdr:cNvPr id="292" name="Rectangle 291">
            <a:extLst>
              <a:ext uri="{FF2B5EF4-FFF2-40B4-BE49-F238E27FC236}">
                <a16:creationId xmlns:a16="http://schemas.microsoft.com/office/drawing/2014/main" id="{00000000-0008-0000-0E00-000024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3" name="Straight Arrow Connector 292">
            <a:extLst>
              <a:ext uri="{FF2B5EF4-FFF2-40B4-BE49-F238E27FC236}">
                <a16:creationId xmlns:a16="http://schemas.microsoft.com/office/drawing/2014/main" id="{00000000-0008-0000-0E00-000025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14654</xdr:colOff>
      <xdr:row>182</xdr:row>
      <xdr:rowOff>80596</xdr:rowOff>
    </xdr:from>
    <xdr:to>
      <xdr:col>41</xdr:col>
      <xdr:colOff>14027</xdr:colOff>
      <xdr:row>183</xdr:row>
      <xdr:rowOff>87269</xdr:rowOff>
    </xdr:to>
    <xdr:grpSp>
      <xdr:nvGrpSpPr>
        <xdr:cNvPr id="294" name="Group 293">
          <a:extLst>
            <a:ext uri="{FF2B5EF4-FFF2-40B4-BE49-F238E27FC236}">
              <a16:creationId xmlns:a16="http://schemas.microsoft.com/office/drawing/2014/main" id="{00000000-0008-0000-0E00-000026010000}"/>
            </a:ext>
          </a:extLst>
        </xdr:cNvPr>
        <xdr:cNvGrpSpPr/>
      </xdr:nvGrpSpPr>
      <xdr:grpSpPr>
        <a:xfrm>
          <a:off x="5865967" y="21776006"/>
          <a:ext cx="199186" cy="135790"/>
          <a:chOff x="6029326" y="2438400"/>
          <a:chExt cx="197784" cy="140494"/>
        </a:xfrm>
      </xdr:grpSpPr>
      <xdr:cxnSp macro="">
        <xdr:nvCxnSpPr>
          <xdr:cNvPr id="295" name="Straight Arrow Connector 294">
            <a:extLst>
              <a:ext uri="{FF2B5EF4-FFF2-40B4-BE49-F238E27FC236}">
                <a16:creationId xmlns:a16="http://schemas.microsoft.com/office/drawing/2014/main" id="{00000000-0008-0000-0E00-000027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6" name="Rectangle 37">
            <a:extLst>
              <a:ext uri="{FF2B5EF4-FFF2-40B4-BE49-F238E27FC236}">
                <a16:creationId xmlns:a16="http://schemas.microsoft.com/office/drawing/2014/main" id="{00000000-0008-0000-0E00-000028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207</xdr:row>
      <xdr:rowOff>63500</xdr:rowOff>
    </xdr:from>
    <xdr:to>
      <xdr:col>41</xdr:col>
      <xdr:colOff>14027</xdr:colOff>
      <xdr:row>208</xdr:row>
      <xdr:rowOff>87269</xdr:rowOff>
    </xdr:to>
    <xdr:grpSp>
      <xdr:nvGrpSpPr>
        <xdr:cNvPr id="297" name="Group 296">
          <a:extLst>
            <a:ext uri="{FF2B5EF4-FFF2-40B4-BE49-F238E27FC236}">
              <a16:creationId xmlns:a16="http://schemas.microsoft.com/office/drawing/2014/main" id="{00000000-0008-0000-0E00-000029010000}"/>
            </a:ext>
          </a:extLst>
        </xdr:cNvPr>
        <xdr:cNvGrpSpPr/>
      </xdr:nvGrpSpPr>
      <xdr:grpSpPr>
        <a:xfrm>
          <a:off x="5852160" y="24817494"/>
          <a:ext cx="212993" cy="152462"/>
          <a:chOff x="6029326" y="2438400"/>
          <a:chExt cx="197784" cy="140494"/>
        </a:xfrm>
      </xdr:grpSpPr>
      <xdr:cxnSp macro="">
        <xdr:nvCxnSpPr>
          <xdr:cNvPr id="298" name="Straight Arrow Connector 297">
            <a:extLst>
              <a:ext uri="{FF2B5EF4-FFF2-40B4-BE49-F238E27FC236}">
                <a16:creationId xmlns:a16="http://schemas.microsoft.com/office/drawing/2014/main" id="{00000000-0008-0000-0E00-00002A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9" name="Rectangle 37">
            <a:extLst>
              <a:ext uri="{FF2B5EF4-FFF2-40B4-BE49-F238E27FC236}">
                <a16:creationId xmlns:a16="http://schemas.microsoft.com/office/drawing/2014/main" id="{00000000-0008-0000-0E00-00002B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14654</xdr:colOff>
      <xdr:row>227</xdr:row>
      <xdr:rowOff>80596</xdr:rowOff>
    </xdr:from>
    <xdr:to>
      <xdr:col>41</xdr:col>
      <xdr:colOff>14027</xdr:colOff>
      <xdr:row>228</xdr:row>
      <xdr:rowOff>87269</xdr:rowOff>
    </xdr:to>
    <xdr:grpSp>
      <xdr:nvGrpSpPr>
        <xdr:cNvPr id="300" name="Group 299">
          <a:extLst>
            <a:ext uri="{FF2B5EF4-FFF2-40B4-BE49-F238E27FC236}">
              <a16:creationId xmlns:a16="http://schemas.microsoft.com/office/drawing/2014/main" id="{00000000-0008-0000-0E00-00002C010000}"/>
            </a:ext>
          </a:extLst>
        </xdr:cNvPr>
        <xdr:cNvGrpSpPr/>
      </xdr:nvGrpSpPr>
      <xdr:grpSpPr>
        <a:xfrm>
          <a:off x="5865967" y="27049046"/>
          <a:ext cx="199186" cy="135790"/>
          <a:chOff x="6029326" y="2438400"/>
          <a:chExt cx="197784" cy="140494"/>
        </a:xfrm>
      </xdr:grpSpPr>
      <xdr:cxnSp macro="">
        <xdr:nvCxnSpPr>
          <xdr:cNvPr id="301" name="Straight Arrow Connector 300">
            <a:extLst>
              <a:ext uri="{FF2B5EF4-FFF2-40B4-BE49-F238E27FC236}">
                <a16:creationId xmlns:a16="http://schemas.microsoft.com/office/drawing/2014/main" id="{00000000-0008-0000-0E00-00002D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2" name="Rectangle 37">
            <a:extLst>
              <a:ext uri="{FF2B5EF4-FFF2-40B4-BE49-F238E27FC236}">
                <a16:creationId xmlns:a16="http://schemas.microsoft.com/office/drawing/2014/main" id="{00000000-0008-0000-0E00-00002E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19050</xdr:colOff>
      <xdr:row>231</xdr:row>
      <xdr:rowOff>57150</xdr:rowOff>
    </xdr:from>
    <xdr:to>
      <xdr:col>41</xdr:col>
      <xdr:colOff>17718</xdr:colOff>
      <xdr:row>237</xdr:row>
      <xdr:rowOff>84365</xdr:rowOff>
    </xdr:to>
    <xdr:grpSp>
      <xdr:nvGrpSpPr>
        <xdr:cNvPr id="303" name="Group 302">
          <a:extLst>
            <a:ext uri="{FF2B5EF4-FFF2-40B4-BE49-F238E27FC236}">
              <a16:creationId xmlns:a16="http://schemas.microsoft.com/office/drawing/2014/main" id="{00000000-0008-0000-0E00-00002F010000}"/>
            </a:ext>
          </a:extLst>
        </xdr:cNvPr>
        <xdr:cNvGrpSpPr/>
      </xdr:nvGrpSpPr>
      <xdr:grpSpPr>
        <a:xfrm>
          <a:off x="5870787" y="27435386"/>
          <a:ext cx="198481" cy="814615"/>
          <a:chOff x="6029326" y="2438400"/>
          <a:chExt cx="197784" cy="140494"/>
        </a:xfrm>
      </xdr:grpSpPr>
      <xdr:cxnSp macro="">
        <xdr:nvCxnSpPr>
          <xdr:cNvPr id="304" name="Straight Arrow Connector 303">
            <a:extLst>
              <a:ext uri="{FF2B5EF4-FFF2-40B4-BE49-F238E27FC236}">
                <a16:creationId xmlns:a16="http://schemas.microsoft.com/office/drawing/2014/main" id="{00000000-0008-0000-0E00-000030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5" name="Rectangle 37">
            <a:extLst>
              <a:ext uri="{FF2B5EF4-FFF2-40B4-BE49-F238E27FC236}">
                <a16:creationId xmlns:a16="http://schemas.microsoft.com/office/drawing/2014/main" id="{00000000-0008-0000-0E00-000031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19050</xdr:colOff>
      <xdr:row>240</xdr:row>
      <xdr:rowOff>104775</xdr:rowOff>
    </xdr:from>
    <xdr:to>
      <xdr:col>40</xdr:col>
      <xdr:colOff>91691</xdr:colOff>
      <xdr:row>241</xdr:row>
      <xdr:rowOff>134027</xdr:rowOff>
    </xdr:to>
    <xdr:grpSp>
      <xdr:nvGrpSpPr>
        <xdr:cNvPr id="307" name="Group 306">
          <a:extLst>
            <a:ext uri="{FF2B5EF4-FFF2-40B4-BE49-F238E27FC236}">
              <a16:creationId xmlns:a16="http://schemas.microsoft.com/office/drawing/2014/main" id="{00000000-0008-0000-0E00-000033010000}"/>
            </a:ext>
          </a:extLst>
        </xdr:cNvPr>
        <xdr:cNvGrpSpPr/>
      </xdr:nvGrpSpPr>
      <xdr:grpSpPr>
        <a:xfrm>
          <a:off x="4524587" y="28553199"/>
          <a:ext cx="1516631" cy="166411"/>
          <a:chOff x="5250776" y="6159112"/>
          <a:chExt cx="1596641" cy="172127"/>
        </a:xfrm>
      </xdr:grpSpPr>
      <xdr:sp macro="" textlink="">
        <xdr:nvSpPr>
          <xdr:cNvPr id="308" name="Rectangle 307">
            <a:extLst>
              <a:ext uri="{FF2B5EF4-FFF2-40B4-BE49-F238E27FC236}">
                <a16:creationId xmlns:a16="http://schemas.microsoft.com/office/drawing/2014/main" id="{00000000-0008-0000-0E00-000034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9" name="Straight Arrow Connector 308">
            <a:extLst>
              <a:ext uri="{FF2B5EF4-FFF2-40B4-BE49-F238E27FC236}">
                <a16:creationId xmlns:a16="http://schemas.microsoft.com/office/drawing/2014/main" id="{00000000-0008-0000-0E00-000035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246</xdr:row>
      <xdr:rowOff>66675</xdr:rowOff>
    </xdr:from>
    <xdr:to>
      <xdr:col>41</xdr:col>
      <xdr:colOff>1593</xdr:colOff>
      <xdr:row>246</xdr:row>
      <xdr:rowOff>66675</xdr:rowOff>
    </xdr:to>
    <xdr:cxnSp macro="">
      <xdr:nvCxnSpPr>
        <xdr:cNvPr id="310" name="Straight Arrow Connector 309">
          <a:extLst>
            <a:ext uri="{FF2B5EF4-FFF2-40B4-BE49-F238E27FC236}">
              <a16:creationId xmlns:a16="http://schemas.microsoft.com/office/drawing/2014/main" id="{00000000-0008-0000-0E00-000036010000}"/>
            </a:ext>
          </a:extLst>
        </xdr:cNvPr>
        <xdr:cNvCxnSpPr/>
      </xdr:nvCxnSpPr>
      <xdr:spPr>
        <a:xfrm>
          <a:off x="6086475" y="29432250"/>
          <a:ext cx="2111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86324</xdr:colOff>
      <xdr:row>291</xdr:row>
      <xdr:rowOff>2332</xdr:rowOff>
    </xdr:from>
    <xdr:to>
      <xdr:col>19</xdr:col>
      <xdr:colOff>82860</xdr:colOff>
      <xdr:row>293</xdr:row>
      <xdr:rowOff>2332</xdr:rowOff>
    </xdr:to>
    <xdr:grpSp>
      <xdr:nvGrpSpPr>
        <xdr:cNvPr id="311" name="Group 310">
          <a:extLst>
            <a:ext uri="{FF2B5EF4-FFF2-40B4-BE49-F238E27FC236}">
              <a16:creationId xmlns:a16="http://schemas.microsoft.com/office/drawing/2014/main" id="{00000000-0008-0000-0E00-000037010000}"/>
            </a:ext>
          </a:extLst>
        </xdr:cNvPr>
        <xdr:cNvGrpSpPr/>
      </xdr:nvGrpSpPr>
      <xdr:grpSpPr>
        <a:xfrm>
          <a:off x="2832064" y="35321879"/>
          <a:ext cx="153593" cy="257386"/>
          <a:chOff x="2467841" y="10572750"/>
          <a:chExt cx="160193" cy="323850"/>
        </a:xfrm>
      </xdr:grpSpPr>
      <xdr:sp macro="" textlink="">
        <xdr:nvSpPr>
          <xdr:cNvPr id="312" name="Rectangle 311">
            <a:extLst>
              <a:ext uri="{FF2B5EF4-FFF2-40B4-BE49-F238E27FC236}">
                <a16:creationId xmlns:a16="http://schemas.microsoft.com/office/drawing/2014/main" id="{00000000-0008-0000-0E00-000038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3" name="Straight Arrow Connector 312">
            <a:extLst>
              <a:ext uri="{FF2B5EF4-FFF2-40B4-BE49-F238E27FC236}">
                <a16:creationId xmlns:a16="http://schemas.microsoft.com/office/drawing/2014/main" id="{00000000-0008-0000-0E00-000039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36635</xdr:colOff>
      <xdr:row>291</xdr:row>
      <xdr:rowOff>43961</xdr:rowOff>
    </xdr:from>
    <xdr:to>
      <xdr:col>41</xdr:col>
      <xdr:colOff>4501</xdr:colOff>
      <xdr:row>292</xdr:row>
      <xdr:rowOff>73213</xdr:rowOff>
    </xdr:to>
    <xdr:grpSp>
      <xdr:nvGrpSpPr>
        <xdr:cNvPr id="317" name="Group 316">
          <a:extLst>
            <a:ext uri="{FF2B5EF4-FFF2-40B4-BE49-F238E27FC236}">
              <a16:creationId xmlns:a16="http://schemas.microsoft.com/office/drawing/2014/main" id="{00000000-0008-0000-0E00-00003D010000}"/>
            </a:ext>
          </a:extLst>
        </xdr:cNvPr>
        <xdr:cNvGrpSpPr/>
      </xdr:nvGrpSpPr>
      <xdr:grpSpPr>
        <a:xfrm>
          <a:off x="4541748" y="35364778"/>
          <a:ext cx="1515149" cy="158368"/>
          <a:chOff x="5250776" y="6159112"/>
          <a:chExt cx="1596641" cy="172127"/>
        </a:xfrm>
      </xdr:grpSpPr>
      <xdr:sp macro="" textlink="">
        <xdr:nvSpPr>
          <xdr:cNvPr id="324" name="Rectangle 323">
            <a:extLst>
              <a:ext uri="{FF2B5EF4-FFF2-40B4-BE49-F238E27FC236}">
                <a16:creationId xmlns:a16="http://schemas.microsoft.com/office/drawing/2014/main" id="{00000000-0008-0000-0E00-000044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5" name="Straight Arrow Connector 324">
            <a:extLst>
              <a:ext uri="{FF2B5EF4-FFF2-40B4-BE49-F238E27FC236}">
                <a16:creationId xmlns:a16="http://schemas.microsoft.com/office/drawing/2014/main" id="{00000000-0008-0000-0E00-000045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307</xdr:row>
      <xdr:rowOff>50800</xdr:rowOff>
    </xdr:from>
    <xdr:to>
      <xdr:col>41</xdr:col>
      <xdr:colOff>14027</xdr:colOff>
      <xdr:row>308</xdr:row>
      <xdr:rowOff>87269</xdr:rowOff>
    </xdr:to>
    <xdr:grpSp>
      <xdr:nvGrpSpPr>
        <xdr:cNvPr id="326" name="Group 325">
          <a:extLst>
            <a:ext uri="{FF2B5EF4-FFF2-40B4-BE49-F238E27FC236}">
              <a16:creationId xmlns:a16="http://schemas.microsoft.com/office/drawing/2014/main" id="{00000000-0008-0000-0E00-000046010000}"/>
            </a:ext>
          </a:extLst>
        </xdr:cNvPr>
        <xdr:cNvGrpSpPr/>
      </xdr:nvGrpSpPr>
      <xdr:grpSpPr>
        <a:xfrm>
          <a:off x="5852160" y="37160200"/>
          <a:ext cx="212993" cy="166009"/>
          <a:chOff x="6029326" y="2438400"/>
          <a:chExt cx="197784" cy="140494"/>
        </a:xfrm>
      </xdr:grpSpPr>
      <xdr:cxnSp macro="">
        <xdr:nvCxnSpPr>
          <xdr:cNvPr id="327" name="Straight Arrow Connector 326">
            <a:extLst>
              <a:ext uri="{FF2B5EF4-FFF2-40B4-BE49-F238E27FC236}">
                <a16:creationId xmlns:a16="http://schemas.microsoft.com/office/drawing/2014/main" id="{00000000-0008-0000-0E00-000047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8" name="Rectangle 37">
            <a:extLst>
              <a:ext uri="{FF2B5EF4-FFF2-40B4-BE49-F238E27FC236}">
                <a16:creationId xmlns:a16="http://schemas.microsoft.com/office/drawing/2014/main" id="{00000000-0008-0000-0E00-000048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18</xdr:col>
      <xdr:colOff>86324</xdr:colOff>
      <xdr:row>348</xdr:row>
      <xdr:rowOff>2332</xdr:rowOff>
    </xdr:from>
    <xdr:to>
      <xdr:col>19</xdr:col>
      <xdr:colOff>82860</xdr:colOff>
      <xdr:row>351</xdr:row>
      <xdr:rowOff>2332</xdr:rowOff>
    </xdr:to>
    <xdr:grpSp>
      <xdr:nvGrpSpPr>
        <xdr:cNvPr id="365" name="Group 364">
          <a:extLst>
            <a:ext uri="{FF2B5EF4-FFF2-40B4-BE49-F238E27FC236}">
              <a16:creationId xmlns:a16="http://schemas.microsoft.com/office/drawing/2014/main" id="{00000000-0008-0000-0E00-00006D010000}"/>
            </a:ext>
          </a:extLst>
        </xdr:cNvPr>
        <xdr:cNvGrpSpPr/>
      </xdr:nvGrpSpPr>
      <xdr:grpSpPr>
        <a:xfrm>
          <a:off x="2832064" y="42305185"/>
          <a:ext cx="153593" cy="386080"/>
          <a:chOff x="2467841" y="10572750"/>
          <a:chExt cx="160193" cy="323850"/>
        </a:xfrm>
      </xdr:grpSpPr>
      <xdr:sp macro="" textlink="">
        <xdr:nvSpPr>
          <xdr:cNvPr id="366" name="Rectangle 365">
            <a:extLst>
              <a:ext uri="{FF2B5EF4-FFF2-40B4-BE49-F238E27FC236}">
                <a16:creationId xmlns:a16="http://schemas.microsoft.com/office/drawing/2014/main" id="{00000000-0008-0000-0E00-00006E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7" name="Straight Arrow Connector 366">
            <a:extLst>
              <a:ext uri="{FF2B5EF4-FFF2-40B4-BE49-F238E27FC236}">
                <a16:creationId xmlns:a16="http://schemas.microsoft.com/office/drawing/2014/main" id="{00000000-0008-0000-0E00-00006F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36635</xdr:colOff>
      <xdr:row>348</xdr:row>
      <xdr:rowOff>43961</xdr:rowOff>
    </xdr:from>
    <xdr:to>
      <xdr:col>41</xdr:col>
      <xdr:colOff>4501</xdr:colOff>
      <xdr:row>349</xdr:row>
      <xdr:rowOff>73213</xdr:rowOff>
    </xdr:to>
    <xdr:grpSp>
      <xdr:nvGrpSpPr>
        <xdr:cNvPr id="425" name="Group 424">
          <a:extLst>
            <a:ext uri="{FF2B5EF4-FFF2-40B4-BE49-F238E27FC236}">
              <a16:creationId xmlns:a16="http://schemas.microsoft.com/office/drawing/2014/main" id="{00000000-0008-0000-0E00-0000A9010000}"/>
            </a:ext>
          </a:extLst>
        </xdr:cNvPr>
        <xdr:cNvGrpSpPr/>
      </xdr:nvGrpSpPr>
      <xdr:grpSpPr>
        <a:xfrm>
          <a:off x="4541748" y="42348084"/>
          <a:ext cx="1515149" cy="158369"/>
          <a:chOff x="5250776" y="6159112"/>
          <a:chExt cx="1596641" cy="172127"/>
        </a:xfrm>
      </xdr:grpSpPr>
      <xdr:sp macro="" textlink="">
        <xdr:nvSpPr>
          <xdr:cNvPr id="426" name="Rectangle 425">
            <a:extLst>
              <a:ext uri="{FF2B5EF4-FFF2-40B4-BE49-F238E27FC236}">
                <a16:creationId xmlns:a16="http://schemas.microsoft.com/office/drawing/2014/main" id="{00000000-0008-0000-0E00-0000AA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7" name="Straight Arrow Connector 426">
            <a:extLst>
              <a:ext uri="{FF2B5EF4-FFF2-40B4-BE49-F238E27FC236}">
                <a16:creationId xmlns:a16="http://schemas.microsoft.com/office/drawing/2014/main" id="{00000000-0008-0000-0E00-0000AB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156690</xdr:colOff>
      <xdr:row>364</xdr:row>
      <xdr:rowOff>46113</xdr:rowOff>
    </xdr:from>
    <xdr:to>
      <xdr:col>16</xdr:col>
      <xdr:colOff>47625</xdr:colOff>
      <xdr:row>367</xdr:row>
      <xdr:rowOff>74068</xdr:rowOff>
    </xdr:to>
    <xdr:grpSp>
      <xdr:nvGrpSpPr>
        <xdr:cNvPr id="503" name="Group 502">
          <a:extLst>
            <a:ext uri="{FF2B5EF4-FFF2-40B4-BE49-F238E27FC236}">
              <a16:creationId xmlns:a16="http://schemas.microsoft.com/office/drawing/2014/main" id="{00000000-0008-0000-0E00-0000F7010000}"/>
            </a:ext>
          </a:extLst>
        </xdr:cNvPr>
        <xdr:cNvGrpSpPr/>
      </xdr:nvGrpSpPr>
      <xdr:grpSpPr>
        <a:xfrm>
          <a:off x="2278860" y="44194276"/>
          <a:ext cx="203779" cy="444938"/>
          <a:chOff x="2405648" y="31712958"/>
          <a:chExt cx="202389" cy="429361"/>
        </a:xfrm>
      </xdr:grpSpPr>
      <xdr:sp macro="" textlink="">
        <xdr:nvSpPr>
          <xdr:cNvPr id="504" name="Rectangle 503">
            <a:extLst>
              <a:ext uri="{FF2B5EF4-FFF2-40B4-BE49-F238E27FC236}">
                <a16:creationId xmlns:a16="http://schemas.microsoft.com/office/drawing/2014/main" id="{00000000-0008-0000-0E00-0000F8010000}"/>
              </a:ext>
            </a:extLst>
          </xdr:cNvPr>
          <xdr:cNvSpPr/>
        </xdr:nvSpPr>
        <xdr:spPr>
          <a:xfrm flipH="1">
            <a:off x="2448855" y="31712958"/>
            <a:ext cx="157986" cy="123642"/>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5" name="Straight Arrow Connector 504">
            <a:extLst>
              <a:ext uri="{FF2B5EF4-FFF2-40B4-BE49-F238E27FC236}">
                <a16:creationId xmlns:a16="http://schemas.microsoft.com/office/drawing/2014/main" id="{00000000-0008-0000-0E00-0000F9010000}"/>
              </a:ext>
            </a:extLst>
          </xdr:cNvPr>
          <xdr:cNvCxnSpPr/>
        </xdr:nvCxnSpPr>
        <xdr:spPr>
          <a:xfrm flipH="1">
            <a:off x="2405648" y="32217163"/>
            <a:ext cx="19746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506" name="Straight Connector 505">
            <a:extLst>
              <a:ext uri="{FF2B5EF4-FFF2-40B4-BE49-F238E27FC236}">
                <a16:creationId xmlns:a16="http://schemas.microsoft.com/office/drawing/2014/main" id="{00000000-0008-0000-0E00-0000FA010000}"/>
              </a:ext>
            </a:extLst>
          </xdr:cNvPr>
          <xdr:cNvCxnSpPr/>
        </xdr:nvCxnSpPr>
        <xdr:spPr>
          <a:xfrm>
            <a:off x="2608037" y="31823228"/>
            <a:ext cx="755" cy="38714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19050</xdr:colOff>
      <xdr:row>363</xdr:row>
      <xdr:rowOff>66675</xdr:rowOff>
    </xdr:from>
    <xdr:to>
      <xdr:col>41</xdr:col>
      <xdr:colOff>5012</xdr:colOff>
      <xdr:row>364</xdr:row>
      <xdr:rowOff>66675</xdr:rowOff>
    </xdr:to>
    <xdr:grpSp>
      <xdr:nvGrpSpPr>
        <xdr:cNvPr id="507" name="Group 506">
          <a:extLst>
            <a:ext uri="{FF2B5EF4-FFF2-40B4-BE49-F238E27FC236}">
              <a16:creationId xmlns:a16="http://schemas.microsoft.com/office/drawing/2014/main" id="{00000000-0008-0000-0E00-0000FB010000}"/>
            </a:ext>
          </a:extLst>
        </xdr:cNvPr>
        <xdr:cNvGrpSpPr/>
      </xdr:nvGrpSpPr>
      <xdr:grpSpPr>
        <a:xfrm>
          <a:off x="4368800" y="44070905"/>
          <a:ext cx="1688608" cy="143933"/>
          <a:chOff x="3700220" y="8704881"/>
          <a:chExt cx="1749526" cy="142068"/>
        </a:xfrm>
      </xdr:grpSpPr>
      <xdr:sp macro="" textlink="">
        <xdr:nvSpPr>
          <xdr:cNvPr id="508" name="Rectangle 507">
            <a:extLst>
              <a:ext uri="{FF2B5EF4-FFF2-40B4-BE49-F238E27FC236}">
                <a16:creationId xmlns:a16="http://schemas.microsoft.com/office/drawing/2014/main" id="{00000000-0008-0000-0E00-0000FC01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9" name="Straight Arrow Connector 508">
            <a:extLst>
              <a:ext uri="{FF2B5EF4-FFF2-40B4-BE49-F238E27FC236}">
                <a16:creationId xmlns:a16="http://schemas.microsoft.com/office/drawing/2014/main" id="{00000000-0008-0000-0E00-0000FD01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30480</xdr:colOff>
      <xdr:row>25</xdr:row>
      <xdr:rowOff>11667</xdr:rowOff>
    </xdr:from>
    <xdr:to>
      <xdr:col>17</xdr:col>
      <xdr:colOff>29597</xdr:colOff>
      <xdr:row>27</xdr:row>
      <xdr:rowOff>19791</xdr:rowOff>
    </xdr:to>
    <xdr:grpSp>
      <xdr:nvGrpSpPr>
        <xdr:cNvPr id="84" name="Group 83">
          <a:extLst>
            <a:ext uri="{FF2B5EF4-FFF2-40B4-BE49-F238E27FC236}">
              <a16:creationId xmlns:a16="http://schemas.microsoft.com/office/drawing/2014/main" id="{00000000-0008-0000-0E00-000054000000}"/>
            </a:ext>
          </a:extLst>
        </xdr:cNvPr>
        <xdr:cNvGrpSpPr/>
      </xdr:nvGrpSpPr>
      <xdr:grpSpPr>
        <a:xfrm>
          <a:off x="2513330" y="2463800"/>
          <a:ext cx="157867" cy="0"/>
          <a:chOff x="2467841" y="10572754"/>
          <a:chExt cx="133445" cy="255975"/>
        </a:xfrm>
      </xdr:grpSpPr>
      <xdr:sp macro="" textlink="">
        <xdr:nvSpPr>
          <xdr:cNvPr id="85" name="Rectangle 84">
            <a:extLst>
              <a:ext uri="{FF2B5EF4-FFF2-40B4-BE49-F238E27FC236}">
                <a16:creationId xmlns:a16="http://schemas.microsoft.com/office/drawing/2014/main" id="{00000000-0008-0000-0E00-000055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7" name="Straight Arrow Connector 86">
            <a:extLst>
              <a:ext uri="{FF2B5EF4-FFF2-40B4-BE49-F238E27FC236}">
                <a16:creationId xmlns:a16="http://schemas.microsoft.com/office/drawing/2014/main" id="{00000000-0008-0000-0E00-000057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1668</xdr:colOff>
      <xdr:row>25</xdr:row>
      <xdr:rowOff>0</xdr:rowOff>
    </xdr:from>
    <xdr:to>
      <xdr:col>40</xdr:col>
      <xdr:colOff>76199</xdr:colOff>
      <xdr:row>26</xdr:row>
      <xdr:rowOff>0</xdr:rowOff>
    </xdr:to>
    <xdr:grpSp>
      <xdr:nvGrpSpPr>
        <xdr:cNvPr id="88" name="Group 87">
          <a:extLst>
            <a:ext uri="{FF2B5EF4-FFF2-40B4-BE49-F238E27FC236}">
              <a16:creationId xmlns:a16="http://schemas.microsoft.com/office/drawing/2014/main" id="{00000000-0008-0000-0E00-000058000000}"/>
            </a:ext>
          </a:extLst>
        </xdr:cNvPr>
        <xdr:cNvGrpSpPr/>
      </xdr:nvGrpSpPr>
      <xdr:grpSpPr>
        <a:xfrm>
          <a:off x="4433968" y="2463800"/>
          <a:ext cx="1706481" cy="0"/>
          <a:chOff x="3700220" y="8704881"/>
          <a:chExt cx="1735292" cy="142068"/>
        </a:xfrm>
      </xdr:grpSpPr>
      <xdr:sp macro="" textlink="">
        <xdr:nvSpPr>
          <xdr:cNvPr id="89" name="Rectangle 88">
            <a:extLst>
              <a:ext uri="{FF2B5EF4-FFF2-40B4-BE49-F238E27FC236}">
                <a16:creationId xmlns:a16="http://schemas.microsoft.com/office/drawing/2014/main" id="{00000000-0008-0000-0E00-000059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0" name="Straight Arrow Connector 89">
            <a:extLst>
              <a:ext uri="{FF2B5EF4-FFF2-40B4-BE49-F238E27FC236}">
                <a16:creationId xmlns:a16="http://schemas.microsoft.com/office/drawing/2014/main" id="{00000000-0008-0000-0E00-00005A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42862</xdr:colOff>
      <xdr:row>7</xdr:row>
      <xdr:rowOff>15478</xdr:rowOff>
    </xdr:from>
    <xdr:to>
      <xdr:col>17</xdr:col>
      <xdr:colOff>31064</xdr:colOff>
      <xdr:row>9</xdr:row>
      <xdr:rowOff>82585</xdr:rowOff>
    </xdr:to>
    <xdr:grpSp>
      <xdr:nvGrpSpPr>
        <xdr:cNvPr id="2" name="Group 1">
          <a:extLst>
            <a:ext uri="{FF2B5EF4-FFF2-40B4-BE49-F238E27FC236}">
              <a16:creationId xmlns:a16="http://schemas.microsoft.com/office/drawing/2014/main" id="{00000000-0008-0000-0F00-000002000000}"/>
            </a:ext>
          </a:extLst>
        </xdr:cNvPr>
        <xdr:cNvGrpSpPr/>
      </xdr:nvGrpSpPr>
      <xdr:grpSpPr>
        <a:xfrm>
          <a:off x="2535525" y="816733"/>
          <a:ext cx="146376" cy="328034"/>
          <a:chOff x="2467841" y="10572750"/>
          <a:chExt cx="160193" cy="352857"/>
        </a:xfrm>
      </xdr:grpSpPr>
      <xdr:sp macro="" textlink="">
        <xdr:nvSpPr>
          <xdr:cNvPr id="3" name="Rectangle 2">
            <a:extLst>
              <a:ext uri="{FF2B5EF4-FFF2-40B4-BE49-F238E27FC236}">
                <a16:creationId xmlns:a16="http://schemas.microsoft.com/office/drawing/2014/main" id="{00000000-0008-0000-0F00-000003000000}"/>
              </a:ext>
            </a:extLst>
          </xdr:cNvPr>
          <xdr:cNvSpPr/>
        </xdr:nvSpPr>
        <xdr:spPr>
          <a:xfrm>
            <a:off x="2467841" y="10572750"/>
            <a:ext cx="160193" cy="142875"/>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Arrow Connector 3">
            <a:extLst>
              <a:ext uri="{FF2B5EF4-FFF2-40B4-BE49-F238E27FC236}">
                <a16:creationId xmlns:a16="http://schemas.microsoft.com/office/drawing/2014/main" id="{00000000-0008-0000-0F00-000004000000}"/>
              </a:ext>
            </a:extLst>
          </xdr:cNvPr>
          <xdr:cNvCxnSpPr/>
        </xdr:nvCxnSpPr>
        <xdr:spPr>
          <a:xfrm rot="5400000">
            <a:off x="2360685" y="10818451"/>
            <a:ext cx="21431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12</xdr:col>
      <xdr:colOff>5954</xdr:colOff>
      <xdr:row>12</xdr:row>
      <xdr:rowOff>23811</xdr:rowOff>
    </xdr:from>
    <xdr:to>
      <xdr:col>12</xdr:col>
      <xdr:colOff>5954</xdr:colOff>
      <xdr:row>14</xdr:row>
      <xdr:rowOff>4761</xdr:rowOff>
    </xdr:to>
    <xdr:cxnSp macro="">
      <xdr:nvCxnSpPr>
        <xdr:cNvPr id="5" name="Straight Arrow Connector 4">
          <a:extLst>
            <a:ext uri="{FF2B5EF4-FFF2-40B4-BE49-F238E27FC236}">
              <a16:creationId xmlns:a16="http://schemas.microsoft.com/office/drawing/2014/main" id="{00000000-0008-0000-0F00-000005000000}"/>
            </a:ext>
          </a:extLst>
        </xdr:cNvPr>
        <xdr:cNvCxnSpPr/>
      </xdr:nvCxnSpPr>
      <xdr:spPr>
        <a:xfrm>
          <a:off x="1891904" y="1538286"/>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xdr:colOff>
      <xdr:row>7</xdr:row>
      <xdr:rowOff>5953</xdr:rowOff>
    </xdr:from>
    <xdr:to>
      <xdr:col>40</xdr:col>
      <xdr:colOff>95250</xdr:colOff>
      <xdr:row>8</xdr:row>
      <xdr:rowOff>5953</xdr:rowOff>
    </xdr:to>
    <xdr:grpSp>
      <xdr:nvGrpSpPr>
        <xdr:cNvPr id="6" name="Group 5">
          <a:extLst>
            <a:ext uri="{FF2B5EF4-FFF2-40B4-BE49-F238E27FC236}">
              <a16:creationId xmlns:a16="http://schemas.microsoft.com/office/drawing/2014/main" id="{00000000-0008-0000-0F00-000006000000}"/>
            </a:ext>
          </a:extLst>
        </xdr:cNvPr>
        <xdr:cNvGrpSpPr/>
      </xdr:nvGrpSpPr>
      <xdr:grpSpPr>
        <a:xfrm>
          <a:off x="3990109" y="806630"/>
          <a:ext cx="2192482" cy="129886"/>
          <a:chOff x="3700220" y="8704881"/>
          <a:chExt cx="2218597" cy="142068"/>
        </a:xfrm>
      </xdr:grpSpPr>
      <xdr:sp macro="" textlink="">
        <xdr:nvSpPr>
          <xdr:cNvPr id="7" name="Rectangle 6">
            <a:extLst>
              <a:ext uri="{FF2B5EF4-FFF2-40B4-BE49-F238E27FC236}">
                <a16:creationId xmlns:a16="http://schemas.microsoft.com/office/drawing/2014/main" id="{00000000-0008-0000-0F00-000007000000}"/>
              </a:ext>
            </a:extLst>
          </xdr:cNvPr>
          <xdr:cNvSpPr/>
        </xdr:nvSpPr>
        <xdr:spPr>
          <a:xfrm>
            <a:off x="3700220" y="8704881"/>
            <a:ext cx="14563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00000000-0008-0000-0F00-000008000000}"/>
              </a:ext>
            </a:extLst>
          </xdr:cNvPr>
          <xdr:cNvCxnSpPr/>
        </xdr:nvCxnSpPr>
        <xdr:spPr>
          <a:xfrm>
            <a:off x="3851975" y="8846949"/>
            <a:ext cx="206684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41687</xdr:colOff>
      <xdr:row>227</xdr:row>
      <xdr:rowOff>53585</xdr:rowOff>
    </xdr:from>
    <xdr:to>
      <xdr:col>16</xdr:col>
      <xdr:colOff>133127</xdr:colOff>
      <xdr:row>229</xdr:row>
      <xdr:rowOff>39053</xdr:rowOff>
    </xdr:to>
    <xdr:grpSp>
      <xdr:nvGrpSpPr>
        <xdr:cNvPr id="9" name="Group 8">
          <a:extLst>
            <a:ext uri="{FF2B5EF4-FFF2-40B4-BE49-F238E27FC236}">
              <a16:creationId xmlns:a16="http://schemas.microsoft.com/office/drawing/2014/main" id="{00000000-0008-0000-0F00-000009000000}"/>
            </a:ext>
          </a:extLst>
        </xdr:cNvPr>
        <xdr:cNvGrpSpPr/>
      </xdr:nvGrpSpPr>
      <xdr:grpSpPr>
        <a:xfrm>
          <a:off x="2534350" y="27739585"/>
          <a:ext cx="90863" cy="193864"/>
          <a:chOff x="2467841" y="10572749"/>
          <a:chExt cx="94225" cy="257853"/>
        </a:xfrm>
      </xdr:grpSpPr>
      <xdr:sp macro="" textlink="">
        <xdr:nvSpPr>
          <xdr:cNvPr id="10" name="Rectangle 9">
            <a:extLst>
              <a:ext uri="{FF2B5EF4-FFF2-40B4-BE49-F238E27FC236}">
                <a16:creationId xmlns:a16="http://schemas.microsoft.com/office/drawing/2014/main" id="{00000000-0008-0000-0F00-00000A000000}"/>
              </a:ext>
            </a:extLst>
          </xdr:cNvPr>
          <xdr:cNvSpPr/>
        </xdr:nvSpPr>
        <xdr:spPr>
          <a:xfrm>
            <a:off x="2467841" y="10572749"/>
            <a:ext cx="94225" cy="114605"/>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00000000-0008-0000-0F00-00000B000000}"/>
              </a:ext>
            </a:extLst>
          </xdr:cNvPr>
          <xdr:cNvCxnSpPr/>
        </xdr:nvCxnSpPr>
        <xdr:spPr>
          <a:xfrm>
            <a:off x="2467841" y="10691474"/>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17358</xdr:colOff>
      <xdr:row>227</xdr:row>
      <xdr:rowOff>53578</xdr:rowOff>
    </xdr:from>
    <xdr:to>
      <xdr:col>40</xdr:col>
      <xdr:colOff>101204</xdr:colOff>
      <xdr:row>228</xdr:row>
      <xdr:rowOff>69825</xdr:rowOff>
    </xdr:to>
    <xdr:grpSp>
      <xdr:nvGrpSpPr>
        <xdr:cNvPr id="12" name="Group 11">
          <a:extLst>
            <a:ext uri="{FF2B5EF4-FFF2-40B4-BE49-F238E27FC236}">
              <a16:creationId xmlns:a16="http://schemas.microsoft.com/office/drawing/2014/main" id="{00000000-0008-0000-0F00-00000C000000}"/>
            </a:ext>
          </a:extLst>
        </xdr:cNvPr>
        <xdr:cNvGrpSpPr/>
      </xdr:nvGrpSpPr>
      <xdr:grpSpPr>
        <a:xfrm>
          <a:off x="3988417" y="27739578"/>
          <a:ext cx="2200705" cy="94179"/>
          <a:chOff x="3703463" y="8825279"/>
          <a:chExt cx="2215058" cy="92691"/>
        </a:xfrm>
      </xdr:grpSpPr>
      <xdr:sp macro="" textlink="">
        <xdr:nvSpPr>
          <xdr:cNvPr id="13" name="Rectangle 12">
            <a:extLst>
              <a:ext uri="{FF2B5EF4-FFF2-40B4-BE49-F238E27FC236}">
                <a16:creationId xmlns:a16="http://schemas.microsoft.com/office/drawing/2014/main" id="{00000000-0008-0000-0F00-00000D000000}"/>
              </a:ext>
            </a:extLst>
          </xdr:cNvPr>
          <xdr:cNvSpPr/>
        </xdr:nvSpPr>
        <xdr:spPr>
          <a:xfrm>
            <a:off x="3703463" y="8825279"/>
            <a:ext cx="90951" cy="92691"/>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F00-00000E000000}"/>
              </a:ext>
            </a:extLst>
          </xdr:cNvPr>
          <xdr:cNvCxnSpPr/>
        </xdr:nvCxnSpPr>
        <xdr:spPr>
          <a:xfrm>
            <a:off x="3801297" y="8917943"/>
            <a:ext cx="21172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5013</xdr:colOff>
      <xdr:row>237</xdr:row>
      <xdr:rowOff>80208</xdr:rowOff>
    </xdr:from>
    <xdr:to>
      <xdr:col>41</xdr:col>
      <xdr:colOff>5013</xdr:colOff>
      <xdr:row>237</xdr:row>
      <xdr:rowOff>80208</xdr:rowOff>
    </xdr:to>
    <xdr:cxnSp macro="">
      <xdr:nvCxnSpPr>
        <xdr:cNvPr id="15" name="Straight Arrow Connector 14">
          <a:extLst>
            <a:ext uri="{FF2B5EF4-FFF2-40B4-BE49-F238E27FC236}">
              <a16:creationId xmlns:a16="http://schemas.microsoft.com/office/drawing/2014/main" id="{00000000-0008-0000-0F00-00000F000000}"/>
            </a:ext>
          </a:extLst>
        </xdr:cNvPr>
        <xdr:cNvCxnSpPr/>
      </xdr:nvCxnSpPr>
      <xdr:spPr>
        <a:xfrm>
          <a:off x="6091488" y="14291508"/>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9529</xdr:colOff>
      <xdr:row>231</xdr:row>
      <xdr:rowOff>66675</xdr:rowOff>
    </xdr:from>
    <xdr:to>
      <xdr:col>38</xdr:col>
      <xdr:colOff>75203</xdr:colOff>
      <xdr:row>232</xdr:row>
      <xdr:rowOff>74235</xdr:rowOff>
    </xdr:to>
    <xdr:grpSp>
      <xdr:nvGrpSpPr>
        <xdr:cNvPr id="16" name="Group 15">
          <a:extLst>
            <a:ext uri="{FF2B5EF4-FFF2-40B4-BE49-F238E27FC236}">
              <a16:creationId xmlns:a16="http://schemas.microsoft.com/office/drawing/2014/main" id="{00000000-0008-0000-0F00-000010000000}"/>
            </a:ext>
          </a:extLst>
        </xdr:cNvPr>
        <xdr:cNvGrpSpPr/>
      </xdr:nvGrpSpPr>
      <xdr:grpSpPr>
        <a:xfrm>
          <a:off x="5573284" y="28116357"/>
          <a:ext cx="384905" cy="153610"/>
          <a:chOff x="3223274" y="3407432"/>
          <a:chExt cx="360825" cy="841031"/>
        </a:xfrm>
      </xdr:grpSpPr>
      <xdr:cxnSp macro="">
        <xdr:nvCxnSpPr>
          <xdr:cNvPr id="17" name="Straight Arrow Connector 16">
            <a:extLst>
              <a:ext uri="{FF2B5EF4-FFF2-40B4-BE49-F238E27FC236}">
                <a16:creationId xmlns:a16="http://schemas.microsoft.com/office/drawing/2014/main" id="{00000000-0008-0000-0F00-000011000000}"/>
              </a:ext>
            </a:extLst>
          </xdr:cNvPr>
          <xdr:cNvCxnSpPr/>
        </xdr:nvCxnSpPr>
        <xdr:spPr>
          <a:xfrm flipH="1">
            <a:off x="3223274" y="4248463"/>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 name="Rectangle 37">
            <a:extLst>
              <a:ext uri="{FF2B5EF4-FFF2-40B4-BE49-F238E27FC236}">
                <a16:creationId xmlns:a16="http://schemas.microsoft.com/office/drawing/2014/main" id="{00000000-0008-0000-0F00-000012000000}"/>
              </a:ext>
            </a:extLst>
          </xdr:cNvPr>
          <xdr:cNvSpPr/>
        </xdr:nvSpPr>
        <xdr:spPr>
          <a:xfrm>
            <a:off x="3526047" y="3407432"/>
            <a:ext cx="58052" cy="83895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17546</xdr:colOff>
      <xdr:row>233</xdr:row>
      <xdr:rowOff>67678</xdr:rowOff>
    </xdr:from>
    <xdr:to>
      <xdr:col>36</xdr:col>
      <xdr:colOff>83220</xdr:colOff>
      <xdr:row>235</xdr:row>
      <xdr:rowOff>75238</xdr:rowOff>
    </xdr:to>
    <xdr:grpSp>
      <xdr:nvGrpSpPr>
        <xdr:cNvPr id="19" name="Group 18">
          <a:extLst>
            <a:ext uri="{FF2B5EF4-FFF2-40B4-BE49-F238E27FC236}">
              <a16:creationId xmlns:a16="http://schemas.microsoft.com/office/drawing/2014/main" id="{00000000-0008-0000-0F00-000013000000}"/>
            </a:ext>
          </a:extLst>
        </xdr:cNvPr>
        <xdr:cNvGrpSpPr/>
      </xdr:nvGrpSpPr>
      <xdr:grpSpPr>
        <a:xfrm>
          <a:off x="5263223" y="28408306"/>
          <a:ext cx="384906" cy="267909"/>
          <a:chOff x="3223274" y="3407432"/>
          <a:chExt cx="360825" cy="841031"/>
        </a:xfrm>
      </xdr:grpSpPr>
      <xdr:cxnSp macro="">
        <xdr:nvCxnSpPr>
          <xdr:cNvPr id="20" name="Straight Arrow Connector 19">
            <a:extLst>
              <a:ext uri="{FF2B5EF4-FFF2-40B4-BE49-F238E27FC236}">
                <a16:creationId xmlns:a16="http://schemas.microsoft.com/office/drawing/2014/main" id="{00000000-0008-0000-0F00-000014000000}"/>
              </a:ext>
            </a:extLst>
          </xdr:cNvPr>
          <xdr:cNvCxnSpPr/>
        </xdr:nvCxnSpPr>
        <xdr:spPr>
          <a:xfrm flipH="1">
            <a:off x="3223274" y="4248463"/>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F00-000015000000}"/>
              </a:ext>
            </a:extLst>
          </xdr:cNvPr>
          <xdr:cNvSpPr/>
        </xdr:nvSpPr>
        <xdr:spPr>
          <a:xfrm>
            <a:off x="3526047" y="3407432"/>
            <a:ext cx="58052" cy="83895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39</xdr:col>
      <xdr:colOff>9525</xdr:colOff>
      <xdr:row>54</xdr:row>
      <xdr:rowOff>85725</xdr:rowOff>
    </xdr:from>
    <xdr:to>
      <xdr:col>41</xdr:col>
      <xdr:colOff>5472</xdr:colOff>
      <xdr:row>55</xdr:row>
      <xdr:rowOff>83343</xdr:rowOff>
    </xdr:to>
    <xdr:grpSp>
      <xdr:nvGrpSpPr>
        <xdr:cNvPr id="5" name="Group 4">
          <a:extLst>
            <a:ext uri="{FF2B5EF4-FFF2-40B4-BE49-F238E27FC236}">
              <a16:creationId xmlns:a16="http://schemas.microsoft.com/office/drawing/2014/main" id="{00000000-0008-0000-1100-000005000000}"/>
            </a:ext>
          </a:extLst>
        </xdr:cNvPr>
        <xdr:cNvGrpSpPr/>
      </xdr:nvGrpSpPr>
      <xdr:grpSpPr>
        <a:xfrm>
          <a:off x="5860838" y="6639772"/>
          <a:ext cx="197030" cy="141127"/>
          <a:chOff x="6029326" y="2438400"/>
          <a:chExt cx="197784" cy="140494"/>
        </a:xfrm>
      </xdr:grpSpPr>
      <xdr:cxnSp macro="">
        <xdr:nvCxnSpPr>
          <xdr:cNvPr id="6" name="Straight Arrow Connector 5">
            <a:extLst>
              <a:ext uri="{FF2B5EF4-FFF2-40B4-BE49-F238E27FC236}">
                <a16:creationId xmlns:a16="http://schemas.microsoft.com/office/drawing/2014/main" id="{00000000-0008-0000-1100-00000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 name="Rectangle 37">
            <a:extLst>
              <a:ext uri="{FF2B5EF4-FFF2-40B4-BE49-F238E27FC236}">
                <a16:creationId xmlns:a16="http://schemas.microsoft.com/office/drawing/2014/main" id="{00000000-0008-0000-1100-00000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131</xdr:row>
      <xdr:rowOff>66675</xdr:rowOff>
    </xdr:from>
    <xdr:to>
      <xdr:col>41</xdr:col>
      <xdr:colOff>9525</xdr:colOff>
      <xdr:row>131</xdr:row>
      <xdr:rowOff>66675</xdr:rowOff>
    </xdr:to>
    <xdr:cxnSp macro="">
      <xdr:nvCxnSpPr>
        <xdr:cNvPr id="8" name="Straight Arrow Connector 7">
          <a:extLst>
            <a:ext uri="{FF2B5EF4-FFF2-40B4-BE49-F238E27FC236}">
              <a16:creationId xmlns:a16="http://schemas.microsoft.com/office/drawing/2014/main" id="{00000000-0008-0000-1100-000008000000}"/>
            </a:ext>
          </a:extLst>
        </xdr:cNvPr>
        <xdr:cNvCxnSpPr/>
      </xdr:nvCxnSpPr>
      <xdr:spPr>
        <a:xfrm>
          <a:off x="6096000" y="87725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xdr:row>
      <xdr:rowOff>66675</xdr:rowOff>
    </xdr:from>
    <xdr:to>
      <xdr:col>41</xdr:col>
      <xdr:colOff>9525</xdr:colOff>
      <xdr:row>11</xdr:row>
      <xdr:rowOff>66675</xdr:rowOff>
    </xdr:to>
    <xdr:cxnSp macro="">
      <xdr:nvCxnSpPr>
        <xdr:cNvPr id="14" name="Straight Arrow Connector 13">
          <a:extLst>
            <a:ext uri="{FF2B5EF4-FFF2-40B4-BE49-F238E27FC236}">
              <a16:creationId xmlns:a16="http://schemas.microsoft.com/office/drawing/2014/main" id="{00000000-0008-0000-1100-00000E000000}"/>
            </a:ext>
          </a:extLst>
        </xdr:cNvPr>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xdr:colOff>
      <xdr:row>77</xdr:row>
      <xdr:rowOff>57150</xdr:rowOff>
    </xdr:from>
    <xdr:to>
      <xdr:col>11</xdr:col>
      <xdr:colOff>43402</xdr:colOff>
      <xdr:row>79</xdr:row>
      <xdr:rowOff>117837</xdr:rowOff>
    </xdr:to>
    <xdr:grpSp>
      <xdr:nvGrpSpPr>
        <xdr:cNvPr id="15" name="Group 14">
          <a:extLst>
            <a:ext uri="{FF2B5EF4-FFF2-40B4-BE49-F238E27FC236}">
              <a16:creationId xmlns:a16="http://schemas.microsoft.com/office/drawing/2014/main" id="{00000000-0008-0000-1100-00000F000000}"/>
            </a:ext>
          </a:extLst>
        </xdr:cNvPr>
        <xdr:cNvGrpSpPr/>
      </xdr:nvGrpSpPr>
      <xdr:grpSpPr>
        <a:xfrm>
          <a:off x="1547919" y="9311640"/>
          <a:ext cx="152833" cy="349400"/>
          <a:chOff x="3377338" y="8846950"/>
          <a:chExt cx="161441" cy="351940"/>
        </a:xfrm>
      </xdr:grpSpPr>
      <xdr:sp macro="" textlink="">
        <xdr:nvSpPr>
          <xdr:cNvPr id="16" name="Rectangle 15">
            <a:extLst>
              <a:ext uri="{FF2B5EF4-FFF2-40B4-BE49-F238E27FC236}">
                <a16:creationId xmlns:a16="http://schemas.microsoft.com/office/drawing/2014/main" id="{00000000-0008-0000-11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11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77</xdr:row>
      <xdr:rowOff>47625</xdr:rowOff>
    </xdr:from>
    <xdr:to>
      <xdr:col>19</xdr:col>
      <xdr:colOff>43402</xdr:colOff>
      <xdr:row>79</xdr:row>
      <xdr:rowOff>108312</xdr:rowOff>
    </xdr:to>
    <xdr:grpSp>
      <xdr:nvGrpSpPr>
        <xdr:cNvPr id="18" name="Group 17">
          <a:extLst>
            <a:ext uri="{FF2B5EF4-FFF2-40B4-BE49-F238E27FC236}">
              <a16:creationId xmlns:a16="http://schemas.microsoft.com/office/drawing/2014/main" id="{00000000-0008-0000-1100-000012000000}"/>
            </a:ext>
          </a:extLst>
        </xdr:cNvPr>
        <xdr:cNvGrpSpPr/>
      </xdr:nvGrpSpPr>
      <xdr:grpSpPr>
        <a:xfrm>
          <a:off x="2794212" y="9301692"/>
          <a:ext cx="152834" cy="350670"/>
          <a:chOff x="3377338" y="8846950"/>
          <a:chExt cx="161441" cy="351940"/>
        </a:xfrm>
      </xdr:grpSpPr>
      <xdr:sp macro="" textlink="">
        <xdr:nvSpPr>
          <xdr:cNvPr id="19" name="Rectangle 18">
            <a:extLst>
              <a:ext uri="{FF2B5EF4-FFF2-40B4-BE49-F238E27FC236}">
                <a16:creationId xmlns:a16="http://schemas.microsoft.com/office/drawing/2014/main" id="{00000000-0008-0000-1100-00001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1100-00001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83</xdr:row>
      <xdr:rowOff>76200</xdr:rowOff>
    </xdr:from>
    <xdr:to>
      <xdr:col>41</xdr:col>
      <xdr:colOff>5472</xdr:colOff>
      <xdr:row>84</xdr:row>
      <xdr:rowOff>73818</xdr:rowOff>
    </xdr:to>
    <xdr:grpSp>
      <xdr:nvGrpSpPr>
        <xdr:cNvPr id="21" name="Group 20">
          <a:extLst>
            <a:ext uri="{FF2B5EF4-FFF2-40B4-BE49-F238E27FC236}">
              <a16:creationId xmlns:a16="http://schemas.microsoft.com/office/drawing/2014/main" id="{00000000-0008-0000-1100-000015000000}"/>
            </a:ext>
          </a:extLst>
        </xdr:cNvPr>
        <xdr:cNvGrpSpPr/>
      </xdr:nvGrpSpPr>
      <xdr:grpSpPr>
        <a:xfrm>
          <a:off x="5860838" y="10127826"/>
          <a:ext cx="197030" cy="141552"/>
          <a:chOff x="6029326" y="2438400"/>
          <a:chExt cx="197784" cy="140494"/>
        </a:xfrm>
      </xdr:grpSpPr>
      <xdr:cxnSp macro="">
        <xdr:nvCxnSpPr>
          <xdr:cNvPr id="22" name="Straight Arrow Connector 21">
            <a:extLst>
              <a:ext uri="{FF2B5EF4-FFF2-40B4-BE49-F238E27FC236}">
                <a16:creationId xmlns:a16="http://schemas.microsoft.com/office/drawing/2014/main" id="{00000000-0008-0000-1100-00001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00000000-0008-0000-1100-00001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146</xdr:row>
      <xdr:rowOff>76200</xdr:rowOff>
    </xdr:from>
    <xdr:to>
      <xdr:col>41</xdr:col>
      <xdr:colOff>5472</xdr:colOff>
      <xdr:row>147</xdr:row>
      <xdr:rowOff>73818</xdr:rowOff>
    </xdr:to>
    <xdr:grpSp>
      <xdr:nvGrpSpPr>
        <xdr:cNvPr id="24" name="Group 23">
          <a:extLst>
            <a:ext uri="{FF2B5EF4-FFF2-40B4-BE49-F238E27FC236}">
              <a16:creationId xmlns:a16="http://schemas.microsoft.com/office/drawing/2014/main" id="{00000000-0008-0000-1100-000018000000}"/>
            </a:ext>
          </a:extLst>
        </xdr:cNvPr>
        <xdr:cNvGrpSpPr/>
      </xdr:nvGrpSpPr>
      <xdr:grpSpPr>
        <a:xfrm>
          <a:off x="5860838" y="17854506"/>
          <a:ext cx="197030" cy="141552"/>
          <a:chOff x="6029326" y="2438400"/>
          <a:chExt cx="197784" cy="140494"/>
        </a:xfrm>
      </xdr:grpSpPr>
      <xdr:cxnSp macro="">
        <xdr:nvCxnSpPr>
          <xdr:cNvPr id="25" name="Straight Arrow Connector 24">
            <a:extLst>
              <a:ext uri="{FF2B5EF4-FFF2-40B4-BE49-F238E27FC236}">
                <a16:creationId xmlns:a16="http://schemas.microsoft.com/office/drawing/2014/main" id="{00000000-0008-0000-11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11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26</xdr:col>
      <xdr:colOff>51288</xdr:colOff>
      <xdr:row>96</xdr:row>
      <xdr:rowOff>90122</xdr:rowOff>
    </xdr:from>
    <xdr:to>
      <xdr:col>40</xdr:col>
      <xdr:colOff>102355</xdr:colOff>
      <xdr:row>97</xdr:row>
      <xdr:rowOff>83113</xdr:rowOff>
    </xdr:to>
    <xdr:grpSp>
      <xdr:nvGrpSpPr>
        <xdr:cNvPr id="30" name="Group 29">
          <a:extLst>
            <a:ext uri="{FF2B5EF4-FFF2-40B4-BE49-F238E27FC236}">
              <a16:creationId xmlns:a16="http://schemas.microsoft.com/office/drawing/2014/main" id="{00000000-0008-0000-1100-00001E000000}"/>
            </a:ext>
          </a:extLst>
        </xdr:cNvPr>
        <xdr:cNvGrpSpPr/>
      </xdr:nvGrpSpPr>
      <xdr:grpSpPr>
        <a:xfrm>
          <a:off x="3932408" y="11673369"/>
          <a:ext cx="2120321" cy="121260"/>
          <a:chOff x="3700220" y="8704881"/>
          <a:chExt cx="2198016" cy="142068"/>
        </a:xfrm>
      </xdr:grpSpPr>
      <xdr:sp macro="" textlink="">
        <xdr:nvSpPr>
          <xdr:cNvPr id="31" name="Rectangle 30">
            <a:extLst>
              <a:ext uri="{FF2B5EF4-FFF2-40B4-BE49-F238E27FC236}">
                <a16:creationId xmlns:a16="http://schemas.microsoft.com/office/drawing/2014/main" id="{00000000-0008-0000-1100-00001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 name="Straight Arrow Connector 31">
            <a:extLst>
              <a:ext uri="{FF2B5EF4-FFF2-40B4-BE49-F238E27FC236}">
                <a16:creationId xmlns:a16="http://schemas.microsoft.com/office/drawing/2014/main" id="{00000000-0008-0000-1100-000020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51288</xdr:colOff>
      <xdr:row>96</xdr:row>
      <xdr:rowOff>80597</xdr:rowOff>
    </xdr:from>
    <xdr:to>
      <xdr:col>15</xdr:col>
      <xdr:colOff>50792</xdr:colOff>
      <xdr:row>98</xdr:row>
      <xdr:rowOff>132555</xdr:rowOff>
    </xdr:to>
    <xdr:grpSp>
      <xdr:nvGrpSpPr>
        <xdr:cNvPr id="33" name="Group 32">
          <a:extLst>
            <a:ext uri="{FF2B5EF4-FFF2-40B4-BE49-F238E27FC236}">
              <a16:creationId xmlns:a16="http://schemas.microsoft.com/office/drawing/2014/main" id="{00000000-0008-0000-1100-000021000000}"/>
            </a:ext>
          </a:extLst>
        </xdr:cNvPr>
        <xdr:cNvGrpSpPr/>
      </xdr:nvGrpSpPr>
      <xdr:grpSpPr>
        <a:xfrm>
          <a:off x="2174728" y="11663420"/>
          <a:ext cx="155291" cy="304265"/>
          <a:chOff x="3377338" y="8846950"/>
          <a:chExt cx="161441" cy="351940"/>
        </a:xfrm>
      </xdr:grpSpPr>
      <xdr:sp macro="" textlink="">
        <xdr:nvSpPr>
          <xdr:cNvPr id="34" name="Rectangle 33">
            <a:extLst>
              <a:ext uri="{FF2B5EF4-FFF2-40B4-BE49-F238E27FC236}">
                <a16:creationId xmlns:a16="http://schemas.microsoft.com/office/drawing/2014/main" id="{00000000-0008-0000-1100-00002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Arrow Connector 34">
            <a:extLst>
              <a:ext uri="{FF2B5EF4-FFF2-40B4-BE49-F238E27FC236}">
                <a16:creationId xmlns:a16="http://schemas.microsoft.com/office/drawing/2014/main" id="{00000000-0008-0000-1100-00002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51289</xdr:colOff>
      <xdr:row>103</xdr:row>
      <xdr:rowOff>29309</xdr:rowOff>
    </xdr:from>
    <xdr:to>
      <xdr:col>11</xdr:col>
      <xdr:colOff>50793</xdr:colOff>
      <xdr:row>105</xdr:row>
      <xdr:rowOff>81267</xdr:rowOff>
    </xdr:to>
    <xdr:grpSp>
      <xdr:nvGrpSpPr>
        <xdr:cNvPr id="51" name="Group 50">
          <a:extLst>
            <a:ext uri="{FF2B5EF4-FFF2-40B4-BE49-F238E27FC236}">
              <a16:creationId xmlns:a16="http://schemas.microsoft.com/office/drawing/2014/main" id="{00000000-0008-0000-1100-000033000000}"/>
            </a:ext>
          </a:extLst>
        </xdr:cNvPr>
        <xdr:cNvGrpSpPr/>
      </xdr:nvGrpSpPr>
      <xdr:grpSpPr>
        <a:xfrm>
          <a:off x="1551583" y="12370745"/>
          <a:ext cx="155290" cy="309345"/>
          <a:chOff x="3377338" y="8846950"/>
          <a:chExt cx="161441" cy="351940"/>
        </a:xfrm>
      </xdr:grpSpPr>
      <xdr:sp macro="" textlink="">
        <xdr:nvSpPr>
          <xdr:cNvPr id="52" name="Rectangle 51">
            <a:extLst>
              <a:ext uri="{FF2B5EF4-FFF2-40B4-BE49-F238E27FC236}">
                <a16:creationId xmlns:a16="http://schemas.microsoft.com/office/drawing/2014/main" id="{00000000-0008-0000-1100-00003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1100-00003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51289</xdr:colOff>
      <xdr:row>103</xdr:row>
      <xdr:rowOff>21981</xdr:rowOff>
    </xdr:from>
    <xdr:to>
      <xdr:col>18</xdr:col>
      <xdr:colOff>50793</xdr:colOff>
      <xdr:row>105</xdr:row>
      <xdr:rowOff>73939</xdr:rowOff>
    </xdr:to>
    <xdr:grpSp>
      <xdr:nvGrpSpPr>
        <xdr:cNvPr id="54" name="Group 53">
          <a:extLst>
            <a:ext uri="{FF2B5EF4-FFF2-40B4-BE49-F238E27FC236}">
              <a16:creationId xmlns:a16="http://schemas.microsoft.com/office/drawing/2014/main" id="{00000000-0008-0000-1100-000036000000}"/>
            </a:ext>
          </a:extLst>
        </xdr:cNvPr>
        <xdr:cNvGrpSpPr/>
      </xdr:nvGrpSpPr>
      <xdr:grpSpPr>
        <a:xfrm>
          <a:off x="2642089" y="12362571"/>
          <a:ext cx="155291" cy="311461"/>
          <a:chOff x="3377338" y="8846950"/>
          <a:chExt cx="161441" cy="351940"/>
        </a:xfrm>
      </xdr:grpSpPr>
      <xdr:sp macro="" textlink="">
        <xdr:nvSpPr>
          <xdr:cNvPr id="55" name="Rectangle 54">
            <a:extLst>
              <a:ext uri="{FF2B5EF4-FFF2-40B4-BE49-F238E27FC236}">
                <a16:creationId xmlns:a16="http://schemas.microsoft.com/office/drawing/2014/main" id="{00000000-0008-0000-1100-00003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1100-00003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43963</xdr:colOff>
      <xdr:row>103</xdr:row>
      <xdr:rowOff>7327</xdr:rowOff>
    </xdr:from>
    <xdr:to>
      <xdr:col>41</xdr:col>
      <xdr:colOff>7329</xdr:colOff>
      <xdr:row>104</xdr:row>
      <xdr:rowOff>319</xdr:rowOff>
    </xdr:to>
    <xdr:grpSp>
      <xdr:nvGrpSpPr>
        <xdr:cNvPr id="57" name="Group 56">
          <a:extLst>
            <a:ext uri="{FF2B5EF4-FFF2-40B4-BE49-F238E27FC236}">
              <a16:creationId xmlns:a16="http://schemas.microsoft.com/office/drawing/2014/main" id="{00000000-0008-0000-1100-000039000000}"/>
            </a:ext>
          </a:extLst>
        </xdr:cNvPr>
        <xdr:cNvGrpSpPr/>
      </xdr:nvGrpSpPr>
      <xdr:grpSpPr>
        <a:xfrm>
          <a:off x="4082140" y="12348763"/>
          <a:ext cx="1977585" cy="121263"/>
          <a:chOff x="3700220" y="8704881"/>
          <a:chExt cx="2051200" cy="142068"/>
        </a:xfrm>
      </xdr:grpSpPr>
      <xdr:sp macro="" textlink="">
        <xdr:nvSpPr>
          <xdr:cNvPr id="58" name="Rectangle 57">
            <a:extLst>
              <a:ext uri="{FF2B5EF4-FFF2-40B4-BE49-F238E27FC236}">
                <a16:creationId xmlns:a16="http://schemas.microsoft.com/office/drawing/2014/main" id="{00000000-0008-0000-1100-00003A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9" name="Straight Arrow Connector 58">
            <a:extLst>
              <a:ext uri="{FF2B5EF4-FFF2-40B4-BE49-F238E27FC236}">
                <a16:creationId xmlns:a16="http://schemas.microsoft.com/office/drawing/2014/main" id="{00000000-0008-0000-1100-00003B000000}"/>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114</xdr:row>
      <xdr:rowOff>76200</xdr:rowOff>
    </xdr:from>
    <xdr:to>
      <xdr:col>41</xdr:col>
      <xdr:colOff>5472</xdr:colOff>
      <xdr:row>115</xdr:row>
      <xdr:rowOff>73818</xdr:rowOff>
    </xdr:to>
    <xdr:grpSp>
      <xdr:nvGrpSpPr>
        <xdr:cNvPr id="60" name="Group 59">
          <a:extLst>
            <a:ext uri="{FF2B5EF4-FFF2-40B4-BE49-F238E27FC236}">
              <a16:creationId xmlns:a16="http://schemas.microsoft.com/office/drawing/2014/main" id="{00000000-0008-0000-1100-00003C000000}"/>
            </a:ext>
          </a:extLst>
        </xdr:cNvPr>
        <xdr:cNvGrpSpPr/>
      </xdr:nvGrpSpPr>
      <xdr:grpSpPr>
        <a:xfrm>
          <a:off x="5860838" y="13820986"/>
          <a:ext cx="197030" cy="141552"/>
          <a:chOff x="6029326" y="2438400"/>
          <a:chExt cx="197784" cy="140494"/>
        </a:xfrm>
      </xdr:grpSpPr>
      <xdr:cxnSp macro="">
        <xdr:nvCxnSpPr>
          <xdr:cNvPr id="61" name="Straight Arrow Connector 60">
            <a:extLst>
              <a:ext uri="{FF2B5EF4-FFF2-40B4-BE49-F238E27FC236}">
                <a16:creationId xmlns:a16="http://schemas.microsoft.com/office/drawing/2014/main" id="{00000000-0008-0000-1100-00003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2" name="Rectangle 37">
            <a:extLst>
              <a:ext uri="{FF2B5EF4-FFF2-40B4-BE49-F238E27FC236}">
                <a16:creationId xmlns:a16="http://schemas.microsoft.com/office/drawing/2014/main" id="{00000000-0008-0000-1100-00003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158</xdr:row>
      <xdr:rowOff>66675</xdr:rowOff>
    </xdr:from>
    <xdr:to>
      <xdr:col>41</xdr:col>
      <xdr:colOff>0</xdr:colOff>
      <xdr:row>158</xdr:row>
      <xdr:rowOff>66675</xdr:rowOff>
    </xdr:to>
    <xdr:cxnSp macro="">
      <xdr:nvCxnSpPr>
        <xdr:cNvPr id="63" name="Straight Arrow Connector 62">
          <a:extLst>
            <a:ext uri="{FF2B5EF4-FFF2-40B4-BE49-F238E27FC236}">
              <a16:creationId xmlns:a16="http://schemas.microsoft.com/office/drawing/2014/main" id="{00000000-0008-0000-1100-00003F000000}"/>
            </a:ext>
          </a:extLst>
        </xdr:cNvPr>
        <xdr:cNvCxnSpPr/>
      </xdr:nvCxnSpPr>
      <xdr:spPr>
        <a:xfrm>
          <a:off x="6086475" y="186118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38100</xdr:colOff>
      <xdr:row>153</xdr:row>
      <xdr:rowOff>28575</xdr:rowOff>
    </xdr:from>
    <xdr:to>
      <xdr:col>17</xdr:col>
      <xdr:colOff>8143</xdr:colOff>
      <xdr:row>155</xdr:row>
      <xdr:rowOff>4084</xdr:rowOff>
    </xdr:to>
    <xdr:grpSp>
      <xdr:nvGrpSpPr>
        <xdr:cNvPr id="66" name="Group 65">
          <a:extLst>
            <a:ext uri="{FF2B5EF4-FFF2-40B4-BE49-F238E27FC236}">
              <a16:creationId xmlns:a16="http://schemas.microsoft.com/office/drawing/2014/main" id="{00000000-0008-0000-1100-000042000000}"/>
            </a:ext>
          </a:extLst>
        </xdr:cNvPr>
        <xdr:cNvGrpSpPr/>
      </xdr:nvGrpSpPr>
      <xdr:grpSpPr>
        <a:xfrm>
          <a:off x="2473960" y="18594705"/>
          <a:ext cx="127099" cy="232895"/>
          <a:chOff x="2467841" y="10572750"/>
          <a:chExt cx="133445" cy="260359"/>
        </a:xfrm>
      </xdr:grpSpPr>
      <xdr:sp macro="" textlink="">
        <xdr:nvSpPr>
          <xdr:cNvPr id="67" name="Rectangle 66">
            <a:extLst>
              <a:ext uri="{FF2B5EF4-FFF2-40B4-BE49-F238E27FC236}">
                <a16:creationId xmlns:a16="http://schemas.microsoft.com/office/drawing/2014/main" id="{00000000-0008-0000-1100-000043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8" name="Straight Arrow Connector 67">
            <a:extLst>
              <a:ext uri="{FF2B5EF4-FFF2-40B4-BE49-F238E27FC236}">
                <a16:creationId xmlns:a16="http://schemas.microsoft.com/office/drawing/2014/main" id="{00000000-0008-0000-1100-000044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15004</xdr:colOff>
      <xdr:row>153</xdr:row>
      <xdr:rowOff>0</xdr:rowOff>
    </xdr:from>
    <xdr:to>
      <xdr:col>41</xdr:col>
      <xdr:colOff>966</xdr:colOff>
      <xdr:row>154</xdr:row>
      <xdr:rowOff>0</xdr:rowOff>
    </xdr:to>
    <xdr:grpSp>
      <xdr:nvGrpSpPr>
        <xdr:cNvPr id="69" name="Group 68">
          <a:extLst>
            <a:ext uri="{FF2B5EF4-FFF2-40B4-BE49-F238E27FC236}">
              <a16:creationId xmlns:a16="http://schemas.microsoft.com/office/drawing/2014/main" id="{00000000-0008-0000-1100-000045000000}"/>
            </a:ext>
          </a:extLst>
        </xdr:cNvPr>
        <xdr:cNvGrpSpPr/>
      </xdr:nvGrpSpPr>
      <xdr:grpSpPr>
        <a:xfrm>
          <a:off x="4364330" y="18565707"/>
          <a:ext cx="1688609" cy="128693"/>
          <a:chOff x="3700220" y="8704881"/>
          <a:chExt cx="1749526" cy="142068"/>
        </a:xfrm>
      </xdr:grpSpPr>
      <xdr:sp macro="" textlink="">
        <xdr:nvSpPr>
          <xdr:cNvPr id="70" name="Rectangle 69">
            <a:extLst>
              <a:ext uri="{FF2B5EF4-FFF2-40B4-BE49-F238E27FC236}">
                <a16:creationId xmlns:a16="http://schemas.microsoft.com/office/drawing/2014/main" id="{00000000-0008-0000-1100-00004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1" name="Straight Arrow Connector 70">
            <a:extLst>
              <a:ext uri="{FF2B5EF4-FFF2-40B4-BE49-F238E27FC236}">
                <a16:creationId xmlns:a16="http://schemas.microsoft.com/office/drawing/2014/main" id="{00000000-0008-0000-1100-000047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247</xdr:row>
      <xdr:rowOff>66675</xdr:rowOff>
    </xdr:from>
    <xdr:to>
      <xdr:col>40</xdr:col>
      <xdr:colOff>101468</xdr:colOff>
      <xdr:row>247</xdr:row>
      <xdr:rowOff>66675</xdr:rowOff>
    </xdr:to>
    <xdr:cxnSp macro="">
      <xdr:nvCxnSpPr>
        <xdr:cNvPr id="72" name="Straight Arrow Connector 71">
          <a:extLst>
            <a:ext uri="{FF2B5EF4-FFF2-40B4-BE49-F238E27FC236}">
              <a16:creationId xmlns:a16="http://schemas.microsoft.com/office/drawing/2014/main" id="{00000000-0008-0000-1100-000048000000}"/>
            </a:ext>
          </a:extLst>
        </xdr:cNvPr>
        <xdr:cNvCxnSpPr/>
      </xdr:nvCxnSpPr>
      <xdr:spPr>
        <a:xfrm>
          <a:off x="6257925" y="25241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267</xdr:row>
      <xdr:rowOff>66675</xdr:rowOff>
    </xdr:from>
    <xdr:to>
      <xdr:col>40</xdr:col>
      <xdr:colOff>101468</xdr:colOff>
      <xdr:row>267</xdr:row>
      <xdr:rowOff>66675</xdr:rowOff>
    </xdr:to>
    <xdr:cxnSp macro="">
      <xdr:nvCxnSpPr>
        <xdr:cNvPr id="73" name="Straight Arrow Connector 72">
          <a:extLst>
            <a:ext uri="{FF2B5EF4-FFF2-40B4-BE49-F238E27FC236}">
              <a16:creationId xmlns:a16="http://schemas.microsoft.com/office/drawing/2014/main" id="{00000000-0008-0000-1100-000049000000}"/>
            </a:ext>
          </a:extLst>
        </xdr:cNvPr>
        <xdr:cNvCxnSpPr/>
      </xdr:nvCxnSpPr>
      <xdr:spPr>
        <a:xfrm>
          <a:off x="6257925" y="498157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180</xdr:row>
      <xdr:rowOff>76200</xdr:rowOff>
    </xdr:from>
    <xdr:to>
      <xdr:col>41</xdr:col>
      <xdr:colOff>0</xdr:colOff>
      <xdr:row>180</xdr:row>
      <xdr:rowOff>76200</xdr:rowOff>
    </xdr:to>
    <xdr:cxnSp macro="">
      <xdr:nvCxnSpPr>
        <xdr:cNvPr id="83" name="Straight Arrow Connector 82">
          <a:extLst>
            <a:ext uri="{FF2B5EF4-FFF2-40B4-BE49-F238E27FC236}">
              <a16:creationId xmlns:a16="http://schemas.microsoft.com/office/drawing/2014/main" id="{00000000-0008-0000-1100-000053000000}"/>
            </a:ext>
          </a:extLst>
        </xdr:cNvPr>
        <xdr:cNvCxnSpPr/>
      </xdr:nvCxnSpPr>
      <xdr:spPr>
        <a:xfrm>
          <a:off x="5730240" y="19949160"/>
          <a:ext cx="19812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168</xdr:row>
      <xdr:rowOff>76200</xdr:rowOff>
    </xdr:from>
    <xdr:to>
      <xdr:col>41</xdr:col>
      <xdr:colOff>3567</xdr:colOff>
      <xdr:row>169</xdr:row>
      <xdr:rowOff>73818</xdr:rowOff>
    </xdr:to>
    <xdr:grpSp>
      <xdr:nvGrpSpPr>
        <xdr:cNvPr id="74" name="Group 73">
          <a:extLst>
            <a:ext uri="{FF2B5EF4-FFF2-40B4-BE49-F238E27FC236}">
              <a16:creationId xmlns:a16="http://schemas.microsoft.com/office/drawing/2014/main" id="{00000000-0008-0000-1100-00004A000000}"/>
            </a:ext>
          </a:extLst>
        </xdr:cNvPr>
        <xdr:cNvGrpSpPr/>
      </xdr:nvGrpSpPr>
      <xdr:grpSpPr>
        <a:xfrm>
          <a:off x="5860203" y="20501186"/>
          <a:ext cx="195760" cy="141552"/>
          <a:chOff x="6029326" y="2438400"/>
          <a:chExt cx="197784" cy="140494"/>
        </a:xfrm>
      </xdr:grpSpPr>
      <xdr:cxnSp macro="">
        <xdr:nvCxnSpPr>
          <xdr:cNvPr id="75" name="Straight Arrow Connector 74">
            <a:extLst>
              <a:ext uri="{FF2B5EF4-FFF2-40B4-BE49-F238E27FC236}">
                <a16:creationId xmlns:a16="http://schemas.microsoft.com/office/drawing/2014/main" id="{00000000-0008-0000-1100-00004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11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6350</xdr:colOff>
      <xdr:row>20</xdr:row>
      <xdr:rowOff>69850</xdr:rowOff>
    </xdr:from>
    <xdr:to>
      <xdr:col>41</xdr:col>
      <xdr:colOff>8647</xdr:colOff>
      <xdr:row>21</xdr:row>
      <xdr:rowOff>67468</xdr:rowOff>
    </xdr:to>
    <xdr:grpSp>
      <xdr:nvGrpSpPr>
        <xdr:cNvPr id="79" name="Group 78">
          <a:extLst>
            <a:ext uri="{FF2B5EF4-FFF2-40B4-BE49-F238E27FC236}">
              <a16:creationId xmlns:a16="http://schemas.microsoft.com/office/drawing/2014/main" id="{D6FD95BF-59F8-4007-8AF8-9E59EA924B0B}"/>
            </a:ext>
          </a:extLst>
        </xdr:cNvPr>
        <xdr:cNvGrpSpPr/>
      </xdr:nvGrpSpPr>
      <xdr:grpSpPr>
        <a:xfrm>
          <a:off x="5858933" y="2407920"/>
          <a:ext cx="202110" cy="141551"/>
          <a:chOff x="6029326" y="2438400"/>
          <a:chExt cx="197784" cy="140494"/>
        </a:xfrm>
      </xdr:grpSpPr>
      <xdr:cxnSp macro="">
        <xdr:nvCxnSpPr>
          <xdr:cNvPr id="80" name="Straight Arrow Connector 79">
            <a:extLst>
              <a:ext uri="{FF2B5EF4-FFF2-40B4-BE49-F238E27FC236}">
                <a16:creationId xmlns:a16="http://schemas.microsoft.com/office/drawing/2014/main" id="{47373DC8-E8CC-4149-AEB4-EE6C1C43D64F}"/>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1" name="Rectangle 37">
            <a:extLst>
              <a:ext uri="{FF2B5EF4-FFF2-40B4-BE49-F238E27FC236}">
                <a16:creationId xmlns:a16="http://schemas.microsoft.com/office/drawing/2014/main" id="{7E6A49E4-E1C8-4F96-88C6-138FB4CB4EF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12700</xdr:colOff>
      <xdr:row>14</xdr:row>
      <xdr:rowOff>76200</xdr:rowOff>
    </xdr:from>
    <xdr:to>
      <xdr:col>40</xdr:col>
      <xdr:colOff>103897</xdr:colOff>
      <xdr:row>16</xdr:row>
      <xdr:rowOff>82550</xdr:rowOff>
    </xdr:to>
    <xdr:grpSp>
      <xdr:nvGrpSpPr>
        <xdr:cNvPr id="82" name="Group 81">
          <a:extLst>
            <a:ext uri="{FF2B5EF4-FFF2-40B4-BE49-F238E27FC236}">
              <a16:creationId xmlns:a16="http://schemas.microsoft.com/office/drawing/2014/main" id="{7FA4CDAB-30FF-4DA5-99FA-BD50C9055DE0}"/>
            </a:ext>
          </a:extLst>
        </xdr:cNvPr>
        <xdr:cNvGrpSpPr/>
      </xdr:nvGrpSpPr>
      <xdr:grpSpPr>
        <a:xfrm>
          <a:off x="5864013" y="1686560"/>
          <a:ext cx="190258" cy="292946"/>
          <a:chOff x="6029326" y="2438400"/>
          <a:chExt cx="197784" cy="140494"/>
        </a:xfrm>
      </xdr:grpSpPr>
      <xdr:cxnSp macro="">
        <xdr:nvCxnSpPr>
          <xdr:cNvPr id="84" name="Straight Arrow Connector 83">
            <a:extLst>
              <a:ext uri="{FF2B5EF4-FFF2-40B4-BE49-F238E27FC236}">
                <a16:creationId xmlns:a16="http://schemas.microsoft.com/office/drawing/2014/main" id="{A15023DF-7512-4157-B64C-BA29484D8983}"/>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5" name="Rectangle 37">
            <a:extLst>
              <a:ext uri="{FF2B5EF4-FFF2-40B4-BE49-F238E27FC236}">
                <a16:creationId xmlns:a16="http://schemas.microsoft.com/office/drawing/2014/main" id="{AEAD062F-D7BC-4B57-8CA7-7AF7F5F688D6}"/>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6350</xdr:colOff>
      <xdr:row>4</xdr:row>
      <xdr:rowOff>76200</xdr:rowOff>
    </xdr:from>
    <xdr:to>
      <xdr:col>41</xdr:col>
      <xdr:colOff>2297</xdr:colOff>
      <xdr:row>5</xdr:row>
      <xdr:rowOff>73818</xdr:rowOff>
    </xdr:to>
    <xdr:grpSp>
      <xdr:nvGrpSpPr>
        <xdr:cNvPr id="86" name="Group 85">
          <a:extLst>
            <a:ext uri="{FF2B5EF4-FFF2-40B4-BE49-F238E27FC236}">
              <a16:creationId xmlns:a16="http://schemas.microsoft.com/office/drawing/2014/main" id="{C4F3A19C-3E7A-4C62-A625-8CD88F703887}"/>
            </a:ext>
          </a:extLst>
        </xdr:cNvPr>
        <xdr:cNvGrpSpPr/>
      </xdr:nvGrpSpPr>
      <xdr:grpSpPr>
        <a:xfrm>
          <a:off x="5858933" y="518160"/>
          <a:ext cx="195337" cy="141551"/>
          <a:chOff x="6029326" y="2438400"/>
          <a:chExt cx="197784" cy="140494"/>
        </a:xfrm>
      </xdr:grpSpPr>
      <xdr:cxnSp macro="">
        <xdr:nvCxnSpPr>
          <xdr:cNvPr id="94" name="Straight Arrow Connector 93">
            <a:extLst>
              <a:ext uri="{FF2B5EF4-FFF2-40B4-BE49-F238E27FC236}">
                <a16:creationId xmlns:a16="http://schemas.microsoft.com/office/drawing/2014/main" id="{9A5568D7-16E5-4126-A478-08E0C0128BC1}"/>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5" name="Rectangle 37">
            <a:extLst>
              <a:ext uri="{FF2B5EF4-FFF2-40B4-BE49-F238E27FC236}">
                <a16:creationId xmlns:a16="http://schemas.microsoft.com/office/drawing/2014/main" id="{8C8CF4B1-7AD9-4D02-9BC9-49179919D1BD}"/>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26</xdr:row>
      <xdr:rowOff>57150</xdr:rowOff>
    </xdr:from>
    <xdr:to>
      <xdr:col>41</xdr:col>
      <xdr:colOff>21347</xdr:colOff>
      <xdr:row>34</xdr:row>
      <xdr:rowOff>114300</xdr:rowOff>
    </xdr:to>
    <xdr:grpSp>
      <xdr:nvGrpSpPr>
        <xdr:cNvPr id="64" name="Group 63">
          <a:extLst>
            <a:ext uri="{FF2B5EF4-FFF2-40B4-BE49-F238E27FC236}">
              <a16:creationId xmlns:a16="http://schemas.microsoft.com/office/drawing/2014/main" id="{32D15FF5-85B2-4665-9037-0D05805022D7}"/>
            </a:ext>
          </a:extLst>
        </xdr:cNvPr>
        <xdr:cNvGrpSpPr/>
      </xdr:nvGrpSpPr>
      <xdr:grpSpPr>
        <a:xfrm>
          <a:off x="5852160" y="3122506"/>
          <a:ext cx="220737" cy="1209041"/>
          <a:chOff x="6029326" y="2438400"/>
          <a:chExt cx="197784" cy="140494"/>
        </a:xfrm>
      </xdr:grpSpPr>
      <xdr:cxnSp macro="">
        <xdr:nvCxnSpPr>
          <xdr:cNvPr id="65" name="Straight Arrow Connector 64">
            <a:extLst>
              <a:ext uri="{FF2B5EF4-FFF2-40B4-BE49-F238E27FC236}">
                <a16:creationId xmlns:a16="http://schemas.microsoft.com/office/drawing/2014/main" id="{705A2413-2E13-49DC-9144-39FA33466ACB}"/>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7" name="Rectangle 37">
            <a:extLst>
              <a:ext uri="{FF2B5EF4-FFF2-40B4-BE49-F238E27FC236}">
                <a16:creationId xmlns:a16="http://schemas.microsoft.com/office/drawing/2014/main" id="{E5DB8924-3ACD-4C24-AA21-F2ADBDC899A4}"/>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47625</xdr:colOff>
      <xdr:row>5</xdr:row>
      <xdr:rowOff>66675</xdr:rowOff>
    </xdr:from>
    <xdr:to>
      <xdr:col>40</xdr:col>
      <xdr:colOff>100890</xdr:colOff>
      <xdr:row>6</xdr:row>
      <xdr:rowOff>132936</xdr:rowOff>
    </xdr:to>
    <xdr:grpSp>
      <xdr:nvGrpSpPr>
        <xdr:cNvPr id="8" name="Group 7">
          <a:extLst>
            <a:ext uri="{FF2B5EF4-FFF2-40B4-BE49-F238E27FC236}">
              <a16:creationId xmlns:a16="http://schemas.microsoft.com/office/drawing/2014/main" id="{00000000-0008-0000-1200-000008000000}"/>
            </a:ext>
          </a:extLst>
        </xdr:cNvPr>
        <xdr:cNvGrpSpPr/>
      </xdr:nvGrpSpPr>
      <xdr:grpSpPr>
        <a:xfrm>
          <a:off x="4018107" y="628939"/>
          <a:ext cx="2170701" cy="139574"/>
          <a:chOff x="3700220" y="8704881"/>
          <a:chExt cx="2198016" cy="142068"/>
        </a:xfrm>
      </xdr:grpSpPr>
      <xdr:sp macro="" textlink="">
        <xdr:nvSpPr>
          <xdr:cNvPr id="9" name="Rectangle 8">
            <a:extLst>
              <a:ext uri="{FF2B5EF4-FFF2-40B4-BE49-F238E27FC236}">
                <a16:creationId xmlns:a16="http://schemas.microsoft.com/office/drawing/2014/main" id="{00000000-0008-0000-1200-000009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Arrow Connector 9">
            <a:extLst>
              <a:ext uri="{FF2B5EF4-FFF2-40B4-BE49-F238E27FC236}">
                <a16:creationId xmlns:a16="http://schemas.microsoft.com/office/drawing/2014/main" id="{00000000-0008-0000-1200-00000A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11</xdr:row>
      <xdr:rowOff>66675</xdr:rowOff>
    </xdr:from>
    <xdr:to>
      <xdr:col>41</xdr:col>
      <xdr:colOff>5640</xdr:colOff>
      <xdr:row>12</xdr:row>
      <xdr:rowOff>132936</xdr:rowOff>
    </xdr:to>
    <xdr:grpSp>
      <xdr:nvGrpSpPr>
        <xdr:cNvPr id="14" name="Group 13">
          <a:extLst>
            <a:ext uri="{FF2B5EF4-FFF2-40B4-BE49-F238E27FC236}">
              <a16:creationId xmlns:a16="http://schemas.microsoft.com/office/drawing/2014/main" id="{00000000-0008-0000-1200-00000E000000}"/>
            </a:ext>
          </a:extLst>
        </xdr:cNvPr>
        <xdr:cNvGrpSpPr/>
      </xdr:nvGrpSpPr>
      <xdr:grpSpPr>
        <a:xfrm>
          <a:off x="4028209" y="1252394"/>
          <a:ext cx="2167526" cy="139573"/>
          <a:chOff x="3700220" y="8704881"/>
          <a:chExt cx="2198016" cy="142068"/>
        </a:xfrm>
      </xdr:grpSpPr>
      <xdr:sp macro="" textlink="">
        <xdr:nvSpPr>
          <xdr:cNvPr id="15" name="Rectangle 14">
            <a:extLst>
              <a:ext uri="{FF2B5EF4-FFF2-40B4-BE49-F238E27FC236}">
                <a16:creationId xmlns:a16="http://schemas.microsoft.com/office/drawing/2014/main" id="{00000000-0008-0000-1200-00000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 name="Straight Arrow Connector 15">
            <a:extLst>
              <a:ext uri="{FF2B5EF4-FFF2-40B4-BE49-F238E27FC236}">
                <a16:creationId xmlns:a16="http://schemas.microsoft.com/office/drawing/2014/main" id="{00000000-0008-0000-1200-000010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11</xdr:row>
      <xdr:rowOff>57150</xdr:rowOff>
    </xdr:from>
    <xdr:to>
      <xdr:col>15</xdr:col>
      <xdr:colOff>56654</xdr:colOff>
      <xdr:row>14</xdr:row>
      <xdr:rowOff>35839</xdr:rowOff>
    </xdr:to>
    <xdr:grpSp>
      <xdr:nvGrpSpPr>
        <xdr:cNvPr id="17" name="Group 16">
          <a:extLst>
            <a:ext uri="{FF2B5EF4-FFF2-40B4-BE49-F238E27FC236}">
              <a16:creationId xmlns:a16="http://schemas.microsoft.com/office/drawing/2014/main" id="{00000000-0008-0000-1200-000011000000}"/>
            </a:ext>
          </a:extLst>
        </xdr:cNvPr>
        <xdr:cNvGrpSpPr/>
      </xdr:nvGrpSpPr>
      <xdr:grpSpPr>
        <a:xfrm>
          <a:off x="2230582" y="1243446"/>
          <a:ext cx="158831" cy="316393"/>
          <a:chOff x="3377338" y="8846950"/>
          <a:chExt cx="161441" cy="351940"/>
        </a:xfrm>
      </xdr:grpSpPr>
      <xdr:sp macro="" textlink="">
        <xdr:nvSpPr>
          <xdr:cNvPr id="18" name="Rectangle 17">
            <a:extLst>
              <a:ext uri="{FF2B5EF4-FFF2-40B4-BE49-F238E27FC236}">
                <a16:creationId xmlns:a16="http://schemas.microsoft.com/office/drawing/2014/main" id="{00000000-0008-0000-1200-00001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 name="Straight Arrow Connector 18">
            <a:extLst>
              <a:ext uri="{FF2B5EF4-FFF2-40B4-BE49-F238E27FC236}">
                <a16:creationId xmlns:a16="http://schemas.microsoft.com/office/drawing/2014/main" id="{00000000-0008-0000-1200-00001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xdr:row>
      <xdr:rowOff>76200</xdr:rowOff>
    </xdr:from>
    <xdr:to>
      <xdr:col>41</xdr:col>
      <xdr:colOff>5472</xdr:colOff>
      <xdr:row>18</xdr:row>
      <xdr:rowOff>73818</xdr:rowOff>
    </xdr:to>
    <xdr:grpSp>
      <xdr:nvGrpSpPr>
        <xdr:cNvPr id="20" name="Group 19">
          <a:extLst>
            <a:ext uri="{FF2B5EF4-FFF2-40B4-BE49-F238E27FC236}">
              <a16:creationId xmlns:a16="http://schemas.microsoft.com/office/drawing/2014/main" id="{00000000-0008-0000-1200-000014000000}"/>
            </a:ext>
          </a:extLst>
        </xdr:cNvPr>
        <xdr:cNvGrpSpPr/>
      </xdr:nvGrpSpPr>
      <xdr:grpSpPr>
        <a:xfrm>
          <a:off x="5994112" y="1901537"/>
          <a:ext cx="201455" cy="127504"/>
          <a:chOff x="6029326" y="2438400"/>
          <a:chExt cx="197784" cy="140494"/>
        </a:xfrm>
      </xdr:grpSpPr>
      <xdr:cxnSp macro="">
        <xdr:nvCxnSpPr>
          <xdr:cNvPr id="21" name="Straight Arrow Connector 20">
            <a:extLst>
              <a:ext uri="{FF2B5EF4-FFF2-40B4-BE49-F238E27FC236}">
                <a16:creationId xmlns:a16="http://schemas.microsoft.com/office/drawing/2014/main" id="{00000000-0008-0000-1200-00001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 name="Rectangle 37">
            <a:extLst>
              <a:ext uri="{FF2B5EF4-FFF2-40B4-BE49-F238E27FC236}">
                <a16:creationId xmlns:a16="http://schemas.microsoft.com/office/drawing/2014/main" id="{00000000-0008-0000-1200-00001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16</xdr:row>
      <xdr:rowOff>66675</xdr:rowOff>
    </xdr:from>
    <xdr:to>
      <xdr:col>41</xdr:col>
      <xdr:colOff>9525</xdr:colOff>
      <xdr:row>16</xdr:row>
      <xdr:rowOff>66675</xdr:rowOff>
    </xdr:to>
    <xdr:cxnSp macro="">
      <xdr:nvCxnSpPr>
        <xdr:cNvPr id="79" name="Straight Arrow Connector 78">
          <a:extLst>
            <a:ext uri="{FF2B5EF4-FFF2-40B4-BE49-F238E27FC236}">
              <a16:creationId xmlns:a16="http://schemas.microsoft.com/office/drawing/2014/main" id="{00000000-0008-0000-1200-00004F000000}"/>
            </a:ext>
          </a:extLst>
        </xdr:cNvPr>
        <xdr:cNvCxnSpPr/>
      </xdr:nvCxnSpPr>
      <xdr:spPr>
        <a:xfrm>
          <a:off x="6096000" y="18192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23</xdr:row>
      <xdr:rowOff>71436</xdr:rowOff>
    </xdr:from>
    <xdr:to>
      <xdr:col>41</xdr:col>
      <xdr:colOff>5953</xdr:colOff>
      <xdr:row>23</xdr:row>
      <xdr:rowOff>71436</xdr:rowOff>
    </xdr:to>
    <xdr:cxnSp macro="">
      <xdr:nvCxnSpPr>
        <xdr:cNvPr id="59" name="Straight Arrow Connector 58">
          <a:extLst>
            <a:ext uri="{FF2B5EF4-FFF2-40B4-BE49-F238E27FC236}">
              <a16:creationId xmlns:a16="http://schemas.microsoft.com/office/drawing/2014/main" id="{00000000-0008-0000-1200-00003B000000}"/>
            </a:ext>
          </a:extLst>
        </xdr:cNvPr>
        <xdr:cNvCxnSpPr/>
      </xdr:nvCxnSpPr>
      <xdr:spPr>
        <a:xfrm>
          <a:off x="6066234" y="2702717"/>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24</xdr:row>
      <xdr:rowOff>71436</xdr:rowOff>
    </xdr:from>
    <xdr:to>
      <xdr:col>41</xdr:col>
      <xdr:colOff>5953</xdr:colOff>
      <xdr:row>24</xdr:row>
      <xdr:rowOff>71436</xdr:rowOff>
    </xdr:to>
    <xdr:cxnSp macro="">
      <xdr:nvCxnSpPr>
        <xdr:cNvPr id="60" name="Straight Arrow Connector 59">
          <a:extLst>
            <a:ext uri="{FF2B5EF4-FFF2-40B4-BE49-F238E27FC236}">
              <a16:creationId xmlns:a16="http://schemas.microsoft.com/office/drawing/2014/main" id="{00000000-0008-0000-1200-00003C000000}"/>
            </a:ext>
          </a:extLst>
        </xdr:cNvPr>
        <xdr:cNvCxnSpPr/>
      </xdr:nvCxnSpPr>
      <xdr:spPr>
        <a:xfrm>
          <a:off x="6066234" y="2845592"/>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25</xdr:row>
      <xdr:rowOff>71436</xdr:rowOff>
    </xdr:from>
    <xdr:to>
      <xdr:col>41</xdr:col>
      <xdr:colOff>5953</xdr:colOff>
      <xdr:row>25</xdr:row>
      <xdr:rowOff>71436</xdr:rowOff>
    </xdr:to>
    <xdr:cxnSp macro="">
      <xdr:nvCxnSpPr>
        <xdr:cNvPr id="61" name="Straight Arrow Connector 60">
          <a:extLst>
            <a:ext uri="{FF2B5EF4-FFF2-40B4-BE49-F238E27FC236}">
              <a16:creationId xmlns:a16="http://schemas.microsoft.com/office/drawing/2014/main" id="{00000000-0008-0000-1200-00003D000000}"/>
            </a:ext>
          </a:extLst>
        </xdr:cNvPr>
        <xdr:cNvCxnSpPr/>
      </xdr:nvCxnSpPr>
      <xdr:spPr>
        <a:xfrm>
          <a:off x="6066234" y="2988467"/>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33</xdr:row>
      <xdr:rowOff>77389</xdr:rowOff>
    </xdr:from>
    <xdr:to>
      <xdr:col>41</xdr:col>
      <xdr:colOff>5953</xdr:colOff>
      <xdr:row>33</xdr:row>
      <xdr:rowOff>77389</xdr:rowOff>
    </xdr:to>
    <xdr:cxnSp macro="">
      <xdr:nvCxnSpPr>
        <xdr:cNvPr id="62" name="Straight Arrow Connector 61">
          <a:extLst>
            <a:ext uri="{FF2B5EF4-FFF2-40B4-BE49-F238E27FC236}">
              <a16:creationId xmlns:a16="http://schemas.microsoft.com/office/drawing/2014/main" id="{00000000-0008-0000-1200-00003E000000}"/>
            </a:ext>
          </a:extLst>
        </xdr:cNvPr>
        <xdr:cNvCxnSpPr/>
      </xdr:nvCxnSpPr>
      <xdr:spPr>
        <a:xfrm>
          <a:off x="6066234" y="3940967"/>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34</xdr:row>
      <xdr:rowOff>77389</xdr:rowOff>
    </xdr:from>
    <xdr:to>
      <xdr:col>41</xdr:col>
      <xdr:colOff>5953</xdr:colOff>
      <xdr:row>34</xdr:row>
      <xdr:rowOff>77389</xdr:rowOff>
    </xdr:to>
    <xdr:cxnSp macro="">
      <xdr:nvCxnSpPr>
        <xdr:cNvPr id="63" name="Straight Arrow Connector 62">
          <a:extLst>
            <a:ext uri="{FF2B5EF4-FFF2-40B4-BE49-F238E27FC236}">
              <a16:creationId xmlns:a16="http://schemas.microsoft.com/office/drawing/2014/main" id="{00000000-0008-0000-1200-00003F000000}"/>
            </a:ext>
          </a:extLst>
        </xdr:cNvPr>
        <xdr:cNvCxnSpPr/>
      </xdr:nvCxnSpPr>
      <xdr:spPr>
        <a:xfrm>
          <a:off x="6066234" y="4083842"/>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35</xdr:row>
      <xdr:rowOff>59531</xdr:rowOff>
    </xdr:from>
    <xdr:to>
      <xdr:col>41</xdr:col>
      <xdr:colOff>5300</xdr:colOff>
      <xdr:row>39</xdr:row>
      <xdr:rowOff>89296</xdr:rowOff>
    </xdr:to>
    <xdr:grpSp>
      <xdr:nvGrpSpPr>
        <xdr:cNvPr id="64" name="Group 63">
          <a:extLst>
            <a:ext uri="{FF2B5EF4-FFF2-40B4-BE49-F238E27FC236}">
              <a16:creationId xmlns:a16="http://schemas.microsoft.com/office/drawing/2014/main" id="{00000000-0008-0000-1200-000040000000}"/>
            </a:ext>
          </a:extLst>
        </xdr:cNvPr>
        <xdr:cNvGrpSpPr/>
      </xdr:nvGrpSpPr>
      <xdr:grpSpPr>
        <a:xfrm>
          <a:off x="5991694" y="3994222"/>
          <a:ext cx="203701" cy="550465"/>
          <a:chOff x="6128657" y="1894114"/>
          <a:chExt cx="210939" cy="277586"/>
        </a:xfrm>
      </xdr:grpSpPr>
      <xdr:grpSp>
        <xdr:nvGrpSpPr>
          <xdr:cNvPr id="65" name="Group 64">
            <a:extLst>
              <a:ext uri="{FF2B5EF4-FFF2-40B4-BE49-F238E27FC236}">
                <a16:creationId xmlns:a16="http://schemas.microsoft.com/office/drawing/2014/main" id="{00000000-0008-0000-1200-000041000000}"/>
              </a:ext>
            </a:extLst>
          </xdr:cNvPr>
          <xdr:cNvGrpSpPr/>
        </xdr:nvGrpSpPr>
        <xdr:grpSpPr>
          <a:xfrm>
            <a:off x="6134099" y="1894114"/>
            <a:ext cx="205497" cy="277586"/>
            <a:chOff x="6029326" y="2438400"/>
            <a:chExt cx="197784" cy="140494"/>
          </a:xfrm>
        </xdr:grpSpPr>
        <xdr:cxnSp macro="">
          <xdr:nvCxnSpPr>
            <xdr:cNvPr id="67" name="Straight Arrow Connector 66">
              <a:extLst>
                <a:ext uri="{FF2B5EF4-FFF2-40B4-BE49-F238E27FC236}">
                  <a16:creationId xmlns:a16="http://schemas.microsoft.com/office/drawing/2014/main" id="{00000000-0008-0000-1200-000043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8" name="Rectangle 37">
              <a:extLst>
                <a:ext uri="{FF2B5EF4-FFF2-40B4-BE49-F238E27FC236}">
                  <a16:creationId xmlns:a16="http://schemas.microsoft.com/office/drawing/2014/main" id="{00000000-0008-0000-1200-00004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66" name="Straight Connector 65">
            <a:extLst>
              <a:ext uri="{FF2B5EF4-FFF2-40B4-BE49-F238E27FC236}">
                <a16:creationId xmlns:a16="http://schemas.microsoft.com/office/drawing/2014/main" id="{00000000-0008-0000-1200-000042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5953</xdr:colOff>
      <xdr:row>127</xdr:row>
      <xdr:rowOff>71436</xdr:rowOff>
    </xdr:from>
    <xdr:to>
      <xdr:col>41</xdr:col>
      <xdr:colOff>5953</xdr:colOff>
      <xdr:row>127</xdr:row>
      <xdr:rowOff>71436</xdr:rowOff>
    </xdr:to>
    <xdr:cxnSp macro="">
      <xdr:nvCxnSpPr>
        <xdr:cNvPr id="69" name="Straight Arrow Connector 68">
          <a:extLst>
            <a:ext uri="{FF2B5EF4-FFF2-40B4-BE49-F238E27FC236}">
              <a16:creationId xmlns:a16="http://schemas.microsoft.com/office/drawing/2014/main" id="{00000000-0008-0000-1200-000045000000}"/>
            </a:ext>
          </a:extLst>
        </xdr:cNvPr>
        <xdr:cNvCxnSpPr/>
      </xdr:nvCxnSpPr>
      <xdr:spPr>
        <a:xfrm>
          <a:off x="6066234" y="15573374"/>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5953</xdr:colOff>
      <xdr:row>134</xdr:row>
      <xdr:rowOff>71436</xdr:rowOff>
    </xdr:from>
    <xdr:to>
      <xdr:col>41</xdr:col>
      <xdr:colOff>5953</xdr:colOff>
      <xdr:row>134</xdr:row>
      <xdr:rowOff>71436</xdr:rowOff>
    </xdr:to>
    <xdr:cxnSp macro="">
      <xdr:nvCxnSpPr>
        <xdr:cNvPr id="70" name="Straight Arrow Connector 69">
          <a:extLst>
            <a:ext uri="{FF2B5EF4-FFF2-40B4-BE49-F238E27FC236}">
              <a16:creationId xmlns:a16="http://schemas.microsoft.com/office/drawing/2014/main" id="{00000000-0008-0000-1200-000046000000}"/>
            </a:ext>
          </a:extLst>
        </xdr:cNvPr>
        <xdr:cNvCxnSpPr/>
      </xdr:nvCxnSpPr>
      <xdr:spPr>
        <a:xfrm>
          <a:off x="6066234" y="16508014"/>
          <a:ext cx="21431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29307</xdr:colOff>
      <xdr:row>30</xdr:row>
      <xdr:rowOff>7326</xdr:rowOff>
    </xdr:from>
    <xdr:to>
      <xdr:col>11</xdr:col>
      <xdr:colOff>25817</xdr:colOff>
      <xdr:row>32</xdr:row>
      <xdr:rowOff>60686</xdr:rowOff>
    </xdr:to>
    <xdr:grpSp>
      <xdr:nvGrpSpPr>
        <xdr:cNvPr id="71" name="Group 70">
          <a:extLst>
            <a:ext uri="{FF2B5EF4-FFF2-40B4-BE49-F238E27FC236}">
              <a16:creationId xmlns:a16="http://schemas.microsoft.com/office/drawing/2014/main" id="{00000000-0008-0000-1200-000047000000}"/>
            </a:ext>
          </a:extLst>
        </xdr:cNvPr>
        <xdr:cNvGrpSpPr/>
      </xdr:nvGrpSpPr>
      <xdr:grpSpPr>
        <a:xfrm>
          <a:off x="1564853" y="3327798"/>
          <a:ext cx="156991" cy="314865"/>
          <a:chOff x="3377338" y="8846950"/>
          <a:chExt cx="161441" cy="351940"/>
        </a:xfrm>
      </xdr:grpSpPr>
      <xdr:sp macro="" textlink="">
        <xdr:nvSpPr>
          <xdr:cNvPr id="72" name="Rectangle 71">
            <a:extLst>
              <a:ext uri="{FF2B5EF4-FFF2-40B4-BE49-F238E27FC236}">
                <a16:creationId xmlns:a16="http://schemas.microsoft.com/office/drawing/2014/main" id="{00000000-0008-0000-1200-00004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3" name="Straight Arrow Connector 72">
            <a:extLst>
              <a:ext uri="{FF2B5EF4-FFF2-40B4-BE49-F238E27FC236}">
                <a16:creationId xmlns:a16="http://schemas.microsoft.com/office/drawing/2014/main" id="{00000000-0008-0000-1200-00004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44694</xdr:colOff>
      <xdr:row>30</xdr:row>
      <xdr:rowOff>7326</xdr:rowOff>
    </xdr:from>
    <xdr:to>
      <xdr:col>19</xdr:col>
      <xdr:colOff>41204</xdr:colOff>
      <xdr:row>32</xdr:row>
      <xdr:rowOff>60686</xdr:rowOff>
    </xdr:to>
    <xdr:grpSp>
      <xdr:nvGrpSpPr>
        <xdr:cNvPr id="74" name="Group 73">
          <a:extLst>
            <a:ext uri="{FF2B5EF4-FFF2-40B4-BE49-F238E27FC236}">
              <a16:creationId xmlns:a16="http://schemas.microsoft.com/office/drawing/2014/main" id="{00000000-0008-0000-1200-00004A000000}"/>
            </a:ext>
          </a:extLst>
        </xdr:cNvPr>
        <xdr:cNvGrpSpPr/>
      </xdr:nvGrpSpPr>
      <xdr:grpSpPr>
        <a:xfrm>
          <a:off x="2856012" y="3327798"/>
          <a:ext cx="155260" cy="314865"/>
          <a:chOff x="3377338" y="8846950"/>
          <a:chExt cx="161441" cy="351940"/>
        </a:xfrm>
      </xdr:grpSpPr>
      <xdr:sp macro="" textlink="">
        <xdr:nvSpPr>
          <xdr:cNvPr id="75" name="Rectangle 74">
            <a:extLst>
              <a:ext uri="{FF2B5EF4-FFF2-40B4-BE49-F238E27FC236}">
                <a16:creationId xmlns:a16="http://schemas.microsoft.com/office/drawing/2014/main" id="{00000000-0008-0000-1200-00004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6" name="Straight Arrow Connector 75">
            <a:extLst>
              <a:ext uri="{FF2B5EF4-FFF2-40B4-BE49-F238E27FC236}">
                <a16:creationId xmlns:a16="http://schemas.microsoft.com/office/drawing/2014/main" id="{00000000-0008-0000-1200-00004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29308</xdr:colOff>
      <xdr:row>73</xdr:row>
      <xdr:rowOff>36634</xdr:rowOff>
    </xdr:from>
    <xdr:to>
      <xdr:col>11</xdr:col>
      <xdr:colOff>25818</xdr:colOff>
      <xdr:row>75</xdr:row>
      <xdr:rowOff>89994</xdr:rowOff>
    </xdr:to>
    <xdr:grpSp>
      <xdr:nvGrpSpPr>
        <xdr:cNvPr id="77" name="Group 76">
          <a:extLst>
            <a:ext uri="{FF2B5EF4-FFF2-40B4-BE49-F238E27FC236}">
              <a16:creationId xmlns:a16="http://schemas.microsoft.com/office/drawing/2014/main" id="{00000000-0008-0000-1200-00004D000000}"/>
            </a:ext>
          </a:extLst>
        </xdr:cNvPr>
        <xdr:cNvGrpSpPr/>
      </xdr:nvGrpSpPr>
      <xdr:grpSpPr>
        <a:xfrm>
          <a:off x="1564854" y="8143275"/>
          <a:ext cx="156991" cy="319482"/>
          <a:chOff x="3377338" y="8846950"/>
          <a:chExt cx="161441" cy="351940"/>
        </a:xfrm>
      </xdr:grpSpPr>
      <xdr:sp macro="" textlink="">
        <xdr:nvSpPr>
          <xdr:cNvPr id="78" name="Rectangle 77">
            <a:extLst>
              <a:ext uri="{FF2B5EF4-FFF2-40B4-BE49-F238E27FC236}">
                <a16:creationId xmlns:a16="http://schemas.microsoft.com/office/drawing/2014/main" id="{00000000-0008-0000-1200-00004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a:extLst>
              <a:ext uri="{FF2B5EF4-FFF2-40B4-BE49-F238E27FC236}">
                <a16:creationId xmlns:a16="http://schemas.microsoft.com/office/drawing/2014/main" id="{00000000-0008-0000-1200-00005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44695</xdr:colOff>
      <xdr:row>73</xdr:row>
      <xdr:rowOff>36634</xdr:rowOff>
    </xdr:from>
    <xdr:to>
      <xdr:col>19</xdr:col>
      <xdr:colOff>41205</xdr:colOff>
      <xdr:row>75</xdr:row>
      <xdr:rowOff>89994</xdr:rowOff>
    </xdr:to>
    <xdr:grpSp>
      <xdr:nvGrpSpPr>
        <xdr:cNvPr id="81" name="Group 80">
          <a:extLst>
            <a:ext uri="{FF2B5EF4-FFF2-40B4-BE49-F238E27FC236}">
              <a16:creationId xmlns:a16="http://schemas.microsoft.com/office/drawing/2014/main" id="{00000000-0008-0000-1200-000051000000}"/>
            </a:ext>
          </a:extLst>
        </xdr:cNvPr>
        <xdr:cNvGrpSpPr/>
      </xdr:nvGrpSpPr>
      <xdr:grpSpPr>
        <a:xfrm>
          <a:off x="2856013" y="8143275"/>
          <a:ext cx="155260" cy="319482"/>
          <a:chOff x="3377338" y="8846950"/>
          <a:chExt cx="161441" cy="351940"/>
        </a:xfrm>
      </xdr:grpSpPr>
      <xdr:sp macro="" textlink="">
        <xdr:nvSpPr>
          <xdr:cNvPr id="82" name="Rectangle 81">
            <a:extLst>
              <a:ext uri="{FF2B5EF4-FFF2-40B4-BE49-F238E27FC236}">
                <a16:creationId xmlns:a16="http://schemas.microsoft.com/office/drawing/2014/main" id="{00000000-0008-0000-1200-00005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a:extLst>
              <a:ext uri="{FF2B5EF4-FFF2-40B4-BE49-F238E27FC236}">
                <a16:creationId xmlns:a16="http://schemas.microsoft.com/office/drawing/2014/main" id="{00000000-0008-0000-1200-00005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29309</xdr:colOff>
      <xdr:row>126</xdr:row>
      <xdr:rowOff>12454</xdr:rowOff>
    </xdr:from>
    <xdr:to>
      <xdr:col>11</xdr:col>
      <xdr:colOff>25820</xdr:colOff>
      <xdr:row>128</xdr:row>
      <xdr:rowOff>68745</xdr:rowOff>
    </xdr:to>
    <xdr:grpSp>
      <xdr:nvGrpSpPr>
        <xdr:cNvPr id="84" name="Group 83">
          <a:extLst>
            <a:ext uri="{FF2B5EF4-FFF2-40B4-BE49-F238E27FC236}">
              <a16:creationId xmlns:a16="http://schemas.microsoft.com/office/drawing/2014/main" id="{00000000-0008-0000-1200-000054000000}"/>
            </a:ext>
          </a:extLst>
        </xdr:cNvPr>
        <xdr:cNvGrpSpPr/>
      </xdr:nvGrpSpPr>
      <xdr:grpSpPr>
        <a:xfrm>
          <a:off x="1564855" y="14690768"/>
          <a:ext cx="156992" cy="316064"/>
          <a:chOff x="3377338" y="8846950"/>
          <a:chExt cx="161441" cy="351940"/>
        </a:xfrm>
      </xdr:grpSpPr>
      <xdr:sp macro="" textlink="">
        <xdr:nvSpPr>
          <xdr:cNvPr id="85" name="Rectangle 84">
            <a:extLst>
              <a:ext uri="{FF2B5EF4-FFF2-40B4-BE49-F238E27FC236}">
                <a16:creationId xmlns:a16="http://schemas.microsoft.com/office/drawing/2014/main" id="{00000000-0008-0000-1200-00005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a:extLst>
              <a:ext uri="{FF2B5EF4-FFF2-40B4-BE49-F238E27FC236}">
                <a16:creationId xmlns:a16="http://schemas.microsoft.com/office/drawing/2014/main" id="{00000000-0008-0000-1200-00005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44695</xdr:colOff>
      <xdr:row>126</xdr:row>
      <xdr:rowOff>12454</xdr:rowOff>
    </xdr:from>
    <xdr:to>
      <xdr:col>19</xdr:col>
      <xdr:colOff>41205</xdr:colOff>
      <xdr:row>128</xdr:row>
      <xdr:rowOff>68745</xdr:rowOff>
    </xdr:to>
    <xdr:grpSp>
      <xdr:nvGrpSpPr>
        <xdr:cNvPr id="87" name="Group 86">
          <a:extLst>
            <a:ext uri="{FF2B5EF4-FFF2-40B4-BE49-F238E27FC236}">
              <a16:creationId xmlns:a16="http://schemas.microsoft.com/office/drawing/2014/main" id="{00000000-0008-0000-1200-000057000000}"/>
            </a:ext>
          </a:extLst>
        </xdr:cNvPr>
        <xdr:cNvGrpSpPr/>
      </xdr:nvGrpSpPr>
      <xdr:grpSpPr>
        <a:xfrm>
          <a:off x="2856013" y="14690768"/>
          <a:ext cx="155260" cy="316064"/>
          <a:chOff x="3377338" y="8846950"/>
          <a:chExt cx="161441" cy="351940"/>
        </a:xfrm>
      </xdr:grpSpPr>
      <xdr:sp macro="" textlink="">
        <xdr:nvSpPr>
          <xdr:cNvPr id="88" name="Rectangle 87">
            <a:extLst>
              <a:ext uri="{FF2B5EF4-FFF2-40B4-BE49-F238E27FC236}">
                <a16:creationId xmlns:a16="http://schemas.microsoft.com/office/drawing/2014/main" id="{00000000-0008-0000-1200-00005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a:extLst>
              <a:ext uri="{FF2B5EF4-FFF2-40B4-BE49-F238E27FC236}">
                <a16:creationId xmlns:a16="http://schemas.microsoft.com/office/drawing/2014/main" id="{00000000-0008-0000-1200-00005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46160</xdr:colOff>
      <xdr:row>44</xdr:row>
      <xdr:rowOff>13921</xdr:rowOff>
    </xdr:from>
    <xdr:to>
      <xdr:col>40</xdr:col>
      <xdr:colOff>97227</xdr:colOff>
      <xdr:row>45</xdr:row>
      <xdr:rowOff>6913</xdr:rowOff>
    </xdr:to>
    <xdr:grpSp>
      <xdr:nvGrpSpPr>
        <xdr:cNvPr id="90" name="Group 89">
          <a:extLst>
            <a:ext uri="{FF2B5EF4-FFF2-40B4-BE49-F238E27FC236}">
              <a16:creationId xmlns:a16="http://schemas.microsoft.com/office/drawing/2014/main" id="{00000000-0008-0000-1200-00005A000000}"/>
            </a:ext>
          </a:extLst>
        </xdr:cNvPr>
        <xdr:cNvGrpSpPr/>
      </xdr:nvGrpSpPr>
      <xdr:grpSpPr>
        <a:xfrm>
          <a:off x="4017796" y="4961149"/>
          <a:ext cx="2166772" cy="122300"/>
          <a:chOff x="3700220" y="8704881"/>
          <a:chExt cx="2198016" cy="142068"/>
        </a:xfrm>
      </xdr:grpSpPr>
      <xdr:sp macro="" textlink="">
        <xdr:nvSpPr>
          <xdr:cNvPr id="91" name="Rectangle 90">
            <a:extLst>
              <a:ext uri="{FF2B5EF4-FFF2-40B4-BE49-F238E27FC236}">
                <a16:creationId xmlns:a16="http://schemas.microsoft.com/office/drawing/2014/main" id="{00000000-0008-0000-1200-00005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a:extLst>
              <a:ext uri="{FF2B5EF4-FFF2-40B4-BE49-F238E27FC236}">
                <a16:creationId xmlns:a16="http://schemas.microsoft.com/office/drawing/2014/main" id="{00000000-0008-0000-1200-00005C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36635</xdr:colOff>
      <xdr:row>44</xdr:row>
      <xdr:rowOff>80596</xdr:rowOff>
    </xdr:from>
    <xdr:to>
      <xdr:col>15</xdr:col>
      <xdr:colOff>36139</xdr:colOff>
      <xdr:row>46</xdr:row>
      <xdr:rowOff>132554</xdr:rowOff>
    </xdr:to>
    <xdr:grpSp>
      <xdr:nvGrpSpPr>
        <xdr:cNvPr id="93" name="Group 92">
          <a:extLst>
            <a:ext uri="{FF2B5EF4-FFF2-40B4-BE49-F238E27FC236}">
              <a16:creationId xmlns:a16="http://schemas.microsoft.com/office/drawing/2014/main" id="{00000000-0008-0000-1200-00005D000000}"/>
            </a:ext>
          </a:extLst>
        </xdr:cNvPr>
        <xdr:cNvGrpSpPr/>
      </xdr:nvGrpSpPr>
      <xdr:grpSpPr>
        <a:xfrm>
          <a:off x="2210067" y="5028978"/>
          <a:ext cx="158831" cy="305957"/>
          <a:chOff x="3377338" y="8846950"/>
          <a:chExt cx="161441" cy="351940"/>
        </a:xfrm>
      </xdr:grpSpPr>
      <xdr:sp macro="" textlink="">
        <xdr:nvSpPr>
          <xdr:cNvPr id="94" name="Rectangle 93">
            <a:extLst>
              <a:ext uri="{FF2B5EF4-FFF2-40B4-BE49-F238E27FC236}">
                <a16:creationId xmlns:a16="http://schemas.microsoft.com/office/drawing/2014/main" id="{00000000-0008-0000-1200-00005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a:extLst>
              <a:ext uri="{FF2B5EF4-FFF2-40B4-BE49-F238E27FC236}">
                <a16:creationId xmlns:a16="http://schemas.microsoft.com/office/drawing/2014/main" id="{00000000-0008-0000-1200-00005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51288</xdr:colOff>
      <xdr:row>51</xdr:row>
      <xdr:rowOff>90122</xdr:rowOff>
    </xdr:from>
    <xdr:to>
      <xdr:col>40</xdr:col>
      <xdr:colOff>102355</xdr:colOff>
      <xdr:row>52</xdr:row>
      <xdr:rowOff>83113</xdr:rowOff>
    </xdr:to>
    <xdr:grpSp>
      <xdr:nvGrpSpPr>
        <xdr:cNvPr id="96" name="Group 95">
          <a:extLst>
            <a:ext uri="{FF2B5EF4-FFF2-40B4-BE49-F238E27FC236}">
              <a16:creationId xmlns:a16="http://schemas.microsoft.com/office/drawing/2014/main" id="{00000000-0008-0000-1200-000060000000}"/>
            </a:ext>
          </a:extLst>
        </xdr:cNvPr>
        <xdr:cNvGrpSpPr/>
      </xdr:nvGrpSpPr>
      <xdr:grpSpPr>
        <a:xfrm>
          <a:off x="4021770" y="5792422"/>
          <a:ext cx="2168503" cy="122300"/>
          <a:chOff x="3700220" y="8704881"/>
          <a:chExt cx="2198016" cy="142068"/>
        </a:xfrm>
      </xdr:grpSpPr>
      <xdr:sp macro="" textlink="">
        <xdr:nvSpPr>
          <xdr:cNvPr id="97" name="Rectangle 96">
            <a:extLst>
              <a:ext uri="{FF2B5EF4-FFF2-40B4-BE49-F238E27FC236}">
                <a16:creationId xmlns:a16="http://schemas.microsoft.com/office/drawing/2014/main" id="{00000000-0008-0000-1200-00006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1200-000062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51288</xdr:colOff>
      <xdr:row>51</xdr:row>
      <xdr:rowOff>80597</xdr:rowOff>
    </xdr:from>
    <xdr:to>
      <xdr:col>15</xdr:col>
      <xdr:colOff>50792</xdr:colOff>
      <xdr:row>53</xdr:row>
      <xdr:rowOff>132555</xdr:rowOff>
    </xdr:to>
    <xdr:grpSp>
      <xdr:nvGrpSpPr>
        <xdr:cNvPr id="99" name="Group 98">
          <a:extLst>
            <a:ext uri="{FF2B5EF4-FFF2-40B4-BE49-F238E27FC236}">
              <a16:creationId xmlns:a16="http://schemas.microsoft.com/office/drawing/2014/main" id="{00000000-0008-0000-1200-000063000000}"/>
            </a:ext>
          </a:extLst>
        </xdr:cNvPr>
        <xdr:cNvGrpSpPr/>
      </xdr:nvGrpSpPr>
      <xdr:grpSpPr>
        <a:xfrm>
          <a:off x="2224143" y="5782320"/>
          <a:ext cx="158831" cy="305957"/>
          <a:chOff x="3377338" y="8846950"/>
          <a:chExt cx="161441" cy="351940"/>
        </a:xfrm>
      </xdr:grpSpPr>
      <xdr:sp macro="" textlink="">
        <xdr:nvSpPr>
          <xdr:cNvPr id="100" name="Rectangle 99">
            <a:extLst>
              <a:ext uri="{FF2B5EF4-FFF2-40B4-BE49-F238E27FC236}">
                <a16:creationId xmlns:a16="http://schemas.microsoft.com/office/drawing/2014/main" id="{00000000-0008-0000-12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12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58616</xdr:colOff>
      <xdr:row>58</xdr:row>
      <xdr:rowOff>29308</xdr:rowOff>
    </xdr:from>
    <xdr:to>
      <xdr:col>15</xdr:col>
      <xdr:colOff>58120</xdr:colOff>
      <xdr:row>60</xdr:row>
      <xdr:rowOff>81266</xdr:rowOff>
    </xdr:to>
    <xdr:grpSp>
      <xdr:nvGrpSpPr>
        <xdr:cNvPr id="102" name="Group 101">
          <a:extLst>
            <a:ext uri="{FF2B5EF4-FFF2-40B4-BE49-F238E27FC236}">
              <a16:creationId xmlns:a16="http://schemas.microsoft.com/office/drawing/2014/main" id="{00000000-0008-0000-1200-000066000000}"/>
            </a:ext>
          </a:extLst>
        </xdr:cNvPr>
        <xdr:cNvGrpSpPr/>
      </xdr:nvGrpSpPr>
      <xdr:grpSpPr>
        <a:xfrm>
          <a:off x="2232048" y="6483218"/>
          <a:ext cx="158831" cy="312884"/>
          <a:chOff x="3377338" y="8846950"/>
          <a:chExt cx="161441" cy="351940"/>
        </a:xfrm>
      </xdr:grpSpPr>
      <xdr:sp macro="" textlink="">
        <xdr:nvSpPr>
          <xdr:cNvPr id="103" name="Rectangle 102">
            <a:extLst>
              <a:ext uri="{FF2B5EF4-FFF2-40B4-BE49-F238E27FC236}">
                <a16:creationId xmlns:a16="http://schemas.microsoft.com/office/drawing/2014/main" id="{00000000-0008-0000-1200-00006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a:extLst>
              <a:ext uri="{FF2B5EF4-FFF2-40B4-BE49-F238E27FC236}">
                <a16:creationId xmlns:a16="http://schemas.microsoft.com/office/drawing/2014/main" id="{00000000-0008-0000-1200-00006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51289</xdr:colOff>
      <xdr:row>58</xdr:row>
      <xdr:rowOff>21981</xdr:rowOff>
    </xdr:from>
    <xdr:to>
      <xdr:col>20</xdr:col>
      <xdr:colOff>50792</xdr:colOff>
      <xdr:row>60</xdr:row>
      <xdr:rowOff>73939</xdr:rowOff>
    </xdr:to>
    <xdr:grpSp>
      <xdr:nvGrpSpPr>
        <xdr:cNvPr id="105" name="Group 104">
          <a:extLst>
            <a:ext uri="{FF2B5EF4-FFF2-40B4-BE49-F238E27FC236}">
              <a16:creationId xmlns:a16="http://schemas.microsoft.com/office/drawing/2014/main" id="{00000000-0008-0000-1200-000069000000}"/>
            </a:ext>
          </a:extLst>
        </xdr:cNvPr>
        <xdr:cNvGrpSpPr/>
      </xdr:nvGrpSpPr>
      <xdr:grpSpPr>
        <a:xfrm>
          <a:off x="3020780" y="6474736"/>
          <a:ext cx="158830" cy="313462"/>
          <a:chOff x="3377338" y="8846950"/>
          <a:chExt cx="161441" cy="351940"/>
        </a:xfrm>
      </xdr:grpSpPr>
      <xdr:sp macro="" textlink="">
        <xdr:nvSpPr>
          <xdr:cNvPr id="106" name="Rectangle 105">
            <a:extLst>
              <a:ext uri="{FF2B5EF4-FFF2-40B4-BE49-F238E27FC236}">
                <a16:creationId xmlns:a16="http://schemas.microsoft.com/office/drawing/2014/main" id="{00000000-0008-0000-1200-00006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a:extLst>
              <a:ext uri="{FF2B5EF4-FFF2-40B4-BE49-F238E27FC236}">
                <a16:creationId xmlns:a16="http://schemas.microsoft.com/office/drawing/2014/main" id="{00000000-0008-0000-1200-00006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36635</xdr:colOff>
      <xdr:row>58</xdr:row>
      <xdr:rowOff>80596</xdr:rowOff>
    </xdr:from>
    <xdr:to>
      <xdr:col>41</xdr:col>
      <xdr:colOff>0</xdr:colOff>
      <xdr:row>59</xdr:row>
      <xdr:rowOff>73588</xdr:rowOff>
    </xdr:to>
    <xdr:grpSp>
      <xdr:nvGrpSpPr>
        <xdr:cNvPr id="108" name="Group 107">
          <a:extLst>
            <a:ext uri="{FF2B5EF4-FFF2-40B4-BE49-F238E27FC236}">
              <a16:creationId xmlns:a16="http://schemas.microsoft.com/office/drawing/2014/main" id="{00000000-0008-0000-1200-00006C000000}"/>
            </a:ext>
          </a:extLst>
        </xdr:cNvPr>
        <xdr:cNvGrpSpPr/>
      </xdr:nvGrpSpPr>
      <xdr:grpSpPr>
        <a:xfrm>
          <a:off x="4485676" y="6535660"/>
          <a:ext cx="1703842" cy="122301"/>
          <a:chOff x="3700220" y="8704881"/>
          <a:chExt cx="1727712" cy="142068"/>
        </a:xfrm>
      </xdr:grpSpPr>
      <xdr:sp macro="" textlink="">
        <xdr:nvSpPr>
          <xdr:cNvPr id="109" name="Rectangle 108">
            <a:extLst>
              <a:ext uri="{FF2B5EF4-FFF2-40B4-BE49-F238E27FC236}">
                <a16:creationId xmlns:a16="http://schemas.microsoft.com/office/drawing/2014/main" id="{00000000-0008-0000-1200-00006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0" name="Straight Arrow Connector 109">
            <a:extLst>
              <a:ext uri="{FF2B5EF4-FFF2-40B4-BE49-F238E27FC236}">
                <a16:creationId xmlns:a16="http://schemas.microsoft.com/office/drawing/2014/main" id="{00000000-0008-0000-1200-00006E000000}"/>
              </a:ext>
            </a:extLst>
          </xdr:cNvPr>
          <xdr:cNvCxnSpPr/>
        </xdr:nvCxnSpPr>
        <xdr:spPr>
          <a:xfrm>
            <a:off x="3851975" y="8846949"/>
            <a:ext cx="157595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51288</xdr:colOff>
      <xdr:row>66</xdr:row>
      <xdr:rowOff>7327</xdr:rowOff>
    </xdr:from>
    <xdr:to>
      <xdr:col>15</xdr:col>
      <xdr:colOff>50792</xdr:colOff>
      <xdr:row>68</xdr:row>
      <xdr:rowOff>59285</xdr:rowOff>
    </xdr:to>
    <xdr:grpSp>
      <xdr:nvGrpSpPr>
        <xdr:cNvPr id="111" name="Group 110">
          <a:extLst>
            <a:ext uri="{FF2B5EF4-FFF2-40B4-BE49-F238E27FC236}">
              <a16:creationId xmlns:a16="http://schemas.microsoft.com/office/drawing/2014/main" id="{00000000-0008-0000-1200-00006F000000}"/>
            </a:ext>
          </a:extLst>
        </xdr:cNvPr>
        <xdr:cNvGrpSpPr/>
      </xdr:nvGrpSpPr>
      <xdr:grpSpPr>
        <a:xfrm>
          <a:off x="2224143" y="7359472"/>
          <a:ext cx="158831" cy="312886"/>
          <a:chOff x="3377338" y="8846950"/>
          <a:chExt cx="161441" cy="351940"/>
        </a:xfrm>
      </xdr:grpSpPr>
      <xdr:sp macro="" textlink="">
        <xdr:nvSpPr>
          <xdr:cNvPr id="112" name="Rectangle 111">
            <a:extLst>
              <a:ext uri="{FF2B5EF4-FFF2-40B4-BE49-F238E27FC236}">
                <a16:creationId xmlns:a16="http://schemas.microsoft.com/office/drawing/2014/main" id="{00000000-0008-0000-1200-00007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3" name="Straight Arrow Connector 112">
            <a:extLst>
              <a:ext uri="{FF2B5EF4-FFF2-40B4-BE49-F238E27FC236}">
                <a16:creationId xmlns:a16="http://schemas.microsoft.com/office/drawing/2014/main" id="{00000000-0008-0000-1200-00007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21981</xdr:colOff>
      <xdr:row>65</xdr:row>
      <xdr:rowOff>7324</xdr:rowOff>
    </xdr:from>
    <xdr:to>
      <xdr:col>41</xdr:col>
      <xdr:colOff>9525</xdr:colOff>
      <xdr:row>66</xdr:row>
      <xdr:rowOff>314</xdr:rowOff>
    </xdr:to>
    <xdr:grpSp>
      <xdr:nvGrpSpPr>
        <xdr:cNvPr id="114" name="Group 113">
          <a:extLst>
            <a:ext uri="{FF2B5EF4-FFF2-40B4-BE49-F238E27FC236}">
              <a16:creationId xmlns:a16="http://schemas.microsoft.com/office/drawing/2014/main" id="{00000000-0008-0000-1200-000072000000}"/>
            </a:ext>
          </a:extLst>
        </xdr:cNvPr>
        <xdr:cNvGrpSpPr/>
      </xdr:nvGrpSpPr>
      <xdr:grpSpPr>
        <a:xfrm>
          <a:off x="3515058" y="7229583"/>
          <a:ext cx="2683408" cy="122299"/>
          <a:chOff x="3700220" y="8704881"/>
          <a:chExt cx="2724331" cy="142067"/>
        </a:xfrm>
      </xdr:grpSpPr>
      <xdr:sp macro="" textlink="">
        <xdr:nvSpPr>
          <xdr:cNvPr id="115" name="Rectangle 114">
            <a:extLst>
              <a:ext uri="{FF2B5EF4-FFF2-40B4-BE49-F238E27FC236}">
                <a16:creationId xmlns:a16="http://schemas.microsoft.com/office/drawing/2014/main" id="{00000000-0008-0000-1200-00007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6" name="Straight Arrow Connector 115">
            <a:extLst>
              <a:ext uri="{FF2B5EF4-FFF2-40B4-BE49-F238E27FC236}">
                <a16:creationId xmlns:a16="http://schemas.microsoft.com/office/drawing/2014/main" id="{00000000-0008-0000-1200-000074000000}"/>
              </a:ext>
            </a:extLst>
          </xdr:cNvPr>
          <xdr:cNvCxnSpPr/>
        </xdr:nvCxnSpPr>
        <xdr:spPr>
          <a:xfrm>
            <a:off x="3851975" y="8846945"/>
            <a:ext cx="257257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43961</xdr:colOff>
      <xdr:row>67</xdr:row>
      <xdr:rowOff>82794</xdr:rowOff>
    </xdr:from>
    <xdr:to>
      <xdr:col>40</xdr:col>
      <xdr:colOff>95249</xdr:colOff>
      <xdr:row>68</xdr:row>
      <xdr:rowOff>75785</xdr:rowOff>
    </xdr:to>
    <xdr:grpSp>
      <xdr:nvGrpSpPr>
        <xdr:cNvPr id="117" name="Group 116">
          <a:extLst>
            <a:ext uri="{FF2B5EF4-FFF2-40B4-BE49-F238E27FC236}">
              <a16:creationId xmlns:a16="http://schemas.microsoft.com/office/drawing/2014/main" id="{00000000-0008-0000-1200-000075000000}"/>
            </a:ext>
          </a:extLst>
        </xdr:cNvPr>
        <xdr:cNvGrpSpPr/>
      </xdr:nvGrpSpPr>
      <xdr:grpSpPr>
        <a:xfrm>
          <a:off x="4334252" y="7566558"/>
          <a:ext cx="1848338" cy="122300"/>
          <a:chOff x="3700220" y="8704881"/>
          <a:chExt cx="1875008" cy="142068"/>
        </a:xfrm>
      </xdr:grpSpPr>
      <xdr:sp macro="" textlink="">
        <xdr:nvSpPr>
          <xdr:cNvPr id="118" name="Rectangle 117">
            <a:extLst>
              <a:ext uri="{FF2B5EF4-FFF2-40B4-BE49-F238E27FC236}">
                <a16:creationId xmlns:a16="http://schemas.microsoft.com/office/drawing/2014/main" id="{00000000-0008-0000-1200-00007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9" name="Straight Arrow Connector 118">
            <a:extLst>
              <a:ext uri="{FF2B5EF4-FFF2-40B4-BE49-F238E27FC236}">
                <a16:creationId xmlns:a16="http://schemas.microsoft.com/office/drawing/2014/main" id="{00000000-0008-0000-1200-000077000000}"/>
              </a:ext>
            </a:extLst>
          </xdr:cNvPr>
          <xdr:cNvCxnSpPr/>
        </xdr:nvCxnSpPr>
        <xdr:spPr>
          <a:xfrm>
            <a:off x="3851975" y="8846949"/>
            <a:ext cx="172325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74734</xdr:colOff>
      <xdr:row>115</xdr:row>
      <xdr:rowOff>14948</xdr:rowOff>
    </xdr:from>
    <xdr:to>
      <xdr:col>14</xdr:col>
      <xdr:colOff>74237</xdr:colOff>
      <xdr:row>117</xdr:row>
      <xdr:rowOff>66907</xdr:rowOff>
    </xdr:to>
    <xdr:grpSp>
      <xdr:nvGrpSpPr>
        <xdr:cNvPr id="120" name="Group 119">
          <a:extLst>
            <a:ext uri="{FF2B5EF4-FFF2-40B4-BE49-F238E27FC236}">
              <a16:creationId xmlns:a16="http://schemas.microsoft.com/office/drawing/2014/main" id="{00000000-0008-0000-1200-000078000000}"/>
            </a:ext>
          </a:extLst>
        </xdr:cNvPr>
        <xdr:cNvGrpSpPr/>
      </xdr:nvGrpSpPr>
      <xdr:grpSpPr>
        <a:xfrm>
          <a:off x="2088839" y="13508698"/>
          <a:ext cx="158830" cy="311732"/>
          <a:chOff x="3377338" y="8846950"/>
          <a:chExt cx="161441" cy="351940"/>
        </a:xfrm>
      </xdr:grpSpPr>
      <xdr:sp macro="" textlink="">
        <xdr:nvSpPr>
          <xdr:cNvPr id="121" name="Rectangle 120">
            <a:extLst>
              <a:ext uri="{FF2B5EF4-FFF2-40B4-BE49-F238E27FC236}">
                <a16:creationId xmlns:a16="http://schemas.microsoft.com/office/drawing/2014/main" id="{00000000-0008-0000-1200-00007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2" name="Straight Arrow Connector 121">
            <a:extLst>
              <a:ext uri="{FF2B5EF4-FFF2-40B4-BE49-F238E27FC236}">
                <a16:creationId xmlns:a16="http://schemas.microsoft.com/office/drawing/2014/main" id="{00000000-0008-0000-1200-00007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29307</xdr:colOff>
      <xdr:row>115</xdr:row>
      <xdr:rowOff>7326</xdr:rowOff>
    </xdr:from>
    <xdr:to>
      <xdr:col>40</xdr:col>
      <xdr:colOff>95250</xdr:colOff>
      <xdr:row>116</xdr:row>
      <xdr:rowOff>318</xdr:rowOff>
    </xdr:to>
    <xdr:grpSp>
      <xdr:nvGrpSpPr>
        <xdr:cNvPr id="126" name="Group 125">
          <a:extLst>
            <a:ext uri="{FF2B5EF4-FFF2-40B4-BE49-F238E27FC236}">
              <a16:creationId xmlns:a16="http://schemas.microsoft.com/office/drawing/2014/main" id="{00000000-0008-0000-1200-00007E000000}"/>
            </a:ext>
          </a:extLst>
        </xdr:cNvPr>
        <xdr:cNvGrpSpPr/>
      </xdr:nvGrpSpPr>
      <xdr:grpSpPr>
        <a:xfrm>
          <a:off x="4159116" y="13500498"/>
          <a:ext cx="2023475" cy="122302"/>
          <a:chOff x="3700220" y="8704881"/>
          <a:chExt cx="2051200" cy="142068"/>
        </a:xfrm>
      </xdr:grpSpPr>
      <xdr:sp macro="" textlink="">
        <xdr:nvSpPr>
          <xdr:cNvPr id="127" name="Rectangle 126">
            <a:extLst>
              <a:ext uri="{FF2B5EF4-FFF2-40B4-BE49-F238E27FC236}">
                <a16:creationId xmlns:a16="http://schemas.microsoft.com/office/drawing/2014/main" id="{00000000-0008-0000-1200-00007F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8" name="Straight Arrow Connector 127">
            <a:extLst>
              <a:ext uri="{FF2B5EF4-FFF2-40B4-BE49-F238E27FC236}">
                <a16:creationId xmlns:a16="http://schemas.microsoft.com/office/drawing/2014/main" id="{00000000-0008-0000-1200-000080000000}"/>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51289</xdr:colOff>
      <xdr:row>174</xdr:row>
      <xdr:rowOff>29309</xdr:rowOff>
    </xdr:from>
    <xdr:to>
      <xdr:col>11</xdr:col>
      <xdr:colOff>50793</xdr:colOff>
      <xdr:row>176</xdr:row>
      <xdr:rowOff>81267</xdr:rowOff>
    </xdr:to>
    <xdr:grpSp>
      <xdr:nvGrpSpPr>
        <xdr:cNvPr id="129" name="Group 128">
          <a:extLst>
            <a:ext uri="{FF2B5EF4-FFF2-40B4-BE49-F238E27FC236}">
              <a16:creationId xmlns:a16="http://schemas.microsoft.com/office/drawing/2014/main" id="{00000000-0008-0000-1200-000081000000}"/>
            </a:ext>
          </a:extLst>
        </xdr:cNvPr>
        <xdr:cNvGrpSpPr/>
      </xdr:nvGrpSpPr>
      <xdr:grpSpPr>
        <a:xfrm>
          <a:off x="1586835" y="20666809"/>
          <a:ext cx="158831" cy="312885"/>
          <a:chOff x="3377338" y="8846950"/>
          <a:chExt cx="161441" cy="351940"/>
        </a:xfrm>
      </xdr:grpSpPr>
      <xdr:sp macro="" textlink="">
        <xdr:nvSpPr>
          <xdr:cNvPr id="130" name="Rectangle 129">
            <a:extLst>
              <a:ext uri="{FF2B5EF4-FFF2-40B4-BE49-F238E27FC236}">
                <a16:creationId xmlns:a16="http://schemas.microsoft.com/office/drawing/2014/main" id="{00000000-0008-0000-1200-000082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1" name="Straight Arrow Connector 130">
            <a:extLst>
              <a:ext uri="{FF2B5EF4-FFF2-40B4-BE49-F238E27FC236}">
                <a16:creationId xmlns:a16="http://schemas.microsoft.com/office/drawing/2014/main" id="{00000000-0008-0000-1200-000083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51289</xdr:colOff>
      <xdr:row>174</xdr:row>
      <xdr:rowOff>21981</xdr:rowOff>
    </xdr:from>
    <xdr:to>
      <xdr:col>18</xdr:col>
      <xdr:colOff>50793</xdr:colOff>
      <xdr:row>176</xdr:row>
      <xdr:rowOff>73939</xdr:rowOff>
    </xdr:to>
    <xdr:grpSp>
      <xdr:nvGrpSpPr>
        <xdr:cNvPr id="132" name="Group 131">
          <a:extLst>
            <a:ext uri="{FF2B5EF4-FFF2-40B4-BE49-F238E27FC236}">
              <a16:creationId xmlns:a16="http://schemas.microsoft.com/office/drawing/2014/main" id="{00000000-0008-0000-1200-000084000000}"/>
            </a:ext>
          </a:extLst>
        </xdr:cNvPr>
        <xdr:cNvGrpSpPr/>
      </xdr:nvGrpSpPr>
      <xdr:grpSpPr>
        <a:xfrm>
          <a:off x="2702126" y="20658326"/>
          <a:ext cx="158831" cy="313463"/>
          <a:chOff x="3377338" y="8846950"/>
          <a:chExt cx="161441" cy="351940"/>
        </a:xfrm>
      </xdr:grpSpPr>
      <xdr:sp macro="" textlink="">
        <xdr:nvSpPr>
          <xdr:cNvPr id="133" name="Rectangle 132">
            <a:extLst>
              <a:ext uri="{FF2B5EF4-FFF2-40B4-BE49-F238E27FC236}">
                <a16:creationId xmlns:a16="http://schemas.microsoft.com/office/drawing/2014/main" id="{00000000-0008-0000-1200-000085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4" name="Straight Arrow Connector 133">
            <a:extLst>
              <a:ext uri="{FF2B5EF4-FFF2-40B4-BE49-F238E27FC236}">
                <a16:creationId xmlns:a16="http://schemas.microsoft.com/office/drawing/2014/main" id="{00000000-0008-0000-1200-00008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43963</xdr:colOff>
      <xdr:row>174</xdr:row>
      <xdr:rowOff>7327</xdr:rowOff>
    </xdr:from>
    <xdr:to>
      <xdr:col>41</xdr:col>
      <xdr:colOff>7329</xdr:colOff>
      <xdr:row>175</xdr:row>
      <xdr:rowOff>319</xdr:rowOff>
    </xdr:to>
    <xdr:grpSp>
      <xdr:nvGrpSpPr>
        <xdr:cNvPr id="135" name="Group 134">
          <a:extLst>
            <a:ext uri="{FF2B5EF4-FFF2-40B4-BE49-F238E27FC236}">
              <a16:creationId xmlns:a16="http://schemas.microsoft.com/office/drawing/2014/main" id="{00000000-0008-0000-1200-000087000000}"/>
            </a:ext>
          </a:extLst>
        </xdr:cNvPr>
        <xdr:cNvGrpSpPr/>
      </xdr:nvGrpSpPr>
      <xdr:grpSpPr>
        <a:xfrm>
          <a:off x="4174926" y="20644249"/>
          <a:ext cx="2022498" cy="122302"/>
          <a:chOff x="3700220" y="8704881"/>
          <a:chExt cx="2051200" cy="142068"/>
        </a:xfrm>
      </xdr:grpSpPr>
      <xdr:sp macro="" textlink="">
        <xdr:nvSpPr>
          <xdr:cNvPr id="136" name="Rectangle 135">
            <a:extLst>
              <a:ext uri="{FF2B5EF4-FFF2-40B4-BE49-F238E27FC236}">
                <a16:creationId xmlns:a16="http://schemas.microsoft.com/office/drawing/2014/main" id="{00000000-0008-0000-1200-000088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7" name="Straight Arrow Connector 136">
            <a:extLst>
              <a:ext uri="{FF2B5EF4-FFF2-40B4-BE49-F238E27FC236}">
                <a16:creationId xmlns:a16="http://schemas.microsoft.com/office/drawing/2014/main" id="{00000000-0008-0000-1200-000089000000}"/>
              </a:ext>
            </a:extLst>
          </xdr:cNvPr>
          <xdr:cNvCxnSpPr/>
        </xdr:nvCxnSpPr>
        <xdr:spPr>
          <a:xfrm>
            <a:off x="3851975" y="8846949"/>
            <a:ext cx="189944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36635</xdr:colOff>
      <xdr:row>201</xdr:row>
      <xdr:rowOff>9525</xdr:rowOff>
    </xdr:from>
    <xdr:to>
      <xdr:col>40</xdr:col>
      <xdr:colOff>95250</xdr:colOff>
      <xdr:row>202</xdr:row>
      <xdr:rowOff>2516</xdr:rowOff>
    </xdr:to>
    <xdr:grpSp>
      <xdr:nvGrpSpPr>
        <xdr:cNvPr id="147" name="Group 146">
          <a:extLst>
            <a:ext uri="{FF2B5EF4-FFF2-40B4-BE49-F238E27FC236}">
              <a16:creationId xmlns:a16="http://schemas.microsoft.com/office/drawing/2014/main" id="{00000000-0008-0000-1200-000093000000}"/>
            </a:ext>
          </a:extLst>
        </xdr:cNvPr>
        <xdr:cNvGrpSpPr/>
      </xdr:nvGrpSpPr>
      <xdr:grpSpPr>
        <a:xfrm>
          <a:off x="4167021" y="23733125"/>
          <a:ext cx="2015570" cy="121723"/>
          <a:chOff x="3700220" y="8704881"/>
          <a:chExt cx="2043847" cy="142068"/>
        </a:xfrm>
      </xdr:grpSpPr>
      <xdr:sp macro="" textlink="">
        <xdr:nvSpPr>
          <xdr:cNvPr id="148" name="Rectangle 147">
            <a:extLst>
              <a:ext uri="{FF2B5EF4-FFF2-40B4-BE49-F238E27FC236}">
                <a16:creationId xmlns:a16="http://schemas.microsoft.com/office/drawing/2014/main" id="{00000000-0008-0000-1200-00009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9" name="Straight Arrow Connector 148">
            <a:extLst>
              <a:ext uri="{FF2B5EF4-FFF2-40B4-BE49-F238E27FC236}">
                <a16:creationId xmlns:a16="http://schemas.microsoft.com/office/drawing/2014/main" id="{00000000-0008-0000-1200-000095000000}"/>
              </a:ext>
            </a:extLst>
          </xdr:cNvPr>
          <xdr:cNvCxnSpPr/>
        </xdr:nvCxnSpPr>
        <xdr:spPr>
          <a:xfrm>
            <a:off x="3851975" y="8846949"/>
            <a:ext cx="189209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27110</xdr:colOff>
      <xdr:row>200</xdr:row>
      <xdr:rowOff>63744</xdr:rowOff>
    </xdr:from>
    <xdr:to>
      <xdr:col>18</xdr:col>
      <xdr:colOff>26613</xdr:colOff>
      <xdr:row>203</xdr:row>
      <xdr:rowOff>42433</xdr:rowOff>
    </xdr:to>
    <xdr:grpSp>
      <xdr:nvGrpSpPr>
        <xdr:cNvPr id="150" name="Group 149">
          <a:extLst>
            <a:ext uri="{FF2B5EF4-FFF2-40B4-BE49-F238E27FC236}">
              <a16:creationId xmlns:a16="http://schemas.microsoft.com/office/drawing/2014/main" id="{00000000-0008-0000-1200-000096000000}"/>
            </a:ext>
          </a:extLst>
        </xdr:cNvPr>
        <xdr:cNvGrpSpPr/>
      </xdr:nvGrpSpPr>
      <xdr:grpSpPr>
        <a:xfrm>
          <a:off x="2679101" y="23710567"/>
          <a:ext cx="158830" cy="314661"/>
          <a:chOff x="3377338" y="8846950"/>
          <a:chExt cx="161441" cy="351940"/>
        </a:xfrm>
      </xdr:grpSpPr>
      <xdr:sp macro="" textlink="">
        <xdr:nvSpPr>
          <xdr:cNvPr id="151" name="Rectangle 150">
            <a:extLst>
              <a:ext uri="{FF2B5EF4-FFF2-40B4-BE49-F238E27FC236}">
                <a16:creationId xmlns:a16="http://schemas.microsoft.com/office/drawing/2014/main" id="{00000000-0008-0000-1200-000097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2" name="Straight Arrow Connector 151">
            <a:extLst>
              <a:ext uri="{FF2B5EF4-FFF2-40B4-BE49-F238E27FC236}">
                <a16:creationId xmlns:a16="http://schemas.microsoft.com/office/drawing/2014/main" id="{00000000-0008-0000-1200-000098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179</xdr:row>
      <xdr:rowOff>76200</xdr:rowOff>
    </xdr:from>
    <xdr:to>
      <xdr:col>40</xdr:col>
      <xdr:colOff>100722</xdr:colOff>
      <xdr:row>180</xdr:row>
      <xdr:rowOff>73818</xdr:rowOff>
    </xdr:to>
    <xdr:grpSp>
      <xdr:nvGrpSpPr>
        <xdr:cNvPr id="156" name="Group 155">
          <a:extLst>
            <a:ext uri="{FF2B5EF4-FFF2-40B4-BE49-F238E27FC236}">
              <a16:creationId xmlns:a16="http://schemas.microsoft.com/office/drawing/2014/main" id="{00000000-0008-0000-1200-00009C000000}"/>
            </a:ext>
          </a:extLst>
        </xdr:cNvPr>
        <xdr:cNvGrpSpPr/>
      </xdr:nvGrpSpPr>
      <xdr:grpSpPr>
        <a:xfrm>
          <a:off x="5985164" y="21259800"/>
          <a:ext cx="203476" cy="143091"/>
          <a:chOff x="6029326" y="2438400"/>
          <a:chExt cx="197784" cy="140494"/>
        </a:xfrm>
      </xdr:grpSpPr>
      <xdr:cxnSp macro="">
        <xdr:nvCxnSpPr>
          <xdr:cNvPr id="157" name="Straight Arrow Connector 156">
            <a:extLst>
              <a:ext uri="{FF2B5EF4-FFF2-40B4-BE49-F238E27FC236}">
                <a16:creationId xmlns:a16="http://schemas.microsoft.com/office/drawing/2014/main" id="{00000000-0008-0000-1200-00009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8" name="Rectangle 37">
            <a:extLst>
              <a:ext uri="{FF2B5EF4-FFF2-40B4-BE49-F238E27FC236}">
                <a16:creationId xmlns:a16="http://schemas.microsoft.com/office/drawing/2014/main" id="{00000000-0008-0000-1200-00009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183</xdr:row>
      <xdr:rowOff>76200</xdr:rowOff>
    </xdr:from>
    <xdr:to>
      <xdr:col>41</xdr:col>
      <xdr:colOff>5472</xdr:colOff>
      <xdr:row>184</xdr:row>
      <xdr:rowOff>73818</xdr:rowOff>
    </xdr:to>
    <xdr:grpSp>
      <xdr:nvGrpSpPr>
        <xdr:cNvPr id="159" name="Group 158">
          <a:extLst>
            <a:ext uri="{FF2B5EF4-FFF2-40B4-BE49-F238E27FC236}">
              <a16:creationId xmlns:a16="http://schemas.microsoft.com/office/drawing/2014/main" id="{00000000-0008-0000-1200-00009F000000}"/>
            </a:ext>
          </a:extLst>
        </xdr:cNvPr>
        <xdr:cNvGrpSpPr/>
      </xdr:nvGrpSpPr>
      <xdr:grpSpPr>
        <a:xfrm>
          <a:off x="5994112" y="21794932"/>
          <a:ext cx="201455" cy="127504"/>
          <a:chOff x="6029326" y="2438400"/>
          <a:chExt cx="197784" cy="140494"/>
        </a:xfrm>
      </xdr:grpSpPr>
      <xdr:cxnSp macro="">
        <xdr:nvCxnSpPr>
          <xdr:cNvPr id="160" name="Straight Arrow Connector 159">
            <a:extLst>
              <a:ext uri="{FF2B5EF4-FFF2-40B4-BE49-F238E27FC236}">
                <a16:creationId xmlns:a16="http://schemas.microsoft.com/office/drawing/2014/main" id="{00000000-0008-0000-1200-0000A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1" name="Rectangle 37">
            <a:extLst>
              <a:ext uri="{FF2B5EF4-FFF2-40B4-BE49-F238E27FC236}">
                <a16:creationId xmlns:a16="http://schemas.microsoft.com/office/drawing/2014/main" id="{00000000-0008-0000-1200-0000A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27110</xdr:colOff>
      <xdr:row>200</xdr:row>
      <xdr:rowOff>54219</xdr:rowOff>
    </xdr:from>
    <xdr:to>
      <xdr:col>11</xdr:col>
      <xdr:colOff>26613</xdr:colOff>
      <xdr:row>203</xdr:row>
      <xdr:rowOff>32908</xdr:rowOff>
    </xdr:to>
    <xdr:grpSp>
      <xdr:nvGrpSpPr>
        <xdr:cNvPr id="138" name="Group 137">
          <a:extLst>
            <a:ext uri="{FF2B5EF4-FFF2-40B4-BE49-F238E27FC236}">
              <a16:creationId xmlns:a16="http://schemas.microsoft.com/office/drawing/2014/main" id="{00000000-0008-0000-1200-00008A000000}"/>
            </a:ext>
          </a:extLst>
        </xdr:cNvPr>
        <xdr:cNvGrpSpPr/>
      </xdr:nvGrpSpPr>
      <xdr:grpSpPr>
        <a:xfrm>
          <a:off x="1563810" y="23700465"/>
          <a:ext cx="158830" cy="315816"/>
          <a:chOff x="3377338" y="8846950"/>
          <a:chExt cx="161441" cy="351940"/>
        </a:xfrm>
      </xdr:grpSpPr>
      <xdr:sp macro="" textlink="">
        <xdr:nvSpPr>
          <xdr:cNvPr id="139" name="Rectangle 138">
            <a:extLst>
              <a:ext uri="{FF2B5EF4-FFF2-40B4-BE49-F238E27FC236}">
                <a16:creationId xmlns:a16="http://schemas.microsoft.com/office/drawing/2014/main" id="{00000000-0008-0000-1200-00008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0" name="Straight Arrow Connector 139">
            <a:extLst>
              <a:ext uri="{FF2B5EF4-FFF2-40B4-BE49-F238E27FC236}">
                <a16:creationId xmlns:a16="http://schemas.microsoft.com/office/drawing/2014/main" id="{00000000-0008-0000-1200-00008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27110</xdr:colOff>
      <xdr:row>5</xdr:row>
      <xdr:rowOff>63744</xdr:rowOff>
    </xdr:from>
    <xdr:to>
      <xdr:col>18</xdr:col>
      <xdr:colOff>26613</xdr:colOff>
      <xdr:row>8</xdr:row>
      <xdr:rowOff>42433</xdr:rowOff>
    </xdr:to>
    <xdr:grpSp>
      <xdr:nvGrpSpPr>
        <xdr:cNvPr id="141" name="Group 140">
          <a:extLst>
            <a:ext uri="{FF2B5EF4-FFF2-40B4-BE49-F238E27FC236}">
              <a16:creationId xmlns:a16="http://schemas.microsoft.com/office/drawing/2014/main" id="{00000000-0008-0000-1200-00008D000000}"/>
            </a:ext>
          </a:extLst>
        </xdr:cNvPr>
        <xdr:cNvGrpSpPr/>
      </xdr:nvGrpSpPr>
      <xdr:grpSpPr>
        <a:xfrm>
          <a:off x="2679101" y="627162"/>
          <a:ext cx="158830" cy="314662"/>
          <a:chOff x="3377338" y="8846950"/>
          <a:chExt cx="161441" cy="351940"/>
        </a:xfrm>
      </xdr:grpSpPr>
      <xdr:sp macro="" textlink="">
        <xdr:nvSpPr>
          <xdr:cNvPr id="142" name="Rectangle 141">
            <a:extLst>
              <a:ext uri="{FF2B5EF4-FFF2-40B4-BE49-F238E27FC236}">
                <a16:creationId xmlns:a16="http://schemas.microsoft.com/office/drawing/2014/main" id="{00000000-0008-0000-1200-00008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3" name="Straight Arrow Connector 142">
            <a:extLst>
              <a:ext uri="{FF2B5EF4-FFF2-40B4-BE49-F238E27FC236}">
                <a16:creationId xmlns:a16="http://schemas.microsoft.com/office/drawing/2014/main" id="{00000000-0008-0000-1200-00008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27110</xdr:colOff>
      <xdr:row>5</xdr:row>
      <xdr:rowOff>54219</xdr:rowOff>
    </xdr:from>
    <xdr:to>
      <xdr:col>11</xdr:col>
      <xdr:colOff>26613</xdr:colOff>
      <xdr:row>8</xdr:row>
      <xdr:rowOff>32908</xdr:rowOff>
    </xdr:to>
    <xdr:grpSp>
      <xdr:nvGrpSpPr>
        <xdr:cNvPr id="144" name="Group 143">
          <a:extLst>
            <a:ext uri="{FF2B5EF4-FFF2-40B4-BE49-F238E27FC236}">
              <a16:creationId xmlns:a16="http://schemas.microsoft.com/office/drawing/2014/main" id="{00000000-0008-0000-1200-000090000000}"/>
            </a:ext>
          </a:extLst>
        </xdr:cNvPr>
        <xdr:cNvGrpSpPr/>
      </xdr:nvGrpSpPr>
      <xdr:grpSpPr>
        <a:xfrm>
          <a:off x="1563810" y="617060"/>
          <a:ext cx="158830" cy="315817"/>
          <a:chOff x="3377338" y="8846950"/>
          <a:chExt cx="161441" cy="351940"/>
        </a:xfrm>
      </xdr:grpSpPr>
      <xdr:sp macro="" textlink="">
        <xdr:nvSpPr>
          <xdr:cNvPr id="145" name="Rectangle 144">
            <a:extLst>
              <a:ext uri="{FF2B5EF4-FFF2-40B4-BE49-F238E27FC236}">
                <a16:creationId xmlns:a16="http://schemas.microsoft.com/office/drawing/2014/main" id="{00000000-0008-0000-1200-00009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6" name="Straight Arrow Connector 145">
            <a:extLst>
              <a:ext uri="{FF2B5EF4-FFF2-40B4-BE49-F238E27FC236}">
                <a16:creationId xmlns:a16="http://schemas.microsoft.com/office/drawing/2014/main" id="{00000000-0008-0000-1200-00009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28574</xdr:colOff>
      <xdr:row>6</xdr:row>
      <xdr:rowOff>0</xdr:rowOff>
    </xdr:from>
    <xdr:to>
      <xdr:col>40</xdr:col>
      <xdr:colOff>95249</xdr:colOff>
      <xdr:row>6</xdr:row>
      <xdr:rowOff>142461</xdr:rowOff>
    </xdr:to>
    <xdr:grpSp>
      <xdr:nvGrpSpPr>
        <xdr:cNvPr id="20" name="Group 19">
          <a:extLst>
            <a:ext uri="{FF2B5EF4-FFF2-40B4-BE49-F238E27FC236}">
              <a16:creationId xmlns:a16="http://schemas.microsoft.com/office/drawing/2014/main" id="{00000000-0008-0000-1300-000014000000}"/>
            </a:ext>
          </a:extLst>
        </xdr:cNvPr>
        <xdr:cNvGrpSpPr/>
      </xdr:nvGrpSpPr>
      <xdr:grpSpPr>
        <a:xfrm>
          <a:off x="4222961" y="629920"/>
          <a:ext cx="1822238" cy="131454"/>
          <a:chOff x="3700220" y="8704881"/>
          <a:chExt cx="1888688" cy="142068"/>
        </a:xfrm>
      </xdr:grpSpPr>
      <xdr:sp macro="" textlink="">
        <xdr:nvSpPr>
          <xdr:cNvPr id="21" name="Rectangle 20">
            <a:extLst>
              <a:ext uri="{FF2B5EF4-FFF2-40B4-BE49-F238E27FC236}">
                <a16:creationId xmlns:a16="http://schemas.microsoft.com/office/drawing/2014/main" id="{00000000-0008-0000-1300-00001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1300-000016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28575</xdr:colOff>
      <xdr:row>5</xdr:row>
      <xdr:rowOff>66675</xdr:rowOff>
    </xdr:from>
    <xdr:to>
      <xdr:col>17</xdr:col>
      <xdr:colOff>28079</xdr:colOff>
      <xdr:row>8</xdr:row>
      <xdr:rowOff>45364</xdr:rowOff>
    </xdr:to>
    <xdr:grpSp>
      <xdr:nvGrpSpPr>
        <xdr:cNvPr id="23" name="Group 22">
          <a:extLst>
            <a:ext uri="{FF2B5EF4-FFF2-40B4-BE49-F238E27FC236}">
              <a16:creationId xmlns:a16="http://schemas.microsoft.com/office/drawing/2014/main" id="{00000000-0008-0000-1300-000017000000}"/>
            </a:ext>
          </a:extLst>
        </xdr:cNvPr>
        <xdr:cNvGrpSpPr/>
      </xdr:nvGrpSpPr>
      <xdr:grpSpPr>
        <a:xfrm>
          <a:off x="2464012" y="621665"/>
          <a:ext cx="156560" cy="312276"/>
          <a:chOff x="3377338" y="8846950"/>
          <a:chExt cx="161441" cy="351940"/>
        </a:xfrm>
      </xdr:grpSpPr>
      <xdr:sp macro="" textlink="">
        <xdr:nvSpPr>
          <xdr:cNvPr id="24" name="Rectangle 23">
            <a:extLst>
              <a:ext uri="{FF2B5EF4-FFF2-40B4-BE49-F238E27FC236}">
                <a16:creationId xmlns:a16="http://schemas.microsoft.com/office/drawing/2014/main" id="{00000000-0008-0000-1300-00001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 name="Straight Arrow Connector 24">
            <a:extLst>
              <a:ext uri="{FF2B5EF4-FFF2-40B4-BE49-F238E27FC236}">
                <a16:creationId xmlns:a16="http://schemas.microsoft.com/office/drawing/2014/main" id="{00000000-0008-0000-1300-00001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5013</xdr:colOff>
      <xdr:row>15</xdr:row>
      <xdr:rowOff>75195</xdr:rowOff>
    </xdr:from>
    <xdr:to>
      <xdr:col>41</xdr:col>
      <xdr:colOff>4010</xdr:colOff>
      <xdr:row>15</xdr:row>
      <xdr:rowOff>75195</xdr:rowOff>
    </xdr:to>
    <xdr:cxnSp macro="">
      <xdr:nvCxnSpPr>
        <xdr:cNvPr id="27" name="Straight Arrow Connector 26">
          <a:extLst>
            <a:ext uri="{FF2B5EF4-FFF2-40B4-BE49-F238E27FC236}">
              <a16:creationId xmlns:a16="http://schemas.microsoft.com/office/drawing/2014/main" id="{00000000-0008-0000-1300-00001B000000}"/>
            </a:ext>
          </a:extLst>
        </xdr:cNvPr>
        <xdr:cNvCxnSpPr/>
      </xdr:nvCxnSpPr>
      <xdr:spPr>
        <a:xfrm>
          <a:off x="6045868" y="176462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5013</xdr:colOff>
      <xdr:row>21</xdr:row>
      <xdr:rowOff>75195</xdr:rowOff>
    </xdr:from>
    <xdr:to>
      <xdr:col>41</xdr:col>
      <xdr:colOff>4010</xdr:colOff>
      <xdr:row>21</xdr:row>
      <xdr:rowOff>75195</xdr:rowOff>
    </xdr:to>
    <xdr:cxnSp macro="">
      <xdr:nvCxnSpPr>
        <xdr:cNvPr id="28" name="Straight Arrow Connector 27">
          <a:extLst>
            <a:ext uri="{FF2B5EF4-FFF2-40B4-BE49-F238E27FC236}">
              <a16:creationId xmlns:a16="http://schemas.microsoft.com/office/drawing/2014/main" id="{00000000-0008-0000-1300-00001C000000}"/>
            </a:ext>
          </a:extLst>
        </xdr:cNvPr>
        <xdr:cNvCxnSpPr/>
      </xdr:nvCxnSpPr>
      <xdr:spPr>
        <a:xfrm>
          <a:off x="6045868" y="24965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67</xdr:row>
      <xdr:rowOff>81645</xdr:rowOff>
    </xdr:from>
    <xdr:to>
      <xdr:col>41</xdr:col>
      <xdr:colOff>8164</xdr:colOff>
      <xdr:row>67</xdr:row>
      <xdr:rowOff>81645</xdr:rowOff>
    </xdr:to>
    <xdr:cxnSp macro="">
      <xdr:nvCxnSpPr>
        <xdr:cNvPr id="29" name="Straight Arrow Connector 28">
          <a:extLst>
            <a:ext uri="{FF2B5EF4-FFF2-40B4-BE49-F238E27FC236}">
              <a16:creationId xmlns:a16="http://schemas.microsoft.com/office/drawing/2014/main" id="{00000000-0008-0000-1300-00001D000000}"/>
            </a:ext>
          </a:extLst>
        </xdr:cNvPr>
        <xdr:cNvCxnSpPr/>
      </xdr:nvCxnSpPr>
      <xdr:spPr>
        <a:xfrm>
          <a:off x="6128657" y="677635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61</xdr:row>
      <xdr:rowOff>81645</xdr:rowOff>
    </xdr:from>
    <xdr:to>
      <xdr:col>41</xdr:col>
      <xdr:colOff>8164</xdr:colOff>
      <xdr:row>61</xdr:row>
      <xdr:rowOff>81645</xdr:rowOff>
    </xdr:to>
    <xdr:cxnSp macro="">
      <xdr:nvCxnSpPr>
        <xdr:cNvPr id="30" name="Straight Arrow Connector 29">
          <a:extLst>
            <a:ext uri="{FF2B5EF4-FFF2-40B4-BE49-F238E27FC236}">
              <a16:creationId xmlns:a16="http://schemas.microsoft.com/office/drawing/2014/main" id="{00000000-0008-0000-1300-00001E000000}"/>
            </a:ext>
          </a:extLst>
        </xdr:cNvPr>
        <xdr:cNvCxnSpPr/>
      </xdr:nvCxnSpPr>
      <xdr:spPr>
        <a:xfrm>
          <a:off x="6128657" y="605790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54</xdr:row>
      <xdr:rowOff>81645</xdr:rowOff>
    </xdr:from>
    <xdr:to>
      <xdr:col>41</xdr:col>
      <xdr:colOff>8164</xdr:colOff>
      <xdr:row>54</xdr:row>
      <xdr:rowOff>81645</xdr:rowOff>
    </xdr:to>
    <xdr:cxnSp macro="">
      <xdr:nvCxnSpPr>
        <xdr:cNvPr id="31" name="Straight Arrow Connector 30">
          <a:extLst>
            <a:ext uri="{FF2B5EF4-FFF2-40B4-BE49-F238E27FC236}">
              <a16:creationId xmlns:a16="http://schemas.microsoft.com/office/drawing/2014/main" id="{00000000-0008-0000-1300-00001F000000}"/>
            </a:ext>
          </a:extLst>
        </xdr:cNvPr>
        <xdr:cNvCxnSpPr/>
      </xdr:nvCxnSpPr>
      <xdr:spPr>
        <a:xfrm>
          <a:off x="6128657" y="548095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49</xdr:row>
      <xdr:rowOff>81645</xdr:rowOff>
    </xdr:from>
    <xdr:to>
      <xdr:col>41</xdr:col>
      <xdr:colOff>8164</xdr:colOff>
      <xdr:row>49</xdr:row>
      <xdr:rowOff>81645</xdr:rowOff>
    </xdr:to>
    <xdr:cxnSp macro="">
      <xdr:nvCxnSpPr>
        <xdr:cNvPr id="32" name="Straight Arrow Connector 31">
          <a:extLst>
            <a:ext uri="{FF2B5EF4-FFF2-40B4-BE49-F238E27FC236}">
              <a16:creationId xmlns:a16="http://schemas.microsoft.com/office/drawing/2014/main" id="{00000000-0008-0000-1300-000020000000}"/>
            </a:ext>
          </a:extLst>
        </xdr:cNvPr>
        <xdr:cNvCxnSpPr/>
      </xdr:nvCxnSpPr>
      <xdr:spPr>
        <a:xfrm>
          <a:off x="6128657" y="476250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121</xdr:row>
      <xdr:rowOff>70759</xdr:rowOff>
    </xdr:from>
    <xdr:to>
      <xdr:col>41</xdr:col>
      <xdr:colOff>8164</xdr:colOff>
      <xdr:row>121</xdr:row>
      <xdr:rowOff>70759</xdr:rowOff>
    </xdr:to>
    <xdr:cxnSp macro="">
      <xdr:nvCxnSpPr>
        <xdr:cNvPr id="33" name="Straight Arrow Connector 32">
          <a:extLst>
            <a:ext uri="{FF2B5EF4-FFF2-40B4-BE49-F238E27FC236}">
              <a16:creationId xmlns:a16="http://schemas.microsoft.com/office/drawing/2014/main" id="{00000000-0008-0000-1300-000021000000}"/>
            </a:ext>
          </a:extLst>
        </xdr:cNvPr>
        <xdr:cNvCxnSpPr/>
      </xdr:nvCxnSpPr>
      <xdr:spPr>
        <a:xfrm>
          <a:off x="6128657" y="13231588"/>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19049</xdr:colOff>
      <xdr:row>97</xdr:row>
      <xdr:rowOff>66675</xdr:rowOff>
    </xdr:from>
    <xdr:to>
      <xdr:col>40</xdr:col>
      <xdr:colOff>85724</xdr:colOff>
      <xdr:row>98</xdr:row>
      <xdr:rowOff>66261</xdr:rowOff>
    </xdr:to>
    <xdr:grpSp>
      <xdr:nvGrpSpPr>
        <xdr:cNvPr id="34" name="Group 33">
          <a:extLst>
            <a:ext uri="{FF2B5EF4-FFF2-40B4-BE49-F238E27FC236}">
              <a16:creationId xmlns:a16="http://schemas.microsoft.com/office/drawing/2014/main" id="{00000000-0008-0000-1300-000022000000}"/>
            </a:ext>
          </a:extLst>
        </xdr:cNvPr>
        <xdr:cNvGrpSpPr/>
      </xdr:nvGrpSpPr>
      <xdr:grpSpPr>
        <a:xfrm>
          <a:off x="4213013" y="10920518"/>
          <a:ext cx="1823508" cy="127857"/>
          <a:chOff x="3700220" y="8704881"/>
          <a:chExt cx="1888688" cy="142068"/>
        </a:xfrm>
      </xdr:grpSpPr>
      <xdr:sp macro="" textlink="">
        <xdr:nvSpPr>
          <xdr:cNvPr id="35" name="Rectangle 34">
            <a:extLst>
              <a:ext uri="{FF2B5EF4-FFF2-40B4-BE49-F238E27FC236}">
                <a16:creationId xmlns:a16="http://schemas.microsoft.com/office/drawing/2014/main" id="{00000000-0008-0000-1300-00002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a:extLst>
              <a:ext uri="{FF2B5EF4-FFF2-40B4-BE49-F238E27FC236}">
                <a16:creationId xmlns:a16="http://schemas.microsoft.com/office/drawing/2014/main" id="{00000000-0008-0000-1300-000024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38100</xdr:colOff>
      <xdr:row>97</xdr:row>
      <xdr:rowOff>57150</xdr:rowOff>
    </xdr:from>
    <xdr:to>
      <xdr:col>17</xdr:col>
      <xdr:colOff>37604</xdr:colOff>
      <xdr:row>99</xdr:row>
      <xdr:rowOff>112039</xdr:rowOff>
    </xdr:to>
    <xdr:grpSp>
      <xdr:nvGrpSpPr>
        <xdr:cNvPr id="37" name="Group 36">
          <a:extLst>
            <a:ext uri="{FF2B5EF4-FFF2-40B4-BE49-F238E27FC236}">
              <a16:creationId xmlns:a16="http://schemas.microsoft.com/office/drawing/2014/main" id="{00000000-0008-0000-1300-000025000000}"/>
            </a:ext>
          </a:extLst>
        </xdr:cNvPr>
        <xdr:cNvGrpSpPr/>
      </xdr:nvGrpSpPr>
      <xdr:grpSpPr>
        <a:xfrm>
          <a:off x="2473960" y="10910146"/>
          <a:ext cx="155290" cy="312700"/>
          <a:chOff x="3377338" y="8846950"/>
          <a:chExt cx="161441" cy="351940"/>
        </a:xfrm>
      </xdr:grpSpPr>
      <xdr:sp macro="" textlink="">
        <xdr:nvSpPr>
          <xdr:cNvPr id="38" name="Rectangle 37">
            <a:extLst>
              <a:ext uri="{FF2B5EF4-FFF2-40B4-BE49-F238E27FC236}">
                <a16:creationId xmlns:a16="http://schemas.microsoft.com/office/drawing/2014/main" id="{00000000-0008-0000-1300-000026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a:extLst>
              <a:ext uri="{FF2B5EF4-FFF2-40B4-BE49-F238E27FC236}">
                <a16:creationId xmlns:a16="http://schemas.microsoft.com/office/drawing/2014/main" id="{00000000-0008-0000-1300-000027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38099</xdr:colOff>
      <xdr:row>104</xdr:row>
      <xdr:rowOff>0</xdr:rowOff>
    </xdr:from>
    <xdr:to>
      <xdr:col>40</xdr:col>
      <xdr:colOff>104774</xdr:colOff>
      <xdr:row>104</xdr:row>
      <xdr:rowOff>142461</xdr:rowOff>
    </xdr:to>
    <xdr:grpSp>
      <xdr:nvGrpSpPr>
        <xdr:cNvPr id="40" name="Group 39">
          <a:extLst>
            <a:ext uri="{FF2B5EF4-FFF2-40B4-BE49-F238E27FC236}">
              <a16:creationId xmlns:a16="http://schemas.microsoft.com/office/drawing/2014/main" id="{00000000-0008-0000-1300-000028000000}"/>
            </a:ext>
          </a:extLst>
        </xdr:cNvPr>
        <xdr:cNvGrpSpPr/>
      </xdr:nvGrpSpPr>
      <xdr:grpSpPr>
        <a:xfrm>
          <a:off x="4231639" y="11595947"/>
          <a:ext cx="1823509" cy="131454"/>
          <a:chOff x="3700220" y="8704881"/>
          <a:chExt cx="1888688" cy="142068"/>
        </a:xfrm>
      </xdr:grpSpPr>
      <xdr:sp macro="" textlink="">
        <xdr:nvSpPr>
          <xdr:cNvPr id="41" name="Rectangle 40">
            <a:extLst>
              <a:ext uri="{FF2B5EF4-FFF2-40B4-BE49-F238E27FC236}">
                <a16:creationId xmlns:a16="http://schemas.microsoft.com/office/drawing/2014/main" id="{00000000-0008-0000-1300-000029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a:extLst>
              <a:ext uri="{FF2B5EF4-FFF2-40B4-BE49-F238E27FC236}">
                <a16:creationId xmlns:a16="http://schemas.microsoft.com/office/drawing/2014/main" id="{00000000-0008-0000-1300-00002A000000}"/>
              </a:ext>
            </a:extLst>
          </xdr:cNvPr>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38100</xdr:colOff>
      <xdr:row>103</xdr:row>
      <xdr:rowOff>66675</xdr:rowOff>
    </xdr:from>
    <xdr:to>
      <xdr:col>17</xdr:col>
      <xdr:colOff>37604</xdr:colOff>
      <xdr:row>106</xdr:row>
      <xdr:rowOff>45364</xdr:rowOff>
    </xdr:to>
    <xdr:grpSp>
      <xdr:nvGrpSpPr>
        <xdr:cNvPr id="43" name="Group 42">
          <a:extLst>
            <a:ext uri="{FF2B5EF4-FFF2-40B4-BE49-F238E27FC236}">
              <a16:creationId xmlns:a16="http://schemas.microsoft.com/office/drawing/2014/main" id="{00000000-0008-0000-1300-00002B000000}"/>
            </a:ext>
          </a:extLst>
        </xdr:cNvPr>
        <xdr:cNvGrpSpPr/>
      </xdr:nvGrpSpPr>
      <xdr:grpSpPr>
        <a:xfrm>
          <a:off x="2473960" y="11587692"/>
          <a:ext cx="155290" cy="312275"/>
          <a:chOff x="3377338" y="8846950"/>
          <a:chExt cx="161441" cy="351940"/>
        </a:xfrm>
      </xdr:grpSpPr>
      <xdr:sp macro="" textlink="">
        <xdr:nvSpPr>
          <xdr:cNvPr id="44" name="Rectangle 43">
            <a:extLst>
              <a:ext uri="{FF2B5EF4-FFF2-40B4-BE49-F238E27FC236}">
                <a16:creationId xmlns:a16="http://schemas.microsoft.com/office/drawing/2014/main" id="{00000000-0008-0000-1300-00002C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a:extLst>
              <a:ext uri="{FF2B5EF4-FFF2-40B4-BE49-F238E27FC236}">
                <a16:creationId xmlns:a16="http://schemas.microsoft.com/office/drawing/2014/main" id="{00000000-0008-0000-1300-00002D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170</xdr:row>
      <xdr:rowOff>76200</xdr:rowOff>
    </xdr:from>
    <xdr:to>
      <xdr:col>41</xdr:col>
      <xdr:colOff>5472</xdr:colOff>
      <xdr:row>171</xdr:row>
      <xdr:rowOff>73818</xdr:rowOff>
    </xdr:to>
    <xdr:grpSp>
      <xdr:nvGrpSpPr>
        <xdr:cNvPr id="46" name="Group 45">
          <a:extLst>
            <a:ext uri="{FF2B5EF4-FFF2-40B4-BE49-F238E27FC236}">
              <a16:creationId xmlns:a16="http://schemas.microsoft.com/office/drawing/2014/main" id="{00000000-0008-0000-1300-00002E000000}"/>
            </a:ext>
          </a:extLst>
        </xdr:cNvPr>
        <xdr:cNvGrpSpPr/>
      </xdr:nvGrpSpPr>
      <xdr:grpSpPr>
        <a:xfrm>
          <a:off x="5860838" y="19449626"/>
          <a:ext cx="197030" cy="126312"/>
          <a:chOff x="6029326" y="2438400"/>
          <a:chExt cx="197784" cy="140494"/>
        </a:xfrm>
      </xdr:grpSpPr>
      <xdr:cxnSp macro="">
        <xdr:nvCxnSpPr>
          <xdr:cNvPr id="47" name="Straight Arrow Connector 46">
            <a:extLst>
              <a:ext uri="{FF2B5EF4-FFF2-40B4-BE49-F238E27FC236}">
                <a16:creationId xmlns:a16="http://schemas.microsoft.com/office/drawing/2014/main" id="{00000000-0008-0000-1300-00002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a:extLst>
              <a:ext uri="{FF2B5EF4-FFF2-40B4-BE49-F238E27FC236}">
                <a16:creationId xmlns:a16="http://schemas.microsoft.com/office/drawing/2014/main" id="{00000000-0008-0000-1300-00003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189</xdr:row>
      <xdr:rowOff>65690</xdr:rowOff>
    </xdr:from>
    <xdr:to>
      <xdr:col>41</xdr:col>
      <xdr:colOff>5472</xdr:colOff>
      <xdr:row>190</xdr:row>
      <xdr:rowOff>73818</xdr:rowOff>
    </xdr:to>
    <xdr:grpSp>
      <xdr:nvGrpSpPr>
        <xdr:cNvPr id="52" name="Group 51">
          <a:extLst>
            <a:ext uri="{FF2B5EF4-FFF2-40B4-BE49-F238E27FC236}">
              <a16:creationId xmlns:a16="http://schemas.microsoft.com/office/drawing/2014/main" id="{00000000-0008-0000-1300-000034000000}"/>
            </a:ext>
          </a:extLst>
        </xdr:cNvPr>
        <xdr:cNvGrpSpPr/>
      </xdr:nvGrpSpPr>
      <xdr:grpSpPr>
        <a:xfrm>
          <a:off x="5860838" y="21598964"/>
          <a:ext cx="197030" cy="137667"/>
          <a:chOff x="6029326" y="2438400"/>
          <a:chExt cx="197784" cy="140494"/>
        </a:xfrm>
      </xdr:grpSpPr>
      <xdr:cxnSp macro="">
        <xdr:nvCxnSpPr>
          <xdr:cNvPr id="53" name="Straight Arrow Connector 52">
            <a:extLst>
              <a:ext uri="{FF2B5EF4-FFF2-40B4-BE49-F238E27FC236}">
                <a16:creationId xmlns:a16="http://schemas.microsoft.com/office/drawing/2014/main" id="{00000000-0008-0000-1300-00003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a:extLst>
              <a:ext uri="{FF2B5EF4-FFF2-40B4-BE49-F238E27FC236}">
                <a16:creationId xmlns:a16="http://schemas.microsoft.com/office/drawing/2014/main" id="{00000000-0008-0000-1300-00003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5013</xdr:colOff>
      <xdr:row>30</xdr:row>
      <xdr:rowOff>75195</xdr:rowOff>
    </xdr:from>
    <xdr:to>
      <xdr:col>41</xdr:col>
      <xdr:colOff>4010</xdr:colOff>
      <xdr:row>30</xdr:row>
      <xdr:rowOff>75195</xdr:rowOff>
    </xdr:to>
    <xdr:cxnSp macro="">
      <xdr:nvCxnSpPr>
        <xdr:cNvPr id="58" name="Straight Arrow Connector 57">
          <a:extLst>
            <a:ext uri="{FF2B5EF4-FFF2-40B4-BE49-F238E27FC236}">
              <a16:creationId xmlns:a16="http://schemas.microsoft.com/office/drawing/2014/main" id="{00000000-0008-0000-1300-00003A000000}"/>
            </a:ext>
          </a:extLst>
        </xdr:cNvPr>
        <xdr:cNvCxnSpPr/>
      </xdr:nvCxnSpPr>
      <xdr:spPr>
        <a:xfrm>
          <a:off x="6091488" y="2475495"/>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36</xdr:row>
      <xdr:rowOff>76200</xdr:rowOff>
    </xdr:from>
    <xdr:to>
      <xdr:col>41</xdr:col>
      <xdr:colOff>5472</xdr:colOff>
      <xdr:row>37</xdr:row>
      <xdr:rowOff>73818</xdr:rowOff>
    </xdr:to>
    <xdr:grpSp>
      <xdr:nvGrpSpPr>
        <xdr:cNvPr id="59" name="Group 58">
          <a:extLst>
            <a:ext uri="{FF2B5EF4-FFF2-40B4-BE49-F238E27FC236}">
              <a16:creationId xmlns:a16="http://schemas.microsoft.com/office/drawing/2014/main" id="{00000000-0008-0000-1300-00003B000000}"/>
            </a:ext>
          </a:extLst>
        </xdr:cNvPr>
        <xdr:cNvGrpSpPr/>
      </xdr:nvGrpSpPr>
      <xdr:grpSpPr>
        <a:xfrm>
          <a:off x="5860838" y="4030133"/>
          <a:ext cx="197030" cy="126311"/>
          <a:chOff x="6029326" y="2438400"/>
          <a:chExt cx="197784" cy="140494"/>
        </a:xfrm>
      </xdr:grpSpPr>
      <xdr:cxnSp macro="">
        <xdr:nvCxnSpPr>
          <xdr:cNvPr id="60" name="Straight Arrow Connector 59">
            <a:extLst>
              <a:ext uri="{FF2B5EF4-FFF2-40B4-BE49-F238E27FC236}">
                <a16:creationId xmlns:a16="http://schemas.microsoft.com/office/drawing/2014/main" id="{00000000-0008-0000-1300-00003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a:extLst>
              <a:ext uri="{FF2B5EF4-FFF2-40B4-BE49-F238E27FC236}">
                <a16:creationId xmlns:a16="http://schemas.microsoft.com/office/drawing/2014/main" id="{00000000-0008-0000-1300-00003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166</xdr:row>
      <xdr:rowOff>70759</xdr:rowOff>
    </xdr:from>
    <xdr:to>
      <xdr:col>41</xdr:col>
      <xdr:colOff>8164</xdr:colOff>
      <xdr:row>166</xdr:row>
      <xdr:rowOff>70759</xdr:rowOff>
    </xdr:to>
    <xdr:cxnSp macro="">
      <xdr:nvCxnSpPr>
        <xdr:cNvPr id="49" name="Straight Arrow Connector 48">
          <a:extLst>
            <a:ext uri="{FF2B5EF4-FFF2-40B4-BE49-F238E27FC236}">
              <a16:creationId xmlns:a16="http://schemas.microsoft.com/office/drawing/2014/main" id="{00000000-0008-0000-1300-000031000000}"/>
            </a:ext>
          </a:extLst>
        </xdr:cNvPr>
        <xdr:cNvCxnSpPr/>
      </xdr:nvCxnSpPr>
      <xdr:spPr>
        <a:xfrm>
          <a:off x="6091918" y="144916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185</xdr:row>
      <xdr:rowOff>70759</xdr:rowOff>
    </xdr:from>
    <xdr:to>
      <xdr:col>41</xdr:col>
      <xdr:colOff>8164</xdr:colOff>
      <xdr:row>185</xdr:row>
      <xdr:rowOff>70759</xdr:rowOff>
    </xdr:to>
    <xdr:cxnSp macro="">
      <xdr:nvCxnSpPr>
        <xdr:cNvPr id="50" name="Straight Arrow Connector 49">
          <a:extLst>
            <a:ext uri="{FF2B5EF4-FFF2-40B4-BE49-F238E27FC236}">
              <a16:creationId xmlns:a16="http://schemas.microsoft.com/office/drawing/2014/main" id="{00000000-0008-0000-1300-000032000000}"/>
            </a:ext>
          </a:extLst>
        </xdr:cNvPr>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6803</xdr:colOff>
      <xdr:row>199</xdr:row>
      <xdr:rowOff>81642</xdr:rowOff>
    </xdr:from>
    <xdr:to>
      <xdr:col>41</xdr:col>
      <xdr:colOff>6803</xdr:colOff>
      <xdr:row>199</xdr:row>
      <xdr:rowOff>81642</xdr:rowOff>
    </xdr:to>
    <xdr:cxnSp macro="">
      <xdr:nvCxnSpPr>
        <xdr:cNvPr id="56" name="Straight Arrow Connector 55">
          <a:extLst>
            <a:ext uri="{FF2B5EF4-FFF2-40B4-BE49-F238E27FC236}">
              <a16:creationId xmlns:a16="http://schemas.microsoft.com/office/drawing/2014/main" id="{35BB44B8-4719-4159-8005-1EFF63EDF581}"/>
            </a:ext>
          </a:extLst>
        </xdr:cNvPr>
        <xdr:cNvCxnSpPr/>
      </xdr:nvCxnSpPr>
      <xdr:spPr>
        <a:xfrm>
          <a:off x="6217103" y="20858842"/>
          <a:ext cx="2159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39</xdr:col>
      <xdr:colOff>7327</xdr:colOff>
      <xdr:row>8</xdr:row>
      <xdr:rowOff>65943</xdr:rowOff>
    </xdr:from>
    <xdr:to>
      <xdr:col>41</xdr:col>
      <xdr:colOff>10720</xdr:colOff>
      <xdr:row>8</xdr:row>
      <xdr:rowOff>65943</xdr:rowOff>
    </xdr:to>
    <xdr:cxnSp macro="">
      <xdr:nvCxnSpPr>
        <xdr:cNvPr id="2" name="Straight Arrow Connector 1">
          <a:extLst>
            <a:ext uri="{FF2B5EF4-FFF2-40B4-BE49-F238E27FC236}">
              <a16:creationId xmlns:a16="http://schemas.microsoft.com/office/drawing/2014/main" id="{00000000-0008-0000-1400-000002000000}"/>
            </a:ext>
          </a:extLst>
        </xdr:cNvPr>
        <xdr:cNvCxnSpPr/>
      </xdr:nvCxnSpPr>
      <xdr:spPr>
        <a:xfrm>
          <a:off x="6093802" y="64696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14654</xdr:colOff>
      <xdr:row>219</xdr:row>
      <xdr:rowOff>73270</xdr:rowOff>
    </xdr:from>
    <xdr:to>
      <xdr:col>41</xdr:col>
      <xdr:colOff>18047</xdr:colOff>
      <xdr:row>219</xdr:row>
      <xdr:rowOff>73270</xdr:rowOff>
    </xdr:to>
    <xdr:cxnSp macro="">
      <xdr:nvCxnSpPr>
        <xdr:cNvPr id="7" name="Straight Arrow Connector 6">
          <a:extLst>
            <a:ext uri="{FF2B5EF4-FFF2-40B4-BE49-F238E27FC236}">
              <a16:creationId xmlns:a16="http://schemas.microsoft.com/office/drawing/2014/main" id="{00000000-0008-0000-1400-000007000000}"/>
            </a:ext>
          </a:extLst>
        </xdr:cNvPr>
        <xdr:cNvCxnSpPr/>
      </xdr:nvCxnSpPr>
      <xdr:spPr>
        <a:xfrm>
          <a:off x="6066692" y="23519424"/>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8</xdr:row>
      <xdr:rowOff>65943</xdr:rowOff>
    </xdr:from>
    <xdr:to>
      <xdr:col>41</xdr:col>
      <xdr:colOff>10720</xdr:colOff>
      <xdr:row>8</xdr:row>
      <xdr:rowOff>65943</xdr:rowOff>
    </xdr:to>
    <xdr:cxnSp macro="">
      <xdr:nvCxnSpPr>
        <xdr:cNvPr id="83" name="Straight Arrow Connector 82">
          <a:extLst>
            <a:ext uri="{FF2B5EF4-FFF2-40B4-BE49-F238E27FC236}">
              <a16:creationId xmlns:a16="http://schemas.microsoft.com/office/drawing/2014/main" id="{00000000-0008-0000-1400-000053000000}"/>
            </a:ext>
          </a:extLst>
        </xdr:cNvPr>
        <xdr:cNvCxnSpPr/>
      </xdr:nvCxnSpPr>
      <xdr:spPr>
        <a:xfrm>
          <a:off x="6093802" y="64696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81</xdr:row>
      <xdr:rowOff>65943</xdr:rowOff>
    </xdr:from>
    <xdr:to>
      <xdr:col>41</xdr:col>
      <xdr:colOff>10720</xdr:colOff>
      <xdr:row>81</xdr:row>
      <xdr:rowOff>65943</xdr:rowOff>
    </xdr:to>
    <xdr:cxnSp macro="">
      <xdr:nvCxnSpPr>
        <xdr:cNvPr id="84" name="Straight Arrow Connector 83">
          <a:extLst>
            <a:ext uri="{FF2B5EF4-FFF2-40B4-BE49-F238E27FC236}">
              <a16:creationId xmlns:a16="http://schemas.microsoft.com/office/drawing/2014/main" id="{00000000-0008-0000-1400-000054000000}"/>
            </a:ext>
          </a:extLst>
        </xdr:cNvPr>
        <xdr:cNvCxnSpPr/>
      </xdr:nvCxnSpPr>
      <xdr:spPr>
        <a:xfrm>
          <a:off x="6093802" y="8714643"/>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13138</xdr:colOff>
      <xdr:row>152</xdr:row>
      <xdr:rowOff>51289</xdr:rowOff>
    </xdr:from>
    <xdr:to>
      <xdr:col>41</xdr:col>
      <xdr:colOff>11149</xdr:colOff>
      <xdr:row>161</xdr:row>
      <xdr:rowOff>0</xdr:rowOff>
    </xdr:to>
    <xdr:grpSp>
      <xdr:nvGrpSpPr>
        <xdr:cNvPr id="90" name="Group 89">
          <a:extLst>
            <a:ext uri="{FF2B5EF4-FFF2-40B4-BE49-F238E27FC236}">
              <a16:creationId xmlns:a16="http://schemas.microsoft.com/office/drawing/2014/main" id="{00000000-0008-0000-1400-00005A000000}"/>
            </a:ext>
          </a:extLst>
        </xdr:cNvPr>
        <xdr:cNvGrpSpPr/>
      </xdr:nvGrpSpPr>
      <xdr:grpSpPr>
        <a:xfrm>
          <a:off x="5864451" y="17787262"/>
          <a:ext cx="197824" cy="1122191"/>
          <a:chOff x="6029326" y="2438400"/>
          <a:chExt cx="197784" cy="140494"/>
        </a:xfrm>
      </xdr:grpSpPr>
      <xdr:cxnSp macro="">
        <xdr:nvCxnSpPr>
          <xdr:cNvPr id="91" name="Straight Arrow Connector 90">
            <a:extLst>
              <a:ext uri="{FF2B5EF4-FFF2-40B4-BE49-F238E27FC236}">
                <a16:creationId xmlns:a16="http://schemas.microsoft.com/office/drawing/2014/main" id="{00000000-0008-0000-1400-00005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2" name="Rectangle 37">
            <a:extLst>
              <a:ext uri="{FF2B5EF4-FFF2-40B4-BE49-F238E27FC236}">
                <a16:creationId xmlns:a16="http://schemas.microsoft.com/office/drawing/2014/main" id="{00000000-0008-0000-1400-00005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28</xdr:col>
      <xdr:colOff>35473</xdr:colOff>
      <xdr:row>71</xdr:row>
      <xdr:rowOff>84715</xdr:rowOff>
    </xdr:from>
    <xdr:to>
      <xdr:col>41</xdr:col>
      <xdr:colOff>0</xdr:colOff>
      <xdr:row>72</xdr:row>
      <xdr:rowOff>76064</xdr:rowOff>
    </xdr:to>
    <xdr:grpSp>
      <xdr:nvGrpSpPr>
        <xdr:cNvPr id="96" name="Group 95">
          <a:extLst>
            <a:ext uri="{FF2B5EF4-FFF2-40B4-BE49-F238E27FC236}">
              <a16:creationId xmlns:a16="http://schemas.microsoft.com/office/drawing/2014/main" id="{00000000-0008-0000-1400-000060000000}"/>
            </a:ext>
          </a:extLst>
        </xdr:cNvPr>
        <xdr:cNvGrpSpPr/>
      </xdr:nvGrpSpPr>
      <xdr:grpSpPr>
        <a:xfrm>
          <a:off x="4229013" y="7891405"/>
          <a:ext cx="1822960" cy="121312"/>
          <a:chOff x="3700220" y="8704881"/>
          <a:chExt cx="1916927" cy="142068"/>
        </a:xfrm>
      </xdr:grpSpPr>
      <xdr:sp macro="" textlink="">
        <xdr:nvSpPr>
          <xdr:cNvPr id="97" name="Rectangle 96">
            <a:extLst>
              <a:ext uri="{FF2B5EF4-FFF2-40B4-BE49-F238E27FC236}">
                <a16:creationId xmlns:a16="http://schemas.microsoft.com/office/drawing/2014/main" id="{00000000-0008-0000-1400-000061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a:extLst>
              <a:ext uri="{FF2B5EF4-FFF2-40B4-BE49-F238E27FC236}">
                <a16:creationId xmlns:a16="http://schemas.microsoft.com/office/drawing/2014/main" id="{00000000-0008-0000-1400-000062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71</xdr:row>
      <xdr:rowOff>72259</xdr:rowOff>
    </xdr:from>
    <xdr:to>
      <xdr:col>18</xdr:col>
      <xdr:colOff>43187</xdr:colOff>
      <xdr:row>73</xdr:row>
      <xdr:rowOff>123864</xdr:rowOff>
    </xdr:to>
    <xdr:grpSp>
      <xdr:nvGrpSpPr>
        <xdr:cNvPr id="99" name="Group 98">
          <a:extLst>
            <a:ext uri="{FF2B5EF4-FFF2-40B4-BE49-F238E27FC236}">
              <a16:creationId xmlns:a16="http://schemas.microsoft.com/office/drawing/2014/main" id="{00000000-0008-0000-1400-000063000000}"/>
            </a:ext>
          </a:extLst>
        </xdr:cNvPr>
        <xdr:cNvGrpSpPr/>
      </xdr:nvGrpSpPr>
      <xdr:grpSpPr>
        <a:xfrm>
          <a:off x="2638053" y="7879796"/>
          <a:ext cx="152991" cy="309414"/>
          <a:chOff x="3377338" y="8846950"/>
          <a:chExt cx="161441" cy="351940"/>
        </a:xfrm>
      </xdr:grpSpPr>
      <xdr:sp macro="" textlink="">
        <xdr:nvSpPr>
          <xdr:cNvPr id="100" name="Rectangle 99">
            <a:extLst>
              <a:ext uri="{FF2B5EF4-FFF2-40B4-BE49-F238E27FC236}">
                <a16:creationId xmlns:a16="http://schemas.microsoft.com/office/drawing/2014/main" id="{00000000-0008-0000-1400-00006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a:extLst>
              <a:ext uri="{FF2B5EF4-FFF2-40B4-BE49-F238E27FC236}">
                <a16:creationId xmlns:a16="http://schemas.microsoft.com/office/drawing/2014/main" id="{00000000-0008-0000-1400-00006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130</xdr:row>
      <xdr:rowOff>12456</xdr:rowOff>
    </xdr:from>
    <xdr:to>
      <xdr:col>40</xdr:col>
      <xdr:colOff>98535</xdr:colOff>
      <xdr:row>131</xdr:row>
      <xdr:rowOff>3805</xdr:rowOff>
    </xdr:to>
    <xdr:grpSp>
      <xdr:nvGrpSpPr>
        <xdr:cNvPr id="111" name="Group 110">
          <a:extLst>
            <a:ext uri="{FF2B5EF4-FFF2-40B4-BE49-F238E27FC236}">
              <a16:creationId xmlns:a16="http://schemas.microsoft.com/office/drawing/2014/main" id="{00000000-0008-0000-1400-00006F000000}"/>
            </a:ext>
          </a:extLst>
        </xdr:cNvPr>
        <xdr:cNvGrpSpPr/>
      </xdr:nvGrpSpPr>
      <xdr:grpSpPr>
        <a:xfrm>
          <a:off x="4222021" y="15449730"/>
          <a:ext cx="1826888" cy="119618"/>
          <a:chOff x="3700220" y="8704881"/>
          <a:chExt cx="1916927" cy="142068"/>
        </a:xfrm>
      </xdr:grpSpPr>
      <xdr:sp macro="" textlink="">
        <xdr:nvSpPr>
          <xdr:cNvPr id="112" name="Rectangle 111">
            <a:extLst>
              <a:ext uri="{FF2B5EF4-FFF2-40B4-BE49-F238E27FC236}">
                <a16:creationId xmlns:a16="http://schemas.microsoft.com/office/drawing/2014/main" id="{00000000-0008-0000-1400-000070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3" name="Straight Arrow Connector 112">
            <a:extLst>
              <a:ext uri="{FF2B5EF4-FFF2-40B4-BE49-F238E27FC236}">
                <a16:creationId xmlns:a16="http://schemas.microsoft.com/office/drawing/2014/main" id="{00000000-0008-0000-1400-000071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19707</xdr:colOff>
      <xdr:row>130</xdr:row>
      <xdr:rowOff>19706</xdr:rowOff>
    </xdr:from>
    <xdr:to>
      <xdr:col>18</xdr:col>
      <xdr:colOff>16911</xdr:colOff>
      <xdr:row>132</xdr:row>
      <xdr:rowOff>71310</xdr:rowOff>
    </xdr:to>
    <xdr:grpSp>
      <xdr:nvGrpSpPr>
        <xdr:cNvPr id="114" name="Group 113">
          <a:extLst>
            <a:ext uri="{FF2B5EF4-FFF2-40B4-BE49-F238E27FC236}">
              <a16:creationId xmlns:a16="http://schemas.microsoft.com/office/drawing/2014/main" id="{00000000-0008-0000-1400-000072000000}"/>
            </a:ext>
          </a:extLst>
        </xdr:cNvPr>
        <xdr:cNvGrpSpPr/>
      </xdr:nvGrpSpPr>
      <xdr:grpSpPr>
        <a:xfrm>
          <a:off x="2611777" y="15455710"/>
          <a:ext cx="152991" cy="310683"/>
          <a:chOff x="3377338" y="8846950"/>
          <a:chExt cx="161441" cy="351940"/>
        </a:xfrm>
      </xdr:grpSpPr>
      <xdr:sp macro="" textlink="">
        <xdr:nvSpPr>
          <xdr:cNvPr id="115" name="Rectangle 114">
            <a:extLst>
              <a:ext uri="{FF2B5EF4-FFF2-40B4-BE49-F238E27FC236}">
                <a16:creationId xmlns:a16="http://schemas.microsoft.com/office/drawing/2014/main" id="{00000000-0008-0000-1400-00007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6" name="Straight Arrow Connector 115">
            <a:extLst>
              <a:ext uri="{FF2B5EF4-FFF2-40B4-BE49-F238E27FC236}">
                <a16:creationId xmlns:a16="http://schemas.microsoft.com/office/drawing/2014/main" id="{00000000-0008-0000-1400-00007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35473</xdr:colOff>
      <xdr:row>326</xdr:row>
      <xdr:rowOff>12456</xdr:rowOff>
    </xdr:from>
    <xdr:to>
      <xdr:col>41</xdr:col>
      <xdr:colOff>0</xdr:colOff>
      <xdr:row>327</xdr:row>
      <xdr:rowOff>3805</xdr:rowOff>
    </xdr:to>
    <xdr:grpSp>
      <xdr:nvGrpSpPr>
        <xdr:cNvPr id="117" name="Group 116">
          <a:extLst>
            <a:ext uri="{FF2B5EF4-FFF2-40B4-BE49-F238E27FC236}">
              <a16:creationId xmlns:a16="http://schemas.microsoft.com/office/drawing/2014/main" id="{00000000-0008-0000-1400-000075000000}"/>
            </a:ext>
          </a:extLst>
        </xdr:cNvPr>
        <xdr:cNvGrpSpPr/>
      </xdr:nvGrpSpPr>
      <xdr:grpSpPr>
        <a:xfrm>
          <a:off x="4229013" y="39098823"/>
          <a:ext cx="1822960" cy="119618"/>
          <a:chOff x="3700220" y="8704881"/>
          <a:chExt cx="1916927" cy="142068"/>
        </a:xfrm>
      </xdr:grpSpPr>
      <xdr:sp macro="" textlink="">
        <xdr:nvSpPr>
          <xdr:cNvPr id="118" name="Rectangle 117">
            <a:extLst>
              <a:ext uri="{FF2B5EF4-FFF2-40B4-BE49-F238E27FC236}">
                <a16:creationId xmlns:a16="http://schemas.microsoft.com/office/drawing/2014/main" id="{00000000-0008-0000-1400-00007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9" name="Straight Arrow Connector 118">
            <a:extLst>
              <a:ext uri="{FF2B5EF4-FFF2-40B4-BE49-F238E27FC236}">
                <a16:creationId xmlns:a16="http://schemas.microsoft.com/office/drawing/2014/main" id="{00000000-0008-0000-1400-000077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326</xdr:row>
      <xdr:rowOff>0</xdr:rowOff>
    </xdr:from>
    <xdr:to>
      <xdr:col>18</xdr:col>
      <xdr:colOff>43187</xdr:colOff>
      <xdr:row>328</xdr:row>
      <xdr:rowOff>51605</xdr:rowOff>
    </xdr:to>
    <xdr:grpSp>
      <xdr:nvGrpSpPr>
        <xdr:cNvPr id="120" name="Group 119">
          <a:extLst>
            <a:ext uri="{FF2B5EF4-FFF2-40B4-BE49-F238E27FC236}">
              <a16:creationId xmlns:a16="http://schemas.microsoft.com/office/drawing/2014/main" id="{00000000-0008-0000-1400-000078000000}"/>
            </a:ext>
          </a:extLst>
        </xdr:cNvPr>
        <xdr:cNvGrpSpPr/>
      </xdr:nvGrpSpPr>
      <xdr:grpSpPr>
        <a:xfrm>
          <a:off x="2638053" y="39085520"/>
          <a:ext cx="152991" cy="308992"/>
          <a:chOff x="3377338" y="8846950"/>
          <a:chExt cx="161441" cy="351940"/>
        </a:xfrm>
      </xdr:grpSpPr>
      <xdr:sp macro="" textlink="">
        <xdr:nvSpPr>
          <xdr:cNvPr id="121" name="Rectangle 120">
            <a:extLst>
              <a:ext uri="{FF2B5EF4-FFF2-40B4-BE49-F238E27FC236}">
                <a16:creationId xmlns:a16="http://schemas.microsoft.com/office/drawing/2014/main" id="{00000000-0008-0000-1400-00007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2" name="Straight Arrow Connector 121">
            <a:extLst>
              <a:ext uri="{FF2B5EF4-FFF2-40B4-BE49-F238E27FC236}">
                <a16:creationId xmlns:a16="http://schemas.microsoft.com/office/drawing/2014/main" id="{00000000-0008-0000-1400-00007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332</xdr:row>
      <xdr:rowOff>5887</xdr:rowOff>
    </xdr:from>
    <xdr:to>
      <xdr:col>40</xdr:col>
      <xdr:colOff>98535</xdr:colOff>
      <xdr:row>333</xdr:row>
      <xdr:rowOff>0</xdr:rowOff>
    </xdr:to>
    <xdr:grpSp>
      <xdr:nvGrpSpPr>
        <xdr:cNvPr id="123" name="Group 122">
          <a:extLst>
            <a:ext uri="{FF2B5EF4-FFF2-40B4-BE49-F238E27FC236}">
              <a16:creationId xmlns:a16="http://schemas.microsoft.com/office/drawing/2014/main" id="{00000000-0008-0000-1400-00007B000000}"/>
            </a:ext>
          </a:extLst>
        </xdr:cNvPr>
        <xdr:cNvGrpSpPr/>
      </xdr:nvGrpSpPr>
      <xdr:grpSpPr>
        <a:xfrm>
          <a:off x="4222021" y="39706510"/>
          <a:ext cx="1826888" cy="122383"/>
          <a:chOff x="3700220" y="8704881"/>
          <a:chExt cx="1916927" cy="142068"/>
        </a:xfrm>
      </xdr:grpSpPr>
      <xdr:sp macro="" textlink="">
        <xdr:nvSpPr>
          <xdr:cNvPr id="124" name="Rectangle 123">
            <a:extLst>
              <a:ext uri="{FF2B5EF4-FFF2-40B4-BE49-F238E27FC236}">
                <a16:creationId xmlns:a16="http://schemas.microsoft.com/office/drawing/2014/main" id="{00000000-0008-0000-1400-00007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5" name="Straight Arrow Connector 124">
            <a:extLst>
              <a:ext uri="{FF2B5EF4-FFF2-40B4-BE49-F238E27FC236}">
                <a16:creationId xmlns:a16="http://schemas.microsoft.com/office/drawing/2014/main" id="{00000000-0008-0000-1400-00007D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331</xdr:row>
      <xdr:rowOff>72259</xdr:rowOff>
    </xdr:from>
    <xdr:to>
      <xdr:col>18</xdr:col>
      <xdr:colOff>36618</xdr:colOff>
      <xdr:row>334</xdr:row>
      <xdr:rowOff>45035</xdr:rowOff>
    </xdr:to>
    <xdr:grpSp>
      <xdr:nvGrpSpPr>
        <xdr:cNvPr id="126" name="Group 125">
          <a:extLst>
            <a:ext uri="{FF2B5EF4-FFF2-40B4-BE49-F238E27FC236}">
              <a16:creationId xmlns:a16="http://schemas.microsoft.com/office/drawing/2014/main" id="{00000000-0008-0000-1400-00007E000000}"/>
            </a:ext>
          </a:extLst>
        </xdr:cNvPr>
        <xdr:cNvGrpSpPr/>
      </xdr:nvGrpSpPr>
      <xdr:grpSpPr>
        <a:xfrm>
          <a:off x="2631060" y="39697529"/>
          <a:ext cx="152991" cy="306363"/>
          <a:chOff x="3377338" y="8846950"/>
          <a:chExt cx="161441" cy="351940"/>
        </a:xfrm>
      </xdr:grpSpPr>
      <xdr:sp macro="" textlink="">
        <xdr:nvSpPr>
          <xdr:cNvPr id="127" name="Rectangle 126">
            <a:extLst>
              <a:ext uri="{FF2B5EF4-FFF2-40B4-BE49-F238E27FC236}">
                <a16:creationId xmlns:a16="http://schemas.microsoft.com/office/drawing/2014/main" id="{00000000-0008-0000-1400-00007F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8" name="Straight Arrow Connector 127">
            <a:extLst>
              <a:ext uri="{FF2B5EF4-FFF2-40B4-BE49-F238E27FC236}">
                <a16:creationId xmlns:a16="http://schemas.microsoft.com/office/drawing/2014/main" id="{00000000-0008-0000-1400-000080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35473</xdr:colOff>
      <xdr:row>365</xdr:row>
      <xdr:rowOff>19025</xdr:rowOff>
    </xdr:from>
    <xdr:to>
      <xdr:col>41</xdr:col>
      <xdr:colOff>0</xdr:colOff>
      <xdr:row>366</xdr:row>
      <xdr:rowOff>10374</xdr:rowOff>
    </xdr:to>
    <xdr:grpSp>
      <xdr:nvGrpSpPr>
        <xdr:cNvPr id="135" name="Group 134">
          <a:extLst>
            <a:ext uri="{FF2B5EF4-FFF2-40B4-BE49-F238E27FC236}">
              <a16:creationId xmlns:a16="http://schemas.microsoft.com/office/drawing/2014/main" id="{00000000-0008-0000-1400-000087000000}"/>
            </a:ext>
          </a:extLst>
        </xdr:cNvPr>
        <xdr:cNvGrpSpPr/>
      </xdr:nvGrpSpPr>
      <xdr:grpSpPr>
        <a:xfrm>
          <a:off x="4229013" y="43384869"/>
          <a:ext cx="1822960" cy="121312"/>
          <a:chOff x="3700220" y="8704881"/>
          <a:chExt cx="1916927" cy="142068"/>
        </a:xfrm>
      </xdr:grpSpPr>
      <xdr:sp macro="" textlink="">
        <xdr:nvSpPr>
          <xdr:cNvPr id="136" name="Rectangle 135">
            <a:extLst>
              <a:ext uri="{FF2B5EF4-FFF2-40B4-BE49-F238E27FC236}">
                <a16:creationId xmlns:a16="http://schemas.microsoft.com/office/drawing/2014/main" id="{00000000-0008-0000-1400-000088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7" name="Straight Arrow Connector 136">
            <a:extLst>
              <a:ext uri="{FF2B5EF4-FFF2-40B4-BE49-F238E27FC236}">
                <a16:creationId xmlns:a16="http://schemas.microsoft.com/office/drawing/2014/main" id="{00000000-0008-0000-1400-000089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365</xdr:row>
      <xdr:rowOff>6569</xdr:rowOff>
    </xdr:from>
    <xdr:to>
      <xdr:col>18</xdr:col>
      <xdr:colOff>43187</xdr:colOff>
      <xdr:row>367</xdr:row>
      <xdr:rowOff>58174</xdr:rowOff>
    </xdr:to>
    <xdr:grpSp>
      <xdr:nvGrpSpPr>
        <xdr:cNvPr id="138" name="Group 137">
          <a:extLst>
            <a:ext uri="{FF2B5EF4-FFF2-40B4-BE49-F238E27FC236}">
              <a16:creationId xmlns:a16="http://schemas.microsoft.com/office/drawing/2014/main" id="{00000000-0008-0000-1400-00008A000000}"/>
            </a:ext>
          </a:extLst>
        </xdr:cNvPr>
        <xdr:cNvGrpSpPr/>
      </xdr:nvGrpSpPr>
      <xdr:grpSpPr>
        <a:xfrm>
          <a:off x="2638053" y="43373259"/>
          <a:ext cx="152991" cy="308991"/>
          <a:chOff x="3377338" y="8846950"/>
          <a:chExt cx="161441" cy="351940"/>
        </a:xfrm>
      </xdr:grpSpPr>
      <xdr:sp macro="" textlink="">
        <xdr:nvSpPr>
          <xdr:cNvPr id="139" name="Rectangle 138">
            <a:extLst>
              <a:ext uri="{FF2B5EF4-FFF2-40B4-BE49-F238E27FC236}">
                <a16:creationId xmlns:a16="http://schemas.microsoft.com/office/drawing/2014/main" id="{00000000-0008-0000-1400-00008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0" name="Straight Arrow Connector 139">
            <a:extLst>
              <a:ext uri="{FF2B5EF4-FFF2-40B4-BE49-F238E27FC236}">
                <a16:creationId xmlns:a16="http://schemas.microsoft.com/office/drawing/2014/main" id="{00000000-0008-0000-1400-00008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28575</xdr:colOff>
      <xdr:row>314</xdr:row>
      <xdr:rowOff>19050</xdr:rowOff>
    </xdr:from>
    <xdr:to>
      <xdr:col>11</xdr:col>
      <xdr:colOff>25779</xdr:colOff>
      <xdr:row>316</xdr:row>
      <xdr:rowOff>70655</xdr:rowOff>
    </xdr:to>
    <xdr:grpSp>
      <xdr:nvGrpSpPr>
        <xdr:cNvPr id="141" name="Group 140">
          <a:extLst>
            <a:ext uri="{FF2B5EF4-FFF2-40B4-BE49-F238E27FC236}">
              <a16:creationId xmlns:a16="http://schemas.microsoft.com/office/drawing/2014/main" id="{00000000-0008-0000-1400-00008D000000}"/>
            </a:ext>
          </a:extLst>
        </xdr:cNvPr>
        <xdr:cNvGrpSpPr/>
      </xdr:nvGrpSpPr>
      <xdr:grpSpPr>
        <a:xfrm>
          <a:off x="1529292" y="37754560"/>
          <a:ext cx="154260" cy="310685"/>
          <a:chOff x="3377338" y="8846950"/>
          <a:chExt cx="161441" cy="351940"/>
        </a:xfrm>
      </xdr:grpSpPr>
      <xdr:sp macro="" textlink="">
        <xdr:nvSpPr>
          <xdr:cNvPr id="142" name="Rectangle 141">
            <a:extLst>
              <a:ext uri="{FF2B5EF4-FFF2-40B4-BE49-F238E27FC236}">
                <a16:creationId xmlns:a16="http://schemas.microsoft.com/office/drawing/2014/main" id="{00000000-0008-0000-1400-00008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3" name="Straight Arrow Connector 142">
            <a:extLst>
              <a:ext uri="{FF2B5EF4-FFF2-40B4-BE49-F238E27FC236}">
                <a16:creationId xmlns:a16="http://schemas.microsoft.com/office/drawing/2014/main" id="{00000000-0008-0000-1400-00008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314</xdr:row>
      <xdr:rowOff>19050</xdr:rowOff>
    </xdr:from>
    <xdr:to>
      <xdr:col>20</xdr:col>
      <xdr:colOff>35304</xdr:colOff>
      <xdr:row>316</xdr:row>
      <xdr:rowOff>70655</xdr:rowOff>
    </xdr:to>
    <xdr:grpSp>
      <xdr:nvGrpSpPr>
        <xdr:cNvPr id="144" name="Group 143">
          <a:extLst>
            <a:ext uri="{FF2B5EF4-FFF2-40B4-BE49-F238E27FC236}">
              <a16:creationId xmlns:a16="http://schemas.microsoft.com/office/drawing/2014/main" id="{00000000-0008-0000-1400-000090000000}"/>
            </a:ext>
          </a:extLst>
        </xdr:cNvPr>
        <xdr:cNvGrpSpPr/>
      </xdr:nvGrpSpPr>
      <xdr:grpSpPr>
        <a:xfrm>
          <a:off x="2941320" y="37754560"/>
          <a:ext cx="152990" cy="310685"/>
          <a:chOff x="3377338" y="8846950"/>
          <a:chExt cx="161441" cy="351940"/>
        </a:xfrm>
      </xdr:grpSpPr>
      <xdr:sp macro="" textlink="">
        <xdr:nvSpPr>
          <xdr:cNvPr id="145" name="Rectangle 144">
            <a:extLst>
              <a:ext uri="{FF2B5EF4-FFF2-40B4-BE49-F238E27FC236}">
                <a16:creationId xmlns:a16="http://schemas.microsoft.com/office/drawing/2014/main" id="{00000000-0008-0000-1400-00009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6" name="Straight Arrow Connector 145">
            <a:extLst>
              <a:ext uri="{FF2B5EF4-FFF2-40B4-BE49-F238E27FC236}">
                <a16:creationId xmlns:a16="http://schemas.microsoft.com/office/drawing/2014/main" id="{00000000-0008-0000-1400-00009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7327</xdr:colOff>
      <xdr:row>135</xdr:row>
      <xdr:rowOff>73270</xdr:rowOff>
    </xdr:from>
    <xdr:to>
      <xdr:col>41</xdr:col>
      <xdr:colOff>10720</xdr:colOff>
      <xdr:row>135</xdr:row>
      <xdr:rowOff>73270</xdr:rowOff>
    </xdr:to>
    <xdr:cxnSp macro="">
      <xdr:nvCxnSpPr>
        <xdr:cNvPr id="147" name="Straight Arrow Connector 146">
          <a:extLst>
            <a:ext uri="{FF2B5EF4-FFF2-40B4-BE49-F238E27FC236}">
              <a16:creationId xmlns:a16="http://schemas.microsoft.com/office/drawing/2014/main" id="{00000000-0008-0000-1400-000093000000}"/>
            </a:ext>
          </a:extLst>
        </xdr:cNvPr>
        <xdr:cNvCxnSpPr/>
      </xdr:nvCxnSpPr>
      <xdr:spPr>
        <a:xfrm>
          <a:off x="6093802" y="15284695"/>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144</xdr:row>
      <xdr:rowOff>12456</xdr:rowOff>
    </xdr:from>
    <xdr:to>
      <xdr:col>40</xdr:col>
      <xdr:colOff>98535</xdr:colOff>
      <xdr:row>145</xdr:row>
      <xdr:rowOff>3805</xdr:rowOff>
    </xdr:to>
    <xdr:grpSp>
      <xdr:nvGrpSpPr>
        <xdr:cNvPr id="148" name="Group 147">
          <a:extLst>
            <a:ext uri="{FF2B5EF4-FFF2-40B4-BE49-F238E27FC236}">
              <a16:creationId xmlns:a16="http://schemas.microsoft.com/office/drawing/2014/main" id="{00000000-0008-0000-1400-000094000000}"/>
            </a:ext>
          </a:extLst>
        </xdr:cNvPr>
        <xdr:cNvGrpSpPr/>
      </xdr:nvGrpSpPr>
      <xdr:grpSpPr>
        <a:xfrm>
          <a:off x="4222021" y="16914463"/>
          <a:ext cx="1826888" cy="119618"/>
          <a:chOff x="3700220" y="8704881"/>
          <a:chExt cx="1916927" cy="142068"/>
        </a:xfrm>
      </xdr:grpSpPr>
      <xdr:sp macro="" textlink="">
        <xdr:nvSpPr>
          <xdr:cNvPr id="149" name="Rectangle 148">
            <a:extLst>
              <a:ext uri="{FF2B5EF4-FFF2-40B4-BE49-F238E27FC236}">
                <a16:creationId xmlns:a16="http://schemas.microsoft.com/office/drawing/2014/main" id="{00000000-0008-0000-1400-000095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0" name="Straight Arrow Connector 149">
            <a:extLst>
              <a:ext uri="{FF2B5EF4-FFF2-40B4-BE49-F238E27FC236}">
                <a16:creationId xmlns:a16="http://schemas.microsoft.com/office/drawing/2014/main" id="{00000000-0008-0000-1400-000096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19707</xdr:colOff>
      <xdr:row>144</xdr:row>
      <xdr:rowOff>19706</xdr:rowOff>
    </xdr:from>
    <xdr:to>
      <xdr:col>18</xdr:col>
      <xdr:colOff>16911</xdr:colOff>
      <xdr:row>146</xdr:row>
      <xdr:rowOff>71310</xdr:rowOff>
    </xdr:to>
    <xdr:grpSp>
      <xdr:nvGrpSpPr>
        <xdr:cNvPr id="151" name="Group 150">
          <a:extLst>
            <a:ext uri="{FF2B5EF4-FFF2-40B4-BE49-F238E27FC236}">
              <a16:creationId xmlns:a16="http://schemas.microsoft.com/office/drawing/2014/main" id="{00000000-0008-0000-1400-000097000000}"/>
            </a:ext>
          </a:extLst>
        </xdr:cNvPr>
        <xdr:cNvGrpSpPr/>
      </xdr:nvGrpSpPr>
      <xdr:grpSpPr>
        <a:xfrm>
          <a:off x="2611777" y="16920443"/>
          <a:ext cx="152991" cy="310684"/>
          <a:chOff x="3377338" y="8846950"/>
          <a:chExt cx="161441" cy="351940"/>
        </a:xfrm>
      </xdr:grpSpPr>
      <xdr:sp macro="" textlink="">
        <xdr:nvSpPr>
          <xdr:cNvPr id="152" name="Rectangle 151">
            <a:extLst>
              <a:ext uri="{FF2B5EF4-FFF2-40B4-BE49-F238E27FC236}">
                <a16:creationId xmlns:a16="http://schemas.microsoft.com/office/drawing/2014/main" id="{00000000-0008-0000-1400-00009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3" name="Straight Arrow Connector 152">
            <a:extLst>
              <a:ext uri="{FF2B5EF4-FFF2-40B4-BE49-F238E27FC236}">
                <a16:creationId xmlns:a16="http://schemas.microsoft.com/office/drawing/2014/main" id="{00000000-0008-0000-1400-00009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8283</xdr:colOff>
      <xdr:row>138</xdr:row>
      <xdr:rowOff>66264</xdr:rowOff>
    </xdr:from>
    <xdr:to>
      <xdr:col>41</xdr:col>
      <xdr:colOff>3395</xdr:colOff>
      <xdr:row>139</xdr:row>
      <xdr:rowOff>73301</xdr:rowOff>
    </xdr:to>
    <xdr:grpSp>
      <xdr:nvGrpSpPr>
        <xdr:cNvPr id="154" name="Group 153">
          <a:extLst>
            <a:ext uri="{FF2B5EF4-FFF2-40B4-BE49-F238E27FC236}">
              <a16:creationId xmlns:a16="http://schemas.microsoft.com/office/drawing/2014/main" id="{00000000-0008-0000-1400-00009A000000}"/>
            </a:ext>
          </a:extLst>
        </xdr:cNvPr>
        <xdr:cNvGrpSpPr/>
      </xdr:nvGrpSpPr>
      <xdr:grpSpPr>
        <a:xfrm>
          <a:off x="5860866" y="16338351"/>
          <a:ext cx="194925" cy="151816"/>
          <a:chOff x="6029326" y="2438400"/>
          <a:chExt cx="197784" cy="140494"/>
        </a:xfrm>
      </xdr:grpSpPr>
      <xdr:cxnSp macro="">
        <xdr:nvCxnSpPr>
          <xdr:cNvPr id="155" name="Straight Arrow Connector 154">
            <a:extLst>
              <a:ext uri="{FF2B5EF4-FFF2-40B4-BE49-F238E27FC236}">
                <a16:creationId xmlns:a16="http://schemas.microsoft.com/office/drawing/2014/main" id="{00000000-0008-0000-1400-00009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6" name="Rectangle 37">
            <a:extLst>
              <a:ext uri="{FF2B5EF4-FFF2-40B4-BE49-F238E27FC236}">
                <a16:creationId xmlns:a16="http://schemas.microsoft.com/office/drawing/2014/main" id="{00000000-0008-0000-1400-00009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9051</xdr:colOff>
      <xdr:row>52</xdr:row>
      <xdr:rowOff>85768</xdr:rowOff>
    </xdr:from>
    <xdr:to>
      <xdr:col>41</xdr:col>
      <xdr:colOff>12444</xdr:colOff>
      <xdr:row>52</xdr:row>
      <xdr:rowOff>85768</xdr:rowOff>
    </xdr:to>
    <xdr:cxnSp macro="">
      <xdr:nvCxnSpPr>
        <xdr:cNvPr id="158" name="Straight Arrow Connector 157">
          <a:extLst>
            <a:ext uri="{FF2B5EF4-FFF2-40B4-BE49-F238E27FC236}">
              <a16:creationId xmlns:a16="http://schemas.microsoft.com/office/drawing/2014/main" id="{00000000-0008-0000-1400-00009E000000}"/>
            </a:ext>
          </a:extLst>
        </xdr:cNvPr>
        <xdr:cNvCxnSpPr/>
      </xdr:nvCxnSpPr>
      <xdr:spPr>
        <a:xfrm>
          <a:off x="6121860" y="5285297"/>
          <a:ext cx="21630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148</xdr:row>
      <xdr:rowOff>80597</xdr:rowOff>
    </xdr:from>
    <xdr:to>
      <xdr:col>41</xdr:col>
      <xdr:colOff>10720</xdr:colOff>
      <xdr:row>148</xdr:row>
      <xdr:rowOff>80597</xdr:rowOff>
    </xdr:to>
    <xdr:cxnSp macro="">
      <xdr:nvCxnSpPr>
        <xdr:cNvPr id="159" name="Straight Arrow Connector 158">
          <a:extLst>
            <a:ext uri="{FF2B5EF4-FFF2-40B4-BE49-F238E27FC236}">
              <a16:creationId xmlns:a16="http://schemas.microsoft.com/office/drawing/2014/main" id="{00000000-0008-0000-1400-00009F000000}"/>
            </a:ext>
          </a:extLst>
        </xdr:cNvPr>
        <xdr:cNvCxnSpPr/>
      </xdr:nvCxnSpPr>
      <xdr:spPr>
        <a:xfrm>
          <a:off x="6059365" y="15467135"/>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164</xdr:row>
      <xdr:rowOff>80596</xdr:rowOff>
    </xdr:from>
    <xdr:to>
      <xdr:col>41</xdr:col>
      <xdr:colOff>10720</xdr:colOff>
      <xdr:row>164</xdr:row>
      <xdr:rowOff>80596</xdr:rowOff>
    </xdr:to>
    <xdr:cxnSp macro="">
      <xdr:nvCxnSpPr>
        <xdr:cNvPr id="160" name="Straight Arrow Connector 159">
          <a:extLst>
            <a:ext uri="{FF2B5EF4-FFF2-40B4-BE49-F238E27FC236}">
              <a16:creationId xmlns:a16="http://schemas.microsoft.com/office/drawing/2014/main" id="{00000000-0008-0000-1400-0000A0000000}"/>
            </a:ext>
          </a:extLst>
        </xdr:cNvPr>
        <xdr:cNvCxnSpPr/>
      </xdr:nvCxnSpPr>
      <xdr:spPr>
        <a:xfrm>
          <a:off x="6059365" y="17518673"/>
          <a:ext cx="208547"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257</xdr:row>
      <xdr:rowOff>73270</xdr:rowOff>
    </xdr:from>
    <xdr:to>
      <xdr:col>41</xdr:col>
      <xdr:colOff>10720</xdr:colOff>
      <xdr:row>257</xdr:row>
      <xdr:rowOff>73270</xdr:rowOff>
    </xdr:to>
    <xdr:cxnSp macro="">
      <xdr:nvCxnSpPr>
        <xdr:cNvPr id="164" name="Straight Arrow Connector 163">
          <a:extLst>
            <a:ext uri="{FF2B5EF4-FFF2-40B4-BE49-F238E27FC236}">
              <a16:creationId xmlns:a16="http://schemas.microsoft.com/office/drawing/2014/main" id="{00000000-0008-0000-1400-0000A4000000}"/>
            </a:ext>
          </a:extLst>
        </xdr:cNvPr>
        <xdr:cNvCxnSpPr/>
      </xdr:nvCxnSpPr>
      <xdr:spPr>
        <a:xfrm>
          <a:off x="6120136" y="32928917"/>
          <a:ext cx="21630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28904</xdr:colOff>
      <xdr:row>276</xdr:row>
      <xdr:rowOff>12456</xdr:rowOff>
    </xdr:from>
    <xdr:to>
      <xdr:col>40</xdr:col>
      <xdr:colOff>98535</xdr:colOff>
      <xdr:row>277</xdr:row>
      <xdr:rowOff>3805</xdr:rowOff>
    </xdr:to>
    <xdr:grpSp>
      <xdr:nvGrpSpPr>
        <xdr:cNvPr id="165" name="Group 164">
          <a:extLst>
            <a:ext uri="{FF2B5EF4-FFF2-40B4-BE49-F238E27FC236}">
              <a16:creationId xmlns:a16="http://schemas.microsoft.com/office/drawing/2014/main" id="{00000000-0008-0000-1400-0000A5000000}"/>
            </a:ext>
          </a:extLst>
        </xdr:cNvPr>
        <xdr:cNvGrpSpPr/>
      </xdr:nvGrpSpPr>
      <xdr:grpSpPr>
        <a:xfrm>
          <a:off x="4222021" y="33288996"/>
          <a:ext cx="1826888" cy="119619"/>
          <a:chOff x="3700220" y="8704881"/>
          <a:chExt cx="1916927" cy="142068"/>
        </a:xfrm>
      </xdr:grpSpPr>
      <xdr:sp macro="" textlink="">
        <xdr:nvSpPr>
          <xdr:cNvPr id="166" name="Rectangle 165">
            <a:extLst>
              <a:ext uri="{FF2B5EF4-FFF2-40B4-BE49-F238E27FC236}">
                <a16:creationId xmlns:a16="http://schemas.microsoft.com/office/drawing/2014/main" id="{00000000-0008-0000-1400-0000A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7" name="Straight Arrow Connector 166">
            <a:extLst>
              <a:ext uri="{FF2B5EF4-FFF2-40B4-BE49-F238E27FC236}">
                <a16:creationId xmlns:a16="http://schemas.microsoft.com/office/drawing/2014/main" id="{00000000-0008-0000-1400-0000A7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19707</xdr:colOff>
      <xdr:row>276</xdr:row>
      <xdr:rowOff>19706</xdr:rowOff>
    </xdr:from>
    <xdr:to>
      <xdr:col>18</xdr:col>
      <xdr:colOff>16911</xdr:colOff>
      <xdr:row>278</xdr:row>
      <xdr:rowOff>71310</xdr:rowOff>
    </xdr:to>
    <xdr:grpSp>
      <xdr:nvGrpSpPr>
        <xdr:cNvPr id="168" name="Group 167">
          <a:extLst>
            <a:ext uri="{FF2B5EF4-FFF2-40B4-BE49-F238E27FC236}">
              <a16:creationId xmlns:a16="http://schemas.microsoft.com/office/drawing/2014/main" id="{00000000-0008-0000-1400-0000A8000000}"/>
            </a:ext>
          </a:extLst>
        </xdr:cNvPr>
        <xdr:cNvGrpSpPr/>
      </xdr:nvGrpSpPr>
      <xdr:grpSpPr>
        <a:xfrm>
          <a:off x="2611777" y="33294976"/>
          <a:ext cx="152991" cy="310684"/>
          <a:chOff x="3377338" y="8846950"/>
          <a:chExt cx="161441" cy="351940"/>
        </a:xfrm>
      </xdr:grpSpPr>
      <xdr:sp macro="" textlink="">
        <xdr:nvSpPr>
          <xdr:cNvPr id="169" name="Rectangle 168">
            <a:extLst>
              <a:ext uri="{FF2B5EF4-FFF2-40B4-BE49-F238E27FC236}">
                <a16:creationId xmlns:a16="http://schemas.microsoft.com/office/drawing/2014/main" id="{00000000-0008-0000-1400-0000A9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0" name="Straight Arrow Connector 169">
            <a:extLst>
              <a:ext uri="{FF2B5EF4-FFF2-40B4-BE49-F238E27FC236}">
                <a16:creationId xmlns:a16="http://schemas.microsoft.com/office/drawing/2014/main" id="{00000000-0008-0000-1400-0000AA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52552</xdr:colOff>
      <xdr:row>64</xdr:row>
      <xdr:rowOff>24634</xdr:rowOff>
    </xdr:from>
    <xdr:to>
      <xdr:col>18</xdr:col>
      <xdr:colOff>49757</xdr:colOff>
      <xdr:row>66</xdr:row>
      <xdr:rowOff>73307</xdr:rowOff>
    </xdr:to>
    <xdr:grpSp>
      <xdr:nvGrpSpPr>
        <xdr:cNvPr id="157" name="Group 156">
          <a:extLst>
            <a:ext uri="{FF2B5EF4-FFF2-40B4-BE49-F238E27FC236}">
              <a16:creationId xmlns:a16="http://schemas.microsoft.com/office/drawing/2014/main" id="{00000000-0008-0000-1400-00009D000000}"/>
            </a:ext>
          </a:extLst>
        </xdr:cNvPr>
        <xdr:cNvGrpSpPr/>
      </xdr:nvGrpSpPr>
      <xdr:grpSpPr>
        <a:xfrm>
          <a:off x="2643352" y="7057047"/>
          <a:ext cx="152992" cy="338233"/>
          <a:chOff x="3377338" y="8846950"/>
          <a:chExt cx="161441" cy="351940"/>
        </a:xfrm>
      </xdr:grpSpPr>
      <xdr:sp macro="" textlink="">
        <xdr:nvSpPr>
          <xdr:cNvPr id="161" name="Rectangle 160">
            <a:extLst>
              <a:ext uri="{FF2B5EF4-FFF2-40B4-BE49-F238E27FC236}">
                <a16:creationId xmlns:a16="http://schemas.microsoft.com/office/drawing/2014/main" id="{00000000-0008-0000-1400-0000A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2" name="Straight Arrow Connector 161">
            <a:extLst>
              <a:ext uri="{FF2B5EF4-FFF2-40B4-BE49-F238E27FC236}">
                <a16:creationId xmlns:a16="http://schemas.microsoft.com/office/drawing/2014/main" id="{00000000-0008-0000-1400-0000A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23903</xdr:colOff>
      <xdr:row>65</xdr:row>
      <xdr:rowOff>53014</xdr:rowOff>
    </xdr:from>
    <xdr:to>
      <xdr:col>40</xdr:col>
      <xdr:colOff>98537</xdr:colOff>
      <xdr:row>66</xdr:row>
      <xdr:rowOff>72391</xdr:rowOff>
    </xdr:to>
    <xdr:grpSp>
      <xdr:nvGrpSpPr>
        <xdr:cNvPr id="163" name="Group 162">
          <a:extLst>
            <a:ext uri="{FF2B5EF4-FFF2-40B4-BE49-F238E27FC236}">
              <a16:creationId xmlns:a16="http://schemas.microsoft.com/office/drawing/2014/main" id="{00000000-0008-0000-1400-0000A3000000}"/>
            </a:ext>
          </a:extLst>
        </xdr:cNvPr>
        <xdr:cNvGrpSpPr/>
      </xdr:nvGrpSpPr>
      <xdr:grpSpPr>
        <a:xfrm>
          <a:off x="4218290" y="7229361"/>
          <a:ext cx="1830621" cy="164580"/>
          <a:chOff x="3700220" y="8704881"/>
          <a:chExt cx="1922556" cy="142068"/>
        </a:xfrm>
      </xdr:grpSpPr>
      <xdr:sp macro="" textlink="">
        <xdr:nvSpPr>
          <xdr:cNvPr id="171" name="Rectangle 170">
            <a:extLst>
              <a:ext uri="{FF2B5EF4-FFF2-40B4-BE49-F238E27FC236}">
                <a16:creationId xmlns:a16="http://schemas.microsoft.com/office/drawing/2014/main" id="{00000000-0008-0000-1400-0000A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2" name="Straight Arrow Connector 171">
            <a:extLst>
              <a:ext uri="{FF2B5EF4-FFF2-40B4-BE49-F238E27FC236}">
                <a16:creationId xmlns:a16="http://schemas.microsoft.com/office/drawing/2014/main" id="{00000000-0008-0000-1400-0000AC000000}"/>
              </a:ext>
            </a:extLst>
          </xdr:cNvPr>
          <xdr:cNvCxnSpPr/>
        </xdr:nvCxnSpPr>
        <xdr:spPr>
          <a:xfrm>
            <a:off x="3851975" y="8846949"/>
            <a:ext cx="177080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35155</xdr:colOff>
      <xdr:row>60</xdr:row>
      <xdr:rowOff>108849</xdr:rowOff>
    </xdr:from>
    <xdr:to>
      <xdr:col>41</xdr:col>
      <xdr:colOff>4655</xdr:colOff>
      <xdr:row>61</xdr:row>
      <xdr:rowOff>117343</xdr:rowOff>
    </xdr:to>
    <xdr:grpSp>
      <xdr:nvGrpSpPr>
        <xdr:cNvPr id="173" name="Group 172">
          <a:extLst>
            <a:ext uri="{FF2B5EF4-FFF2-40B4-BE49-F238E27FC236}">
              <a16:creationId xmlns:a16="http://schemas.microsoft.com/office/drawing/2014/main" id="{00000000-0008-0000-1400-0000AD000000}"/>
            </a:ext>
          </a:extLst>
        </xdr:cNvPr>
        <xdr:cNvGrpSpPr/>
      </xdr:nvGrpSpPr>
      <xdr:grpSpPr>
        <a:xfrm>
          <a:off x="4540268" y="6665859"/>
          <a:ext cx="1516783" cy="135918"/>
          <a:chOff x="3700220" y="8704881"/>
          <a:chExt cx="1592373" cy="142068"/>
        </a:xfrm>
      </xdr:grpSpPr>
      <xdr:sp macro="" textlink="">
        <xdr:nvSpPr>
          <xdr:cNvPr id="174" name="Rectangle 173">
            <a:extLst>
              <a:ext uri="{FF2B5EF4-FFF2-40B4-BE49-F238E27FC236}">
                <a16:creationId xmlns:a16="http://schemas.microsoft.com/office/drawing/2014/main" id="{00000000-0008-0000-1400-0000A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5" name="Straight Arrow Connector 174">
            <a:extLst>
              <a:ext uri="{FF2B5EF4-FFF2-40B4-BE49-F238E27FC236}">
                <a16:creationId xmlns:a16="http://schemas.microsoft.com/office/drawing/2014/main" id="{00000000-0008-0000-1400-0000AF000000}"/>
              </a:ext>
            </a:extLst>
          </xdr:cNvPr>
          <xdr:cNvCxnSpPr/>
        </xdr:nvCxnSpPr>
        <xdr:spPr>
          <a:xfrm>
            <a:off x="3851975" y="8846949"/>
            <a:ext cx="1440618"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7620</xdr:colOff>
      <xdr:row>223</xdr:row>
      <xdr:rowOff>53341</xdr:rowOff>
    </xdr:from>
    <xdr:to>
      <xdr:col>41</xdr:col>
      <xdr:colOff>5631</xdr:colOff>
      <xdr:row>226</xdr:row>
      <xdr:rowOff>83821</xdr:rowOff>
    </xdr:to>
    <xdr:grpSp>
      <xdr:nvGrpSpPr>
        <xdr:cNvPr id="74" name="Group 73">
          <a:extLst>
            <a:ext uri="{FF2B5EF4-FFF2-40B4-BE49-F238E27FC236}">
              <a16:creationId xmlns:a16="http://schemas.microsoft.com/office/drawing/2014/main" id="{00000000-0008-0000-1400-00004A000000}"/>
            </a:ext>
          </a:extLst>
        </xdr:cNvPr>
        <xdr:cNvGrpSpPr/>
      </xdr:nvGrpSpPr>
      <xdr:grpSpPr>
        <a:xfrm>
          <a:off x="5860203" y="27056928"/>
          <a:ext cx="197824" cy="462703"/>
          <a:chOff x="6029326" y="2438400"/>
          <a:chExt cx="197784" cy="140494"/>
        </a:xfrm>
      </xdr:grpSpPr>
      <xdr:cxnSp macro="">
        <xdr:nvCxnSpPr>
          <xdr:cNvPr id="75" name="Straight Arrow Connector 74">
            <a:extLst>
              <a:ext uri="{FF2B5EF4-FFF2-40B4-BE49-F238E27FC236}">
                <a16:creationId xmlns:a16="http://schemas.microsoft.com/office/drawing/2014/main" id="{00000000-0008-0000-1400-00004B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a:extLst>
              <a:ext uri="{FF2B5EF4-FFF2-40B4-BE49-F238E27FC236}">
                <a16:creationId xmlns:a16="http://schemas.microsoft.com/office/drawing/2014/main" id="{00000000-0008-0000-1400-00004C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129541</xdr:colOff>
      <xdr:row>12</xdr:row>
      <xdr:rowOff>53341</xdr:rowOff>
    </xdr:from>
    <xdr:to>
      <xdr:col>41</xdr:col>
      <xdr:colOff>1</xdr:colOff>
      <xdr:row>13</xdr:row>
      <xdr:rowOff>76065</xdr:rowOff>
    </xdr:to>
    <xdr:grpSp>
      <xdr:nvGrpSpPr>
        <xdr:cNvPr id="77" name="Group 76">
          <a:extLst>
            <a:ext uri="{FF2B5EF4-FFF2-40B4-BE49-F238E27FC236}">
              <a16:creationId xmlns:a16="http://schemas.microsoft.com/office/drawing/2014/main" id="{00000000-0008-0000-1400-00004D000000}"/>
            </a:ext>
          </a:extLst>
        </xdr:cNvPr>
        <xdr:cNvGrpSpPr/>
      </xdr:nvGrpSpPr>
      <xdr:grpSpPr>
        <a:xfrm>
          <a:off x="4164754" y="1328421"/>
          <a:ext cx="1887220" cy="153110"/>
          <a:chOff x="3700220" y="8704881"/>
          <a:chExt cx="1916927" cy="142068"/>
        </a:xfrm>
      </xdr:grpSpPr>
      <xdr:sp macro="" textlink="">
        <xdr:nvSpPr>
          <xdr:cNvPr id="78" name="Rectangle 77">
            <a:extLst>
              <a:ext uri="{FF2B5EF4-FFF2-40B4-BE49-F238E27FC236}">
                <a16:creationId xmlns:a16="http://schemas.microsoft.com/office/drawing/2014/main" id="{00000000-0008-0000-1400-00004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9" name="Straight Arrow Connector 78">
            <a:extLst>
              <a:ext uri="{FF2B5EF4-FFF2-40B4-BE49-F238E27FC236}">
                <a16:creationId xmlns:a16="http://schemas.microsoft.com/office/drawing/2014/main" id="{00000000-0008-0000-1400-00004F000000}"/>
              </a:ext>
            </a:extLst>
          </xdr:cNvPr>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38101</xdr:colOff>
      <xdr:row>11</xdr:row>
      <xdr:rowOff>91441</xdr:rowOff>
    </xdr:from>
    <xdr:to>
      <xdr:col>18</xdr:col>
      <xdr:colOff>38101</xdr:colOff>
      <xdr:row>14</xdr:row>
      <xdr:rowOff>60961</xdr:rowOff>
    </xdr:to>
    <xdr:grpSp>
      <xdr:nvGrpSpPr>
        <xdr:cNvPr id="80" name="Group 79">
          <a:extLst>
            <a:ext uri="{FF2B5EF4-FFF2-40B4-BE49-F238E27FC236}">
              <a16:creationId xmlns:a16="http://schemas.microsoft.com/office/drawing/2014/main" id="{00000000-0008-0000-1400-000050000000}"/>
            </a:ext>
          </a:extLst>
        </xdr:cNvPr>
        <xdr:cNvGrpSpPr/>
      </xdr:nvGrpSpPr>
      <xdr:grpSpPr>
        <a:xfrm>
          <a:off x="2629747" y="1238675"/>
          <a:ext cx="155787" cy="355600"/>
          <a:chOff x="3377338" y="8846950"/>
          <a:chExt cx="161441" cy="351940"/>
        </a:xfrm>
      </xdr:grpSpPr>
      <xdr:sp macro="" textlink="">
        <xdr:nvSpPr>
          <xdr:cNvPr id="81" name="Rectangle 80">
            <a:extLst>
              <a:ext uri="{FF2B5EF4-FFF2-40B4-BE49-F238E27FC236}">
                <a16:creationId xmlns:a16="http://schemas.microsoft.com/office/drawing/2014/main" id="{00000000-0008-0000-1400-00005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2" name="Straight Arrow Connector 81">
            <a:extLst>
              <a:ext uri="{FF2B5EF4-FFF2-40B4-BE49-F238E27FC236}">
                <a16:creationId xmlns:a16="http://schemas.microsoft.com/office/drawing/2014/main" id="{00000000-0008-0000-1400-00005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39</xdr:col>
      <xdr:colOff>9525</xdr:colOff>
      <xdr:row>115</xdr:row>
      <xdr:rowOff>76200</xdr:rowOff>
    </xdr:from>
    <xdr:to>
      <xdr:col>41</xdr:col>
      <xdr:colOff>9525</xdr:colOff>
      <xdr:row>115</xdr:row>
      <xdr:rowOff>76200</xdr:rowOff>
    </xdr:to>
    <xdr:cxnSp macro="">
      <xdr:nvCxnSpPr>
        <xdr:cNvPr id="9" name="Straight Arrow Connector 8">
          <a:extLst>
            <a:ext uri="{FF2B5EF4-FFF2-40B4-BE49-F238E27FC236}">
              <a16:creationId xmlns:a16="http://schemas.microsoft.com/office/drawing/2014/main" id="{00000000-0008-0000-1500-000009000000}"/>
            </a:ext>
          </a:extLst>
        </xdr:cNvPr>
        <xdr:cNvCxnSpPr/>
      </xdr:nvCxnSpPr>
      <xdr:spPr>
        <a:xfrm>
          <a:off x="6038850" y="104965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55</xdr:row>
      <xdr:rowOff>66675</xdr:rowOff>
    </xdr:from>
    <xdr:to>
      <xdr:col>41</xdr:col>
      <xdr:colOff>9525</xdr:colOff>
      <xdr:row>55</xdr:row>
      <xdr:rowOff>66675</xdr:rowOff>
    </xdr:to>
    <xdr:cxnSp macro="">
      <xdr:nvCxnSpPr>
        <xdr:cNvPr id="21" name="Straight Arrow Connector 20">
          <a:extLst>
            <a:ext uri="{FF2B5EF4-FFF2-40B4-BE49-F238E27FC236}">
              <a16:creationId xmlns:a16="http://schemas.microsoft.com/office/drawing/2014/main" id="{00000000-0008-0000-1500-000015000000}"/>
            </a:ext>
          </a:extLst>
        </xdr:cNvPr>
        <xdr:cNvCxnSpPr/>
      </xdr:nvCxnSpPr>
      <xdr:spPr>
        <a:xfrm>
          <a:off x="6096000" y="42481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45</xdr:row>
      <xdr:rowOff>74295</xdr:rowOff>
    </xdr:from>
    <xdr:to>
      <xdr:col>41</xdr:col>
      <xdr:colOff>4637</xdr:colOff>
      <xdr:row>46</xdr:row>
      <xdr:rowOff>81332</xdr:rowOff>
    </xdr:to>
    <xdr:grpSp>
      <xdr:nvGrpSpPr>
        <xdr:cNvPr id="11" name="Group 10">
          <a:extLst>
            <a:ext uri="{FF2B5EF4-FFF2-40B4-BE49-F238E27FC236}">
              <a16:creationId xmlns:a16="http://schemas.microsoft.com/office/drawing/2014/main" id="{00000000-0008-0000-1500-00000B000000}"/>
            </a:ext>
          </a:extLst>
        </xdr:cNvPr>
        <xdr:cNvGrpSpPr/>
      </xdr:nvGrpSpPr>
      <xdr:grpSpPr>
        <a:xfrm>
          <a:off x="5860838" y="5694468"/>
          <a:ext cx="196195" cy="149700"/>
          <a:chOff x="6029326" y="2438400"/>
          <a:chExt cx="197784" cy="140494"/>
        </a:xfrm>
      </xdr:grpSpPr>
      <xdr:cxnSp macro="">
        <xdr:nvCxnSpPr>
          <xdr:cNvPr id="12" name="Straight Arrow Connector 11">
            <a:extLst>
              <a:ext uri="{FF2B5EF4-FFF2-40B4-BE49-F238E27FC236}">
                <a16:creationId xmlns:a16="http://schemas.microsoft.com/office/drawing/2014/main" id="{00000000-0008-0000-1500-00000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 name="Rectangle 37">
            <a:extLst>
              <a:ext uri="{FF2B5EF4-FFF2-40B4-BE49-F238E27FC236}">
                <a16:creationId xmlns:a16="http://schemas.microsoft.com/office/drawing/2014/main" id="{00000000-0008-0000-1500-00000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72</xdr:row>
      <xdr:rowOff>76200</xdr:rowOff>
    </xdr:from>
    <xdr:to>
      <xdr:col>41</xdr:col>
      <xdr:colOff>9525</xdr:colOff>
      <xdr:row>72</xdr:row>
      <xdr:rowOff>76200</xdr:rowOff>
    </xdr:to>
    <xdr:cxnSp macro="">
      <xdr:nvCxnSpPr>
        <xdr:cNvPr id="7" name="Straight Arrow Connector 6">
          <a:extLst>
            <a:ext uri="{FF2B5EF4-FFF2-40B4-BE49-F238E27FC236}">
              <a16:creationId xmlns:a16="http://schemas.microsoft.com/office/drawing/2014/main" id="{00000000-0008-0000-1500-000007000000}"/>
            </a:ext>
          </a:extLst>
        </xdr:cNvPr>
        <xdr:cNvCxnSpPr/>
      </xdr:nvCxnSpPr>
      <xdr:spPr>
        <a:xfrm>
          <a:off x="6096000" y="96774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79</xdr:row>
      <xdr:rowOff>76200</xdr:rowOff>
    </xdr:from>
    <xdr:to>
      <xdr:col>41</xdr:col>
      <xdr:colOff>9525</xdr:colOff>
      <xdr:row>79</xdr:row>
      <xdr:rowOff>76200</xdr:rowOff>
    </xdr:to>
    <xdr:cxnSp macro="">
      <xdr:nvCxnSpPr>
        <xdr:cNvPr id="8" name="Straight Arrow Connector 7">
          <a:extLst>
            <a:ext uri="{FF2B5EF4-FFF2-40B4-BE49-F238E27FC236}">
              <a16:creationId xmlns:a16="http://schemas.microsoft.com/office/drawing/2014/main" id="{00000000-0008-0000-1500-000008000000}"/>
            </a:ext>
          </a:extLst>
        </xdr:cNvPr>
        <xdr:cNvCxnSpPr/>
      </xdr:nvCxnSpPr>
      <xdr:spPr>
        <a:xfrm>
          <a:off x="6096000" y="39814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76</xdr:row>
      <xdr:rowOff>19050</xdr:rowOff>
    </xdr:from>
    <xdr:to>
      <xdr:col>15</xdr:col>
      <xdr:colOff>37604</xdr:colOff>
      <xdr:row>78</xdr:row>
      <xdr:rowOff>140614</xdr:rowOff>
    </xdr:to>
    <xdr:grpSp>
      <xdr:nvGrpSpPr>
        <xdr:cNvPr id="10" name="Group 9">
          <a:extLst>
            <a:ext uri="{FF2B5EF4-FFF2-40B4-BE49-F238E27FC236}">
              <a16:creationId xmlns:a16="http://schemas.microsoft.com/office/drawing/2014/main" id="{00000000-0008-0000-0200-00000A000000}"/>
            </a:ext>
          </a:extLst>
        </xdr:cNvPr>
        <xdr:cNvGrpSpPr/>
      </xdr:nvGrpSpPr>
      <xdr:grpSpPr>
        <a:xfrm>
          <a:off x="2162386" y="8793480"/>
          <a:ext cx="155291" cy="315874"/>
          <a:chOff x="3377338" y="8846950"/>
          <a:chExt cx="161441" cy="351940"/>
        </a:xfrm>
      </xdr:grpSpPr>
      <xdr:sp macro="" textlink="">
        <xdr:nvSpPr>
          <xdr:cNvPr id="11" name="Rectangle 10">
            <a:extLst>
              <a:ext uri="{FF2B5EF4-FFF2-40B4-BE49-F238E27FC236}">
                <a16:creationId xmlns:a16="http://schemas.microsoft.com/office/drawing/2014/main" id="{00000000-0008-0000-0200-00000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11648</xdr:colOff>
      <xdr:row>76</xdr:row>
      <xdr:rowOff>19050</xdr:rowOff>
    </xdr:from>
    <xdr:to>
      <xdr:col>41</xdr:col>
      <xdr:colOff>3204</xdr:colOff>
      <xdr:row>77</xdr:row>
      <xdr:rowOff>85725</xdr:rowOff>
    </xdr:to>
    <xdr:grpSp>
      <xdr:nvGrpSpPr>
        <xdr:cNvPr id="13" name="Group 12">
          <a:extLst>
            <a:ext uri="{FF2B5EF4-FFF2-40B4-BE49-F238E27FC236}">
              <a16:creationId xmlns:a16="http://schemas.microsoft.com/office/drawing/2014/main" id="{00000000-0008-0000-0200-00000D000000}"/>
            </a:ext>
          </a:extLst>
        </xdr:cNvPr>
        <xdr:cNvGrpSpPr/>
      </xdr:nvGrpSpPr>
      <xdr:grpSpPr>
        <a:xfrm>
          <a:off x="3582041" y="8793480"/>
          <a:ext cx="2473559" cy="144145"/>
          <a:chOff x="3700220" y="8704881"/>
          <a:chExt cx="2560450" cy="142068"/>
        </a:xfrm>
      </xdr:grpSpPr>
      <xdr:sp macro="" textlink="">
        <xdr:nvSpPr>
          <xdr:cNvPr id="14" name="Rectangle 13">
            <a:extLst>
              <a:ext uri="{FF2B5EF4-FFF2-40B4-BE49-F238E27FC236}">
                <a16:creationId xmlns:a16="http://schemas.microsoft.com/office/drawing/2014/main" id="{00000000-0008-0000-0200-00000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133350</xdr:colOff>
      <xdr:row>54</xdr:row>
      <xdr:rowOff>47625</xdr:rowOff>
    </xdr:from>
    <xdr:to>
      <xdr:col>13</xdr:col>
      <xdr:colOff>132854</xdr:colOff>
      <xdr:row>56</xdr:row>
      <xdr:rowOff>102514</xdr:rowOff>
    </xdr:to>
    <xdr:grpSp>
      <xdr:nvGrpSpPr>
        <xdr:cNvPr id="16" name="Group 15">
          <a:extLst>
            <a:ext uri="{FF2B5EF4-FFF2-40B4-BE49-F238E27FC236}">
              <a16:creationId xmlns:a16="http://schemas.microsoft.com/office/drawing/2014/main" id="{00000000-0008-0000-0200-000010000000}"/>
            </a:ext>
          </a:extLst>
        </xdr:cNvPr>
        <xdr:cNvGrpSpPr/>
      </xdr:nvGrpSpPr>
      <xdr:grpSpPr>
        <a:xfrm>
          <a:off x="1943947" y="6304492"/>
          <a:ext cx="155291" cy="313968"/>
          <a:chOff x="3377338" y="8846950"/>
          <a:chExt cx="161441" cy="351940"/>
        </a:xfrm>
      </xdr:grpSpPr>
      <xdr:sp macro="" textlink="">
        <xdr:nvSpPr>
          <xdr:cNvPr id="17" name="Rectangle 16">
            <a:extLst>
              <a:ext uri="{FF2B5EF4-FFF2-40B4-BE49-F238E27FC236}">
                <a16:creationId xmlns:a16="http://schemas.microsoft.com/office/drawing/2014/main" id="{00000000-0008-0000-0200-00001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0</xdr:colOff>
      <xdr:row>53</xdr:row>
      <xdr:rowOff>38100</xdr:rowOff>
    </xdr:from>
    <xdr:to>
      <xdr:col>27</xdr:col>
      <xdr:colOff>38347</xdr:colOff>
      <xdr:row>56</xdr:row>
      <xdr:rowOff>29311</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3882813" y="6167120"/>
          <a:ext cx="193287" cy="376867"/>
          <a:chOff x="4255698" y="27025840"/>
          <a:chExt cx="201283" cy="423995"/>
        </a:xfrm>
      </xdr:grpSpPr>
      <xdr:sp macro="" textlink="">
        <xdr:nvSpPr>
          <xdr:cNvPr id="20" name="Rectangle 19">
            <a:extLst>
              <a:ext uri="{FF2B5EF4-FFF2-40B4-BE49-F238E27FC236}">
                <a16:creationId xmlns:a16="http://schemas.microsoft.com/office/drawing/2014/main" id="{00000000-0008-0000-0200-000014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flipH="1">
            <a:off x="4255698" y="27449835"/>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 name="Straight Connector 21">
            <a:extLst>
              <a:ext uri="{FF2B5EF4-FFF2-40B4-BE49-F238E27FC236}">
                <a16:creationId xmlns:a16="http://schemas.microsoft.com/office/drawing/2014/main" id="{00000000-0008-0000-0200-000016000000}"/>
              </a:ext>
            </a:extLst>
          </xdr:cNvPr>
          <xdr:cNvCxnSpPr/>
        </xdr:nvCxnSpPr>
        <xdr:spPr>
          <a:xfrm>
            <a:off x="4456981" y="27155236"/>
            <a:ext cx="0" cy="29382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5</xdr:row>
      <xdr:rowOff>66675</xdr:rowOff>
    </xdr:from>
    <xdr:to>
      <xdr:col>41</xdr:col>
      <xdr:colOff>9525</xdr:colOff>
      <xdr:row>5</xdr:row>
      <xdr:rowOff>66675</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a:off x="6096000" y="6477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9525</xdr:colOff>
      <xdr:row>9</xdr:row>
      <xdr:rowOff>76200</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20</xdr:row>
      <xdr:rowOff>76200</xdr:rowOff>
    </xdr:from>
    <xdr:to>
      <xdr:col>41</xdr:col>
      <xdr:colOff>9525</xdr:colOff>
      <xdr:row>20</xdr:row>
      <xdr:rowOff>76200</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33</xdr:row>
      <xdr:rowOff>76200</xdr:rowOff>
    </xdr:from>
    <xdr:to>
      <xdr:col>41</xdr:col>
      <xdr:colOff>9525</xdr:colOff>
      <xdr:row>33</xdr:row>
      <xdr:rowOff>76200</xdr:rowOff>
    </xdr:to>
    <xdr:cxnSp macro="">
      <xdr:nvCxnSpPr>
        <xdr:cNvPr id="26" name="Straight Arrow Connector 25">
          <a:extLst>
            <a:ext uri="{FF2B5EF4-FFF2-40B4-BE49-F238E27FC236}">
              <a16:creationId xmlns:a16="http://schemas.microsoft.com/office/drawing/2014/main" id="{00000000-0008-0000-0200-00001A000000}"/>
            </a:ext>
          </a:extLst>
        </xdr:cNvPr>
        <xdr:cNvCxnSpPr/>
      </xdr:nvCxnSpPr>
      <xdr:spPr>
        <a:xfrm>
          <a:off x="6096000" y="3990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63</xdr:row>
      <xdr:rowOff>76200</xdr:rowOff>
    </xdr:from>
    <xdr:to>
      <xdr:col>41</xdr:col>
      <xdr:colOff>9525</xdr:colOff>
      <xdr:row>63</xdr:row>
      <xdr:rowOff>76200</xdr:rowOff>
    </xdr:to>
    <xdr:cxnSp macro="">
      <xdr:nvCxnSpPr>
        <xdr:cNvPr id="27" name="Straight Arrow Connector 26">
          <a:extLst>
            <a:ext uri="{FF2B5EF4-FFF2-40B4-BE49-F238E27FC236}">
              <a16:creationId xmlns:a16="http://schemas.microsoft.com/office/drawing/2014/main" id="{00000000-0008-0000-0200-00001B000000}"/>
            </a:ext>
          </a:extLst>
        </xdr:cNvPr>
        <xdr:cNvCxnSpPr/>
      </xdr:nvCxnSpPr>
      <xdr:spPr>
        <a:xfrm>
          <a:off x="6057900" y="78200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76</xdr:row>
      <xdr:rowOff>19050</xdr:rowOff>
    </xdr:from>
    <xdr:to>
      <xdr:col>15</xdr:col>
      <xdr:colOff>37604</xdr:colOff>
      <xdr:row>78</xdr:row>
      <xdr:rowOff>140614</xdr:rowOff>
    </xdr:to>
    <xdr:grpSp>
      <xdr:nvGrpSpPr>
        <xdr:cNvPr id="28" name="Group 27">
          <a:extLst>
            <a:ext uri="{FF2B5EF4-FFF2-40B4-BE49-F238E27FC236}">
              <a16:creationId xmlns:a16="http://schemas.microsoft.com/office/drawing/2014/main" id="{00000000-0008-0000-0200-00001C000000}"/>
            </a:ext>
          </a:extLst>
        </xdr:cNvPr>
        <xdr:cNvGrpSpPr/>
      </xdr:nvGrpSpPr>
      <xdr:grpSpPr>
        <a:xfrm>
          <a:off x="2162386" y="8793480"/>
          <a:ext cx="155291" cy="315874"/>
          <a:chOff x="3377338" y="8846950"/>
          <a:chExt cx="161441" cy="351940"/>
        </a:xfrm>
      </xdr:grpSpPr>
      <xdr:sp macro="" textlink="">
        <xdr:nvSpPr>
          <xdr:cNvPr id="29" name="Rectangle 28">
            <a:extLst>
              <a:ext uri="{FF2B5EF4-FFF2-40B4-BE49-F238E27FC236}">
                <a16:creationId xmlns:a16="http://schemas.microsoft.com/office/drawing/2014/main" id="{00000000-0008-0000-0200-00001D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200-00001E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11648</xdr:colOff>
      <xdr:row>76</xdr:row>
      <xdr:rowOff>25389</xdr:rowOff>
    </xdr:from>
    <xdr:to>
      <xdr:col>41</xdr:col>
      <xdr:colOff>3204</xdr:colOff>
      <xdr:row>77</xdr:row>
      <xdr:rowOff>93334</xdr:rowOff>
    </xdr:to>
    <xdr:grpSp>
      <xdr:nvGrpSpPr>
        <xdr:cNvPr id="31" name="Group 30">
          <a:extLst>
            <a:ext uri="{FF2B5EF4-FFF2-40B4-BE49-F238E27FC236}">
              <a16:creationId xmlns:a16="http://schemas.microsoft.com/office/drawing/2014/main" id="{00000000-0008-0000-0200-00001F000000}"/>
            </a:ext>
          </a:extLst>
        </xdr:cNvPr>
        <xdr:cNvGrpSpPr/>
      </xdr:nvGrpSpPr>
      <xdr:grpSpPr>
        <a:xfrm>
          <a:off x="3582041" y="8800242"/>
          <a:ext cx="2473559" cy="145415"/>
          <a:chOff x="3700220" y="8711195"/>
          <a:chExt cx="2560450" cy="143331"/>
        </a:xfrm>
      </xdr:grpSpPr>
      <xdr:sp macro="" textlink="">
        <xdr:nvSpPr>
          <xdr:cNvPr id="32" name="Rectangle 31">
            <a:extLst>
              <a:ext uri="{FF2B5EF4-FFF2-40B4-BE49-F238E27FC236}">
                <a16:creationId xmlns:a16="http://schemas.microsoft.com/office/drawing/2014/main" id="{00000000-0008-0000-0200-000020000000}"/>
              </a:ext>
            </a:extLst>
          </xdr:cNvPr>
          <xdr:cNvSpPr/>
        </xdr:nvSpPr>
        <xdr:spPr>
          <a:xfrm>
            <a:off x="3700220" y="8711195"/>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a:extLst>
              <a:ext uri="{FF2B5EF4-FFF2-40B4-BE49-F238E27FC236}">
                <a16:creationId xmlns:a16="http://schemas.microsoft.com/office/drawing/2014/main" id="{00000000-0008-0000-0200-000021000000}"/>
              </a:ext>
            </a:extLst>
          </xdr:cNvPr>
          <xdr:cNvCxnSpPr/>
        </xdr:nvCxnSpPr>
        <xdr:spPr>
          <a:xfrm>
            <a:off x="3851975" y="8854526"/>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95</xdr:col>
      <xdr:colOff>51706</xdr:colOff>
      <xdr:row>43</xdr:row>
      <xdr:rowOff>16329</xdr:rowOff>
    </xdr:from>
    <xdr:to>
      <xdr:col>95</xdr:col>
      <xdr:colOff>51706</xdr:colOff>
      <xdr:row>44</xdr:row>
      <xdr:rowOff>130629</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8347981" y="553130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116</xdr:col>
      <xdr:colOff>2</xdr:colOff>
      <xdr:row>44</xdr:row>
      <xdr:rowOff>5443</xdr:rowOff>
    </xdr:from>
    <xdr:to>
      <xdr:col>116</xdr:col>
      <xdr:colOff>2</xdr:colOff>
      <xdr:row>45</xdr:row>
      <xdr:rowOff>119743</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0067927" y="566329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116</xdr:col>
      <xdr:colOff>0</xdr:colOff>
      <xdr:row>56</xdr:row>
      <xdr:rowOff>5443</xdr:rowOff>
    </xdr:from>
    <xdr:to>
      <xdr:col>116</xdr:col>
      <xdr:colOff>0</xdr:colOff>
      <xdr:row>57</xdr:row>
      <xdr:rowOff>119743</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a:off x="10067925" y="70920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36477</xdr:colOff>
      <xdr:row>52</xdr:row>
      <xdr:rowOff>28372</xdr:rowOff>
    </xdr:from>
    <xdr:to>
      <xdr:col>72</xdr:col>
      <xdr:colOff>52689</xdr:colOff>
      <xdr:row>53</xdr:row>
      <xdr:rowOff>4053</xdr:rowOff>
    </xdr:to>
    <xdr:grpSp>
      <xdr:nvGrpSpPr>
        <xdr:cNvPr id="5" name="Group 4">
          <a:extLst>
            <a:ext uri="{FF2B5EF4-FFF2-40B4-BE49-F238E27FC236}">
              <a16:creationId xmlns:a16="http://schemas.microsoft.com/office/drawing/2014/main" id="{00000000-0008-0000-0300-000005000000}"/>
            </a:ext>
          </a:extLst>
        </xdr:cNvPr>
        <xdr:cNvGrpSpPr/>
      </xdr:nvGrpSpPr>
      <xdr:grpSpPr>
        <a:xfrm>
          <a:off x="6566266" y="6491907"/>
          <a:ext cx="117353" cy="123261"/>
          <a:chOff x="6930957" y="4535521"/>
          <a:chExt cx="178340" cy="141862"/>
        </a:xfrm>
      </xdr:grpSpPr>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a:extLst>
              <a:ext uri="{FF2B5EF4-FFF2-40B4-BE49-F238E27FC236}">
                <a16:creationId xmlns:a16="http://schemas.microsoft.com/office/drawing/2014/main" id="{00000000-0008-0000-0300-000007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32425</xdr:colOff>
      <xdr:row>58</xdr:row>
      <xdr:rowOff>20267</xdr:rowOff>
    </xdr:from>
    <xdr:to>
      <xdr:col>72</xdr:col>
      <xdr:colOff>48637</xdr:colOff>
      <xdr:row>59</xdr:row>
      <xdr:rowOff>1739</xdr:rowOff>
    </xdr:to>
    <xdr:grpSp>
      <xdr:nvGrpSpPr>
        <xdr:cNvPr id="8" name="Group 7">
          <a:extLst>
            <a:ext uri="{FF2B5EF4-FFF2-40B4-BE49-F238E27FC236}">
              <a16:creationId xmlns:a16="http://schemas.microsoft.com/office/drawing/2014/main" id="{00000000-0008-0000-0300-000008000000}"/>
            </a:ext>
          </a:extLst>
        </xdr:cNvPr>
        <xdr:cNvGrpSpPr/>
      </xdr:nvGrpSpPr>
      <xdr:grpSpPr>
        <a:xfrm>
          <a:off x="6561219" y="7193396"/>
          <a:ext cx="118348" cy="127215"/>
          <a:chOff x="6930957" y="4535521"/>
          <a:chExt cx="178340" cy="141862"/>
        </a:xfrm>
      </xdr:grpSpPr>
      <xdr:cxnSp macro="">
        <xdr:nvCxnSpPr>
          <xdr:cNvPr id="9" name="Straight Arrow Connector 8">
            <a:extLst>
              <a:ext uri="{FF2B5EF4-FFF2-40B4-BE49-F238E27FC236}">
                <a16:creationId xmlns:a16="http://schemas.microsoft.com/office/drawing/2014/main" id="{00000000-0008-0000-0300-000009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a:extLst>
              <a:ext uri="{FF2B5EF4-FFF2-40B4-BE49-F238E27FC236}">
                <a16:creationId xmlns:a16="http://schemas.microsoft.com/office/drawing/2014/main" id="{00000000-0008-0000-0300-00000A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91440</xdr:colOff>
      <xdr:row>40</xdr:row>
      <xdr:rowOff>0</xdr:rowOff>
    </xdr:from>
    <xdr:to>
      <xdr:col>16</xdr:col>
      <xdr:colOff>105747</xdr:colOff>
      <xdr:row>40</xdr:row>
      <xdr:rowOff>83820</xdr:rowOff>
    </xdr:to>
    <xdr:grpSp>
      <xdr:nvGrpSpPr>
        <xdr:cNvPr id="11" name="Group 10">
          <a:extLst>
            <a:ext uri="{FF2B5EF4-FFF2-40B4-BE49-F238E27FC236}">
              <a16:creationId xmlns:a16="http://schemas.microsoft.com/office/drawing/2014/main" id="{00000000-0008-0000-0300-00000B000000}"/>
            </a:ext>
          </a:extLst>
        </xdr:cNvPr>
        <xdr:cNvGrpSpPr/>
      </xdr:nvGrpSpPr>
      <xdr:grpSpPr>
        <a:xfrm>
          <a:off x="1442077" y="5054906"/>
          <a:ext cx="116443" cy="85733"/>
          <a:chOff x="6930957" y="4535521"/>
          <a:chExt cx="178340" cy="141862"/>
        </a:xfrm>
      </xdr:grpSpPr>
      <xdr:cxnSp macro="">
        <xdr:nvCxnSpPr>
          <xdr:cNvPr id="12" name="Straight Arrow Connector 11">
            <a:extLst>
              <a:ext uri="{FF2B5EF4-FFF2-40B4-BE49-F238E27FC236}">
                <a16:creationId xmlns:a16="http://schemas.microsoft.com/office/drawing/2014/main" id="{00000000-0008-0000-0300-00000C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300-00000D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116</xdr:col>
      <xdr:colOff>0</xdr:colOff>
      <xdr:row>68</xdr:row>
      <xdr:rowOff>5443</xdr:rowOff>
    </xdr:from>
    <xdr:to>
      <xdr:col>116</xdr:col>
      <xdr:colOff>0</xdr:colOff>
      <xdr:row>69</xdr:row>
      <xdr:rowOff>119743</xdr:rowOff>
    </xdr:to>
    <xdr:cxnSp macro="">
      <xdr:nvCxnSpPr>
        <xdr:cNvPr id="14" name="Straight Arrow Connector 13">
          <a:extLst>
            <a:ext uri="{FF2B5EF4-FFF2-40B4-BE49-F238E27FC236}">
              <a16:creationId xmlns:a16="http://schemas.microsoft.com/office/drawing/2014/main" id="{00000000-0008-0000-0300-00000E000000}"/>
            </a:ext>
          </a:extLst>
        </xdr:cNvPr>
        <xdr:cNvCxnSpPr/>
      </xdr:nvCxnSpPr>
      <xdr:spPr>
        <a:xfrm>
          <a:off x="10067925" y="85398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71</xdr:col>
      <xdr:colOff>36477</xdr:colOff>
      <xdr:row>64</xdr:row>
      <xdr:rowOff>28372</xdr:rowOff>
    </xdr:from>
    <xdr:to>
      <xdr:col>72</xdr:col>
      <xdr:colOff>52689</xdr:colOff>
      <xdr:row>65</xdr:row>
      <xdr:rowOff>4053</xdr:rowOff>
    </xdr:to>
    <xdr:grpSp>
      <xdr:nvGrpSpPr>
        <xdr:cNvPr id="15" name="Group 14">
          <a:extLst>
            <a:ext uri="{FF2B5EF4-FFF2-40B4-BE49-F238E27FC236}">
              <a16:creationId xmlns:a16="http://schemas.microsoft.com/office/drawing/2014/main" id="{00000000-0008-0000-0300-00000F000000}"/>
            </a:ext>
          </a:extLst>
        </xdr:cNvPr>
        <xdr:cNvGrpSpPr/>
      </xdr:nvGrpSpPr>
      <xdr:grpSpPr>
        <a:xfrm>
          <a:off x="6566266" y="7925936"/>
          <a:ext cx="117353" cy="106736"/>
          <a:chOff x="6930957" y="4535521"/>
          <a:chExt cx="178340" cy="141862"/>
        </a:xfrm>
      </xdr:grpSpPr>
      <xdr:cxnSp macro="">
        <xdr:nvCxnSpPr>
          <xdr:cNvPr id="16" name="Straight Arrow Connector 15">
            <a:extLst>
              <a:ext uri="{FF2B5EF4-FFF2-40B4-BE49-F238E27FC236}">
                <a16:creationId xmlns:a16="http://schemas.microsoft.com/office/drawing/2014/main" id="{00000000-0008-0000-0300-000010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300-000011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32425</xdr:colOff>
      <xdr:row>70</xdr:row>
      <xdr:rowOff>20267</xdr:rowOff>
    </xdr:from>
    <xdr:to>
      <xdr:col>72</xdr:col>
      <xdr:colOff>48637</xdr:colOff>
      <xdr:row>71</xdr:row>
      <xdr:rowOff>1738</xdr:rowOff>
    </xdr:to>
    <xdr:grpSp>
      <xdr:nvGrpSpPr>
        <xdr:cNvPr id="18" name="Group 17">
          <a:extLst>
            <a:ext uri="{FF2B5EF4-FFF2-40B4-BE49-F238E27FC236}">
              <a16:creationId xmlns:a16="http://schemas.microsoft.com/office/drawing/2014/main" id="{00000000-0008-0000-0300-000012000000}"/>
            </a:ext>
          </a:extLst>
        </xdr:cNvPr>
        <xdr:cNvGrpSpPr/>
      </xdr:nvGrpSpPr>
      <xdr:grpSpPr>
        <a:xfrm>
          <a:off x="6561219" y="8598046"/>
          <a:ext cx="118348" cy="127215"/>
          <a:chOff x="6930957" y="4535521"/>
          <a:chExt cx="178340" cy="141862"/>
        </a:xfrm>
      </xdr:grpSpPr>
      <xdr:cxnSp macro="">
        <xdr:nvCxnSpPr>
          <xdr:cNvPr id="19" name="Straight Arrow Connector 18">
            <a:extLst>
              <a:ext uri="{FF2B5EF4-FFF2-40B4-BE49-F238E27FC236}">
                <a16:creationId xmlns:a16="http://schemas.microsoft.com/office/drawing/2014/main" id="{00000000-0008-0000-0300-000013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300-000014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116</xdr:col>
      <xdr:colOff>2</xdr:colOff>
      <xdr:row>68</xdr:row>
      <xdr:rowOff>5443</xdr:rowOff>
    </xdr:from>
    <xdr:to>
      <xdr:col>116</xdr:col>
      <xdr:colOff>2</xdr:colOff>
      <xdr:row>69</xdr:row>
      <xdr:rowOff>119743</xdr:rowOff>
    </xdr:to>
    <xdr:cxnSp macro="">
      <xdr:nvCxnSpPr>
        <xdr:cNvPr id="21" name="Straight Arrow Connector 20">
          <a:extLst>
            <a:ext uri="{FF2B5EF4-FFF2-40B4-BE49-F238E27FC236}">
              <a16:creationId xmlns:a16="http://schemas.microsoft.com/office/drawing/2014/main" id="{00000000-0008-0000-0300-000015000000}"/>
            </a:ext>
          </a:extLst>
        </xdr:cNvPr>
        <xdr:cNvCxnSpPr/>
      </xdr:nvCxnSpPr>
      <xdr:spPr>
        <a:xfrm>
          <a:off x="10067927" y="85398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116</xdr:col>
      <xdr:colOff>0</xdr:colOff>
      <xdr:row>68</xdr:row>
      <xdr:rowOff>5443</xdr:rowOff>
    </xdr:from>
    <xdr:to>
      <xdr:col>116</xdr:col>
      <xdr:colOff>0</xdr:colOff>
      <xdr:row>69</xdr:row>
      <xdr:rowOff>119743</xdr:rowOff>
    </xdr:to>
    <xdr:cxnSp macro="">
      <xdr:nvCxnSpPr>
        <xdr:cNvPr id="30" name="Straight Arrow Connector 29">
          <a:extLst>
            <a:ext uri="{FF2B5EF4-FFF2-40B4-BE49-F238E27FC236}">
              <a16:creationId xmlns:a16="http://schemas.microsoft.com/office/drawing/2014/main" id="{00000000-0008-0000-0300-00001E000000}"/>
            </a:ext>
          </a:extLst>
        </xdr:cNvPr>
        <xdr:cNvCxnSpPr/>
      </xdr:nvCxnSpPr>
      <xdr:spPr>
        <a:xfrm>
          <a:off x="10067925" y="85398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51706</xdr:colOff>
      <xdr:row>44</xdr:row>
      <xdr:rowOff>16329</xdr:rowOff>
    </xdr:from>
    <xdr:to>
      <xdr:col>22</xdr:col>
      <xdr:colOff>51706</xdr:colOff>
      <xdr:row>45</xdr:row>
      <xdr:rowOff>130629</xdr:rowOff>
    </xdr:to>
    <xdr:cxnSp macro="">
      <xdr:nvCxnSpPr>
        <xdr:cNvPr id="32" name="Straight Arrow Connector 31">
          <a:extLst>
            <a:ext uri="{FF2B5EF4-FFF2-40B4-BE49-F238E27FC236}">
              <a16:creationId xmlns:a16="http://schemas.microsoft.com/office/drawing/2014/main" id="{00000000-0008-0000-0300-000020000000}"/>
            </a:ext>
          </a:extLst>
        </xdr:cNvPr>
        <xdr:cNvCxnSpPr/>
      </xdr:nvCxnSpPr>
      <xdr:spPr>
        <a:xfrm>
          <a:off x="2128156" y="5674179"/>
          <a:ext cx="0" cy="18097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51706</xdr:colOff>
      <xdr:row>55</xdr:row>
      <xdr:rowOff>16329</xdr:rowOff>
    </xdr:from>
    <xdr:to>
      <xdr:col>22</xdr:col>
      <xdr:colOff>51706</xdr:colOff>
      <xdr:row>56</xdr:row>
      <xdr:rowOff>130629</xdr:rowOff>
    </xdr:to>
    <xdr:cxnSp macro="">
      <xdr:nvCxnSpPr>
        <xdr:cNvPr id="33" name="Straight Arrow Connector 32">
          <a:extLst>
            <a:ext uri="{FF2B5EF4-FFF2-40B4-BE49-F238E27FC236}">
              <a16:creationId xmlns:a16="http://schemas.microsoft.com/office/drawing/2014/main" id="{00000000-0008-0000-0300-000021000000}"/>
            </a:ext>
          </a:extLst>
        </xdr:cNvPr>
        <xdr:cNvCxnSpPr/>
      </xdr:nvCxnSpPr>
      <xdr:spPr>
        <a:xfrm>
          <a:off x="2128156" y="696005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51706</xdr:colOff>
      <xdr:row>67</xdr:row>
      <xdr:rowOff>16329</xdr:rowOff>
    </xdr:from>
    <xdr:to>
      <xdr:col>22</xdr:col>
      <xdr:colOff>51706</xdr:colOff>
      <xdr:row>68</xdr:row>
      <xdr:rowOff>130629</xdr:rowOff>
    </xdr:to>
    <xdr:cxnSp macro="">
      <xdr:nvCxnSpPr>
        <xdr:cNvPr id="34" name="Straight Arrow Connector 33">
          <a:extLst>
            <a:ext uri="{FF2B5EF4-FFF2-40B4-BE49-F238E27FC236}">
              <a16:creationId xmlns:a16="http://schemas.microsoft.com/office/drawing/2014/main" id="{00000000-0008-0000-0300-000022000000}"/>
            </a:ext>
          </a:extLst>
        </xdr:cNvPr>
        <xdr:cNvCxnSpPr/>
      </xdr:nvCxnSpPr>
      <xdr:spPr>
        <a:xfrm>
          <a:off x="2128156" y="840785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95</xdr:col>
      <xdr:colOff>51706</xdr:colOff>
      <xdr:row>55</xdr:row>
      <xdr:rowOff>16329</xdr:rowOff>
    </xdr:from>
    <xdr:to>
      <xdr:col>95</xdr:col>
      <xdr:colOff>51706</xdr:colOff>
      <xdr:row>56</xdr:row>
      <xdr:rowOff>130629</xdr:rowOff>
    </xdr:to>
    <xdr:cxnSp macro="">
      <xdr:nvCxnSpPr>
        <xdr:cNvPr id="36" name="Straight Arrow Connector 35">
          <a:extLst>
            <a:ext uri="{FF2B5EF4-FFF2-40B4-BE49-F238E27FC236}">
              <a16:creationId xmlns:a16="http://schemas.microsoft.com/office/drawing/2014/main" id="{00000000-0008-0000-0300-000024000000}"/>
            </a:ext>
          </a:extLst>
        </xdr:cNvPr>
        <xdr:cNvCxnSpPr/>
      </xdr:nvCxnSpPr>
      <xdr:spPr>
        <a:xfrm>
          <a:off x="8347981" y="696005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95</xdr:col>
      <xdr:colOff>51706</xdr:colOff>
      <xdr:row>67</xdr:row>
      <xdr:rowOff>16329</xdr:rowOff>
    </xdr:from>
    <xdr:to>
      <xdr:col>95</xdr:col>
      <xdr:colOff>51706</xdr:colOff>
      <xdr:row>68</xdr:row>
      <xdr:rowOff>130629</xdr:rowOff>
    </xdr:to>
    <xdr:cxnSp macro="">
      <xdr:nvCxnSpPr>
        <xdr:cNvPr id="37" name="Straight Arrow Connector 36">
          <a:extLst>
            <a:ext uri="{FF2B5EF4-FFF2-40B4-BE49-F238E27FC236}">
              <a16:creationId xmlns:a16="http://schemas.microsoft.com/office/drawing/2014/main" id="{00000000-0008-0000-0300-000025000000}"/>
            </a:ext>
          </a:extLst>
        </xdr:cNvPr>
        <xdr:cNvCxnSpPr/>
      </xdr:nvCxnSpPr>
      <xdr:spPr>
        <a:xfrm>
          <a:off x="8347981" y="8407854"/>
          <a:ext cx="0" cy="20002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99645</xdr:colOff>
      <xdr:row>45</xdr:row>
      <xdr:rowOff>93784</xdr:rowOff>
    </xdr:from>
    <xdr:to>
      <xdr:col>17</xdr:col>
      <xdr:colOff>23445</xdr:colOff>
      <xdr:row>47</xdr:row>
      <xdr:rowOff>72097</xdr:rowOff>
    </xdr:to>
    <xdr:grpSp>
      <xdr:nvGrpSpPr>
        <xdr:cNvPr id="39" name="Group 38">
          <a:extLst>
            <a:ext uri="{FF2B5EF4-FFF2-40B4-BE49-F238E27FC236}">
              <a16:creationId xmlns:a16="http://schemas.microsoft.com/office/drawing/2014/main" id="{00000000-0008-0000-0300-000027000000}"/>
            </a:ext>
          </a:extLst>
        </xdr:cNvPr>
        <xdr:cNvGrpSpPr/>
      </xdr:nvGrpSpPr>
      <xdr:grpSpPr>
        <a:xfrm>
          <a:off x="1450435" y="5699763"/>
          <a:ext cx="178106" cy="258937"/>
          <a:chOff x="3501050" y="9745123"/>
          <a:chExt cx="373928" cy="299809"/>
        </a:xfrm>
      </xdr:grpSpPr>
      <xdr:cxnSp macro="">
        <xdr:nvCxnSpPr>
          <xdr:cNvPr id="40" name="Straight Arrow Connector 39">
            <a:extLst>
              <a:ext uri="{FF2B5EF4-FFF2-40B4-BE49-F238E27FC236}">
                <a16:creationId xmlns:a16="http://schemas.microsoft.com/office/drawing/2014/main" id="{00000000-0008-0000-0300-000028000000}"/>
              </a:ext>
            </a:extLst>
          </xdr:cNvPr>
          <xdr:cNvCxnSpPr/>
        </xdr:nvCxnSpPr>
        <xdr:spPr>
          <a:xfrm flipH="1">
            <a:off x="3501050" y="9891317"/>
            <a:ext cx="37256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 name="Rectangle 37">
            <a:extLst>
              <a:ext uri="{FF2B5EF4-FFF2-40B4-BE49-F238E27FC236}">
                <a16:creationId xmlns:a16="http://schemas.microsoft.com/office/drawing/2014/main" id="{00000000-0008-0000-0300-000029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89</xdr:col>
      <xdr:colOff>40638</xdr:colOff>
      <xdr:row>43</xdr:row>
      <xdr:rowOff>71965</xdr:rowOff>
    </xdr:from>
    <xdr:to>
      <xdr:col>89</xdr:col>
      <xdr:colOff>93556</xdr:colOff>
      <xdr:row>49</xdr:row>
      <xdr:rowOff>38100</xdr:rowOff>
    </xdr:to>
    <xdr:grpSp>
      <xdr:nvGrpSpPr>
        <xdr:cNvPr id="42" name="Group 41">
          <a:extLst>
            <a:ext uri="{FF2B5EF4-FFF2-40B4-BE49-F238E27FC236}">
              <a16:creationId xmlns:a16="http://schemas.microsoft.com/office/drawing/2014/main" id="{00000000-0008-0000-0300-00002A000000}"/>
            </a:ext>
          </a:extLst>
        </xdr:cNvPr>
        <xdr:cNvGrpSpPr/>
      </xdr:nvGrpSpPr>
      <xdr:grpSpPr>
        <a:xfrm>
          <a:off x="8061377" y="5470154"/>
          <a:ext cx="52689" cy="747032"/>
          <a:chOff x="7328799" y="5329765"/>
          <a:chExt cx="52918" cy="715845"/>
        </a:xfrm>
      </xdr:grpSpPr>
      <xdr:cxnSp macro="">
        <xdr:nvCxnSpPr>
          <xdr:cNvPr id="43" name="Straight Connector 42">
            <a:extLst>
              <a:ext uri="{FF2B5EF4-FFF2-40B4-BE49-F238E27FC236}">
                <a16:creationId xmlns:a16="http://schemas.microsoft.com/office/drawing/2014/main" id="{00000000-0008-0000-0300-00002B000000}"/>
              </a:ext>
            </a:extLst>
          </xdr:cNvPr>
          <xdr:cNvCxnSpPr/>
        </xdr:nvCxnSpPr>
        <xdr:spPr>
          <a:xfrm flipV="1">
            <a:off x="7329646" y="5786882"/>
            <a:ext cx="40126" cy="739"/>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44" name="Straight Connector 43">
            <a:extLst>
              <a:ext uri="{FF2B5EF4-FFF2-40B4-BE49-F238E27FC236}">
                <a16:creationId xmlns:a16="http://schemas.microsoft.com/office/drawing/2014/main" id="{00000000-0008-0000-0300-00002C000000}"/>
              </a:ext>
            </a:extLst>
          </xdr:cNvPr>
          <xdr:cNvCxnSpPr/>
        </xdr:nvCxnSpPr>
        <xdr:spPr>
          <a:xfrm flipV="1">
            <a:off x="7328799" y="553018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45" name="Straight Arrow Connector 44">
            <a:extLst>
              <a:ext uri="{FF2B5EF4-FFF2-40B4-BE49-F238E27FC236}">
                <a16:creationId xmlns:a16="http://schemas.microsoft.com/office/drawing/2014/main" id="{00000000-0008-0000-0300-00002D000000}"/>
              </a:ext>
            </a:extLst>
          </xdr:cNvPr>
          <xdr:cNvCxnSpPr/>
        </xdr:nvCxnSpPr>
        <xdr:spPr>
          <a:xfrm>
            <a:off x="7381717" y="5329766"/>
            <a:ext cx="0" cy="715844"/>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6" name="Straight Connector 45">
            <a:extLst>
              <a:ext uri="{FF2B5EF4-FFF2-40B4-BE49-F238E27FC236}">
                <a16:creationId xmlns:a16="http://schemas.microsoft.com/office/drawing/2014/main" id="{00000000-0008-0000-0300-00002E000000}"/>
              </a:ext>
            </a:extLst>
          </xdr:cNvPr>
          <xdr:cNvCxnSpPr/>
        </xdr:nvCxnSpPr>
        <xdr:spPr>
          <a:xfrm flipV="1">
            <a:off x="7330490" y="532976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91440</xdr:colOff>
      <xdr:row>52</xdr:row>
      <xdr:rowOff>0</xdr:rowOff>
    </xdr:from>
    <xdr:to>
      <xdr:col>16</xdr:col>
      <xdr:colOff>105747</xdr:colOff>
      <xdr:row>52</xdr:row>
      <xdr:rowOff>83820</xdr:rowOff>
    </xdr:to>
    <xdr:grpSp>
      <xdr:nvGrpSpPr>
        <xdr:cNvPr id="47" name="Group 46">
          <a:extLst>
            <a:ext uri="{FF2B5EF4-FFF2-40B4-BE49-F238E27FC236}">
              <a16:creationId xmlns:a16="http://schemas.microsoft.com/office/drawing/2014/main" id="{00000000-0008-0000-0300-00002F000000}"/>
            </a:ext>
          </a:extLst>
        </xdr:cNvPr>
        <xdr:cNvGrpSpPr/>
      </xdr:nvGrpSpPr>
      <xdr:grpSpPr>
        <a:xfrm>
          <a:off x="1442077" y="6463229"/>
          <a:ext cx="116443" cy="85733"/>
          <a:chOff x="6930957" y="4535521"/>
          <a:chExt cx="178340" cy="141862"/>
        </a:xfrm>
      </xdr:grpSpPr>
      <xdr:cxnSp macro="">
        <xdr:nvCxnSpPr>
          <xdr:cNvPr id="48" name="Straight Arrow Connector 47">
            <a:extLst>
              <a:ext uri="{FF2B5EF4-FFF2-40B4-BE49-F238E27FC236}">
                <a16:creationId xmlns:a16="http://schemas.microsoft.com/office/drawing/2014/main" id="{00000000-0008-0000-0300-000030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00000000-0008-0000-0300-000031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585</xdr:colOff>
      <xdr:row>57</xdr:row>
      <xdr:rowOff>93784</xdr:rowOff>
    </xdr:from>
    <xdr:to>
      <xdr:col>17</xdr:col>
      <xdr:colOff>23445</xdr:colOff>
      <xdr:row>59</xdr:row>
      <xdr:rowOff>72097</xdr:rowOff>
    </xdr:to>
    <xdr:grpSp>
      <xdr:nvGrpSpPr>
        <xdr:cNvPr id="50" name="Group 49">
          <a:extLst>
            <a:ext uri="{FF2B5EF4-FFF2-40B4-BE49-F238E27FC236}">
              <a16:creationId xmlns:a16="http://schemas.microsoft.com/office/drawing/2014/main" id="{00000000-0008-0000-0300-000032000000}"/>
            </a:ext>
          </a:extLst>
        </xdr:cNvPr>
        <xdr:cNvGrpSpPr/>
      </xdr:nvGrpSpPr>
      <xdr:grpSpPr>
        <a:xfrm>
          <a:off x="1452975" y="7120939"/>
          <a:ext cx="175566" cy="271790"/>
          <a:chOff x="3501050" y="9745123"/>
          <a:chExt cx="373928" cy="299809"/>
        </a:xfrm>
      </xdr:grpSpPr>
      <xdr:cxnSp macro="">
        <xdr:nvCxnSpPr>
          <xdr:cNvPr id="51" name="Straight Arrow Connector 50">
            <a:extLst>
              <a:ext uri="{FF2B5EF4-FFF2-40B4-BE49-F238E27FC236}">
                <a16:creationId xmlns:a16="http://schemas.microsoft.com/office/drawing/2014/main" id="{00000000-0008-0000-0300-000033000000}"/>
              </a:ext>
            </a:extLst>
          </xdr:cNvPr>
          <xdr:cNvCxnSpPr/>
        </xdr:nvCxnSpPr>
        <xdr:spPr>
          <a:xfrm flipH="1">
            <a:off x="3501050" y="9891317"/>
            <a:ext cx="37256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2" name="Rectangle 37">
            <a:extLst>
              <a:ext uri="{FF2B5EF4-FFF2-40B4-BE49-F238E27FC236}">
                <a16:creationId xmlns:a16="http://schemas.microsoft.com/office/drawing/2014/main" id="{00000000-0008-0000-0300-000034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15</xdr:col>
      <xdr:colOff>91440</xdr:colOff>
      <xdr:row>64</xdr:row>
      <xdr:rowOff>0</xdr:rowOff>
    </xdr:from>
    <xdr:to>
      <xdr:col>16</xdr:col>
      <xdr:colOff>105747</xdr:colOff>
      <xdr:row>64</xdr:row>
      <xdr:rowOff>83820</xdr:rowOff>
    </xdr:to>
    <xdr:grpSp>
      <xdr:nvGrpSpPr>
        <xdr:cNvPr id="53" name="Group 52">
          <a:extLst>
            <a:ext uri="{FF2B5EF4-FFF2-40B4-BE49-F238E27FC236}">
              <a16:creationId xmlns:a16="http://schemas.microsoft.com/office/drawing/2014/main" id="{00000000-0008-0000-0300-000035000000}"/>
            </a:ext>
          </a:extLst>
        </xdr:cNvPr>
        <xdr:cNvGrpSpPr/>
      </xdr:nvGrpSpPr>
      <xdr:grpSpPr>
        <a:xfrm>
          <a:off x="1442077" y="7897258"/>
          <a:ext cx="116443" cy="85733"/>
          <a:chOff x="6930957" y="4535521"/>
          <a:chExt cx="178340" cy="141862"/>
        </a:xfrm>
      </xdr:grpSpPr>
      <xdr:cxnSp macro="">
        <xdr:nvCxnSpPr>
          <xdr:cNvPr id="54" name="Straight Arrow Connector 53">
            <a:extLst>
              <a:ext uri="{FF2B5EF4-FFF2-40B4-BE49-F238E27FC236}">
                <a16:creationId xmlns:a16="http://schemas.microsoft.com/office/drawing/2014/main" id="{00000000-0008-0000-0300-000036000000}"/>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a:extLst>
              <a:ext uri="{FF2B5EF4-FFF2-40B4-BE49-F238E27FC236}">
                <a16:creationId xmlns:a16="http://schemas.microsoft.com/office/drawing/2014/main" id="{00000000-0008-0000-0300-00003700000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585</xdr:colOff>
      <xdr:row>69</xdr:row>
      <xdr:rowOff>93784</xdr:rowOff>
    </xdr:from>
    <xdr:to>
      <xdr:col>17</xdr:col>
      <xdr:colOff>23445</xdr:colOff>
      <xdr:row>71</xdr:row>
      <xdr:rowOff>72097</xdr:rowOff>
    </xdr:to>
    <xdr:grpSp>
      <xdr:nvGrpSpPr>
        <xdr:cNvPr id="56" name="Group 55">
          <a:extLst>
            <a:ext uri="{FF2B5EF4-FFF2-40B4-BE49-F238E27FC236}">
              <a16:creationId xmlns:a16="http://schemas.microsoft.com/office/drawing/2014/main" id="{00000000-0008-0000-0300-000038000000}"/>
            </a:ext>
          </a:extLst>
        </xdr:cNvPr>
        <xdr:cNvGrpSpPr/>
      </xdr:nvGrpSpPr>
      <xdr:grpSpPr>
        <a:xfrm>
          <a:off x="1452975" y="8538443"/>
          <a:ext cx="175566" cy="258937"/>
          <a:chOff x="3501050" y="9745123"/>
          <a:chExt cx="373928" cy="299809"/>
        </a:xfrm>
      </xdr:grpSpPr>
      <xdr:cxnSp macro="">
        <xdr:nvCxnSpPr>
          <xdr:cNvPr id="57" name="Straight Arrow Connector 56">
            <a:extLst>
              <a:ext uri="{FF2B5EF4-FFF2-40B4-BE49-F238E27FC236}">
                <a16:creationId xmlns:a16="http://schemas.microsoft.com/office/drawing/2014/main" id="{00000000-0008-0000-0300-000039000000}"/>
              </a:ext>
            </a:extLst>
          </xdr:cNvPr>
          <xdr:cNvCxnSpPr/>
        </xdr:nvCxnSpPr>
        <xdr:spPr>
          <a:xfrm flipH="1">
            <a:off x="3501050" y="9891317"/>
            <a:ext cx="37256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a:extLst>
              <a:ext uri="{FF2B5EF4-FFF2-40B4-BE49-F238E27FC236}">
                <a16:creationId xmlns:a16="http://schemas.microsoft.com/office/drawing/2014/main" id="{00000000-0008-0000-0300-00003A000000}"/>
              </a:ext>
            </a:extLst>
          </xdr:cNvPr>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89</xdr:col>
      <xdr:colOff>40638</xdr:colOff>
      <xdr:row>55</xdr:row>
      <xdr:rowOff>71965</xdr:rowOff>
    </xdr:from>
    <xdr:to>
      <xdr:col>89</xdr:col>
      <xdr:colOff>93556</xdr:colOff>
      <xdr:row>61</xdr:row>
      <xdr:rowOff>38100</xdr:rowOff>
    </xdr:to>
    <xdr:grpSp>
      <xdr:nvGrpSpPr>
        <xdr:cNvPr id="65" name="Group 64">
          <a:extLst>
            <a:ext uri="{FF2B5EF4-FFF2-40B4-BE49-F238E27FC236}">
              <a16:creationId xmlns:a16="http://schemas.microsoft.com/office/drawing/2014/main" id="{00000000-0008-0000-0300-000041000000}"/>
            </a:ext>
          </a:extLst>
        </xdr:cNvPr>
        <xdr:cNvGrpSpPr/>
      </xdr:nvGrpSpPr>
      <xdr:grpSpPr>
        <a:xfrm>
          <a:off x="8061377" y="6891330"/>
          <a:ext cx="52689" cy="759884"/>
          <a:chOff x="7328799" y="5329765"/>
          <a:chExt cx="52918" cy="715845"/>
        </a:xfrm>
      </xdr:grpSpPr>
      <xdr:cxnSp macro="">
        <xdr:nvCxnSpPr>
          <xdr:cNvPr id="66" name="Straight Connector 65">
            <a:extLst>
              <a:ext uri="{FF2B5EF4-FFF2-40B4-BE49-F238E27FC236}">
                <a16:creationId xmlns:a16="http://schemas.microsoft.com/office/drawing/2014/main" id="{00000000-0008-0000-0300-000042000000}"/>
              </a:ext>
            </a:extLst>
          </xdr:cNvPr>
          <xdr:cNvCxnSpPr/>
        </xdr:nvCxnSpPr>
        <xdr:spPr>
          <a:xfrm flipV="1">
            <a:off x="7329646" y="5786882"/>
            <a:ext cx="40126" cy="739"/>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67" name="Straight Connector 66">
            <a:extLst>
              <a:ext uri="{FF2B5EF4-FFF2-40B4-BE49-F238E27FC236}">
                <a16:creationId xmlns:a16="http://schemas.microsoft.com/office/drawing/2014/main" id="{00000000-0008-0000-0300-000043000000}"/>
              </a:ext>
            </a:extLst>
          </xdr:cNvPr>
          <xdr:cNvCxnSpPr/>
        </xdr:nvCxnSpPr>
        <xdr:spPr>
          <a:xfrm flipV="1">
            <a:off x="7328799" y="553018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68" name="Straight Arrow Connector 67">
            <a:extLst>
              <a:ext uri="{FF2B5EF4-FFF2-40B4-BE49-F238E27FC236}">
                <a16:creationId xmlns:a16="http://schemas.microsoft.com/office/drawing/2014/main" id="{00000000-0008-0000-0300-000044000000}"/>
              </a:ext>
            </a:extLst>
          </xdr:cNvPr>
          <xdr:cNvCxnSpPr/>
        </xdr:nvCxnSpPr>
        <xdr:spPr>
          <a:xfrm>
            <a:off x="7381717" y="5329766"/>
            <a:ext cx="0" cy="715844"/>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69" name="Straight Connector 68">
            <a:extLst>
              <a:ext uri="{FF2B5EF4-FFF2-40B4-BE49-F238E27FC236}">
                <a16:creationId xmlns:a16="http://schemas.microsoft.com/office/drawing/2014/main" id="{00000000-0008-0000-0300-000045000000}"/>
              </a:ext>
            </a:extLst>
          </xdr:cNvPr>
          <xdr:cNvCxnSpPr/>
        </xdr:nvCxnSpPr>
        <xdr:spPr>
          <a:xfrm flipV="1">
            <a:off x="7330490" y="532976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89</xdr:col>
      <xdr:colOff>40638</xdr:colOff>
      <xdr:row>67</xdr:row>
      <xdr:rowOff>71965</xdr:rowOff>
    </xdr:from>
    <xdr:to>
      <xdr:col>89</xdr:col>
      <xdr:colOff>93556</xdr:colOff>
      <xdr:row>73</xdr:row>
      <xdr:rowOff>38100</xdr:rowOff>
    </xdr:to>
    <xdr:grpSp>
      <xdr:nvGrpSpPr>
        <xdr:cNvPr id="70" name="Group 69">
          <a:extLst>
            <a:ext uri="{FF2B5EF4-FFF2-40B4-BE49-F238E27FC236}">
              <a16:creationId xmlns:a16="http://schemas.microsoft.com/office/drawing/2014/main" id="{00000000-0008-0000-0300-000046000000}"/>
            </a:ext>
          </a:extLst>
        </xdr:cNvPr>
        <xdr:cNvGrpSpPr/>
      </xdr:nvGrpSpPr>
      <xdr:grpSpPr>
        <a:xfrm>
          <a:off x="8061377" y="8308833"/>
          <a:ext cx="52689" cy="747032"/>
          <a:chOff x="7328799" y="5329765"/>
          <a:chExt cx="52918" cy="715845"/>
        </a:xfrm>
      </xdr:grpSpPr>
      <xdr:cxnSp macro="">
        <xdr:nvCxnSpPr>
          <xdr:cNvPr id="71" name="Straight Connector 70">
            <a:extLst>
              <a:ext uri="{FF2B5EF4-FFF2-40B4-BE49-F238E27FC236}">
                <a16:creationId xmlns:a16="http://schemas.microsoft.com/office/drawing/2014/main" id="{00000000-0008-0000-0300-000047000000}"/>
              </a:ext>
            </a:extLst>
          </xdr:cNvPr>
          <xdr:cNvCxnSpPr/>
        </xdr:nvCxnSpPr>
        <xdr:spPr>
          <a:xfrm flipV="1">
            <a:off x="7329646" y="5786882"/>
            <a:ext cx="40126" cy="739"/>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72" name="Straight Connector 71">
            <a:extLst>
              <a:ext uri="{FF2B5EF4-FFF2-40B4-BE49-F238E27FC236}">
                <a16:creationId xmlns:a16="http://schemas.microsoft.com/office/drawing/2014/main" id="{00000000-0008-0000-0300-000048000000}"/>
              </a:ext>
            </a:extLst>
          </xdr:cNvPr>
          <xdr:cNvCxnSpPr/>
        </xdr:nvCxnSpPr>
        <xdr:spPr>
          <a:xfrm flipV="1">
            <a:off x="7328799" y="553018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cxnSp macro="">
        <xdr:nvCxnSpPr>
          <xdr:cNvPr id="73" name="Straight Arrow Connector 72">
            <a:extLst>
              <a:ext uri="{FF2B5EF4-FFF2-40B4-BE49-F238E27FC236}">
                <a16:creationId xmlns:a16="http://schemas.microsoft.com/office/drawing/2014/main" id="{00000000-0008-0000-0300-000049000000}"/>
              </a:ext>
            </a:extLst>
          </xdr:cNvPr>
          <xdr:cNvCxnSpPr/>
        </xdr:nvCxnSpPr>
        <xdr:spPr>
          <a:xfrm>
            <a:off x="7381717" y="5329766"/>
            <a:ext cx="0" cy="715844"/>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74" name="Straight Connector 73">
            <a:extLst>
              <a:ext uri="{FF2B5EF4-FFF2-40B4-BE49-F238E27FC236}">
                <a16:creationId xmlns:a16="http://schemas.microsoft.com/office/drawing/2014/main" id="{00000000-0008-0000-0300-00004A000000}"/>
              </a:ext>
            </a:extLst>
          </xdr:cNvPr>
          <xdr:cNvCxnSpPr/>
        </xdr:nvCxnSpPr>
        <xdr:spPr>
          <a:xfrm flipV="1">
            <a:off x="7330490" y="5329765"/>
            <a:ext cx="40126" cy="745"/>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71</xdr:col>
      <xdr:colOff>36477</xdr:colOff>
      <xdr:row>40</xdr:row>
      <xdr:rowOff>28372</xdr:rowOff>
    </xdr:from>
    <xdr:to>
      <xdr:col>72</xdr:col>
      <xdr:colOff>52689</xdr:colOff>
      <xdr:row>41</xdr:row>
      <xdr:rowOff>4053</xdr:rowOff>
    </xdr:to>
    <xdr:grpSp>
      <xdr:nvGrpSpPr>
        <xdr:cNvPr id="80" name="Group 79">
          <a:extLst>
            <a:ext uri="{FF2B5EF4-FFF2-40B4-BE49-F238E27FC236}">
              <a16:creationId xmlns:a16="http://schemas.microsoft.com/office/drawing/2014/main" id="{E817971E-405D-401B-8F22-83B46563F6C0}"/>
            </a:ext>
          </a:extLst>
        </xdr:cNvPr>
        <xdr:cNvGrpSpPr/>
      </xdr:nvGrpSpPr>
      <xdr:grpSpPr>
        <a:xfrm>
          <a:off x="6566266" y="5083584"/>
          <a:ext cx="117353" cy="106736"/>
          <a:chOff x="6930957" y="4535521"/>
          <a:chExt cx="178340" cy="141862"/>
        </a:xfrm>
      </xdr:grpSpPr>
      <xdr:cxnSp macro="">
        <xdr:nvCxnSpPr>
          <xdr:cNvPr id="81" name="Straight Arrow Connector 80">
            <a:extLst>
              <a:ext uri="{FF2B5EF4-FFF2-40B4-BE49-F238E27FC236}">
                <a16:creationId xmlns:a16="http://schemas.microsoft.com/office/drawing/2014/main" id="{E3139860-440D-4D48-B736-FBECA6F22D22}"/>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a:extLst>
              <a:ext uri="{FF2B5EF4-FFF2-40B4-BE49-F238E27FC236}">
                <a16:creationId xmlns:a16="http://schemas.microsoft.com/office/drawing/2014/main" id="{575C407C-C2AA-4B78-8A65-7523421CC8C4}"/>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32425</xdr:colOff>
      <xdr:row>46</xdr:row>
      <xdr:rowOff>20267</xdr:rowOff>
    </xdr:from>
    <xdr:to>
      <xdr:col>72</xdr:col>
      <xdr:colOff>48637</xdr:colOff>
      <xdr:row>47</xdr:row>
      <xdr:rowOff>1739</xdr:rowOff>
    </xdr:to>
    <xdr:grpSp>
      <xdr:nvGrpSpPr>
        <xdr:cNvPr id="83" name="Group 82">
          <a:extLst>
            <a:ext uri="{FF2B5EF4-FFF2-40B4-BE49-F238E27FC236}">
              <a16:creationId xmlns:a16="http://schemas.microsoft.com/office/drawing/2014/main" id="{F7FF6210-24B3-4E25-95A0-9430A39D731A}"/>
            </a:ext>
          </a:extLst>
        </xdr:cNvPr>
        <xdr:cNvGrpSpPr/>
      </xdr:nvGrpSpPr>
      <xdr:grpSpPr>
        <a:xfrm>
          <a:off x="6561219" y="5759367"/>
          <a:ext cx="118348" cy="127215"/>
          <a:chOff x="6930957" y="4535521"/>
          <a:chExt cx="178340" cy="141862"/>
        </a:xfrm>
      </xdr:grpSpPr>
      <xdr:cxnSp macro="">
        <xdr:nvCxnSpPr>
          <xdr:cNvPr id="84" name="Straight Arrow Connector 83">
            <a:extLst>
              <a:ext uri="{FF2B5EF4-FFF2-40B4-BE49-F238E27FC236}">
                <a16:creationId xmlns:a16="http://schemas.microsoft.com/office/drawing/2014/main" id="{FDC5E1AD-D1C7-49ED-A1C0-DF34A20BC971}"/>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a:extLst>
              <a:ext uri="{FF2B5EF4-FFF2-40B4-BE49-F238E27FC236}">
                <a16:creationId xmlns:a16="http://schemas.microsoft.com/office/drawing/2014/main" id="{7D473F00-5616-4C03-961E-2DF5221C247B}"/>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36477</xdr:colOff>
      <xdr:row>52</xdr:row>
      <xdr:rowOff>28372</xdr:rowOff>
    </xdr:from>
    <xdr:to>
      <xdr:col>72</xdr:col>
      <xdr:colOff>52689</xdr:colOff>
      <xdr:row>53</xdr:row>
      <xdr:rowOff>4053</xdr:rowOff>
    </xdr:to>
    <xdr:grpSp>
      <xdr:nvGrpSpPr>
        <xdr:cNvPr id="92" name="Group 91">
          <a:extLst>
            <a:ext uri="{FF2B5EF4-FFF2-40B4-BE49-F238E27FC236}">
              <a16:creationId xmlns:a16="http://schemas.microsoft.com/office/drawing/2014/main" id="{DBA71C2B-E9B7-4EC3-9163-DDCA5BECBB57}"/>
            </a:ext>
          </a:extLst>
        </xdr:cNvPr>
        <xdr:cNvGrpSpPr/>
      </xdr:nvGrpSpPr>
      <xdr:grpSpPr>
        <a:xfrm>
          <a:off x="6566266" y="6491907"/>
          <a:ext cx="117353" cy="123261"/>
          <a:chOff x="6930957" y="4535521"/>
          <a:chExt cx="178340" cy="141862"/>
        </a:xfrm>
      </xdr:grpSpPr>
      <xdr:cxnSp macro="">
        <xdr:nvCxnSpPr>
          <xdr:cNvPr id="93" name="Straight Arrow Connector 92">
            <a:extLst>
              <a:ext uri="{FF2B5EF4-FFF2-40B4-BE49-F238E27FC236}">
                <a16:creationId xmlns:a16="http://schemas.microsoft.com/office/drawing/2014/main" id="{3F34A307-2D2E-4567-8316-66C8C57D400B}"/>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4" name="Straight Connector 93">
            <a:extLst>
              <a:ext uri="{FF2B5EF4-FFF2-40B4-BE49-F238E27FC236}">
                <a16:creationId xmlns:a16="http://schemas.microsoft.com/office/drawing/2014/main" id="{A24FB4EB-C918-4210-92BB-39E8EC1DA8B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32425</xdr:colOff>
      <xdr:row>58</xdr:row>
      <xdr:rowOff>20267</xdr:rowOff>
    </xdr:from>
    <xdr:to>
      <xdr:col>72</xdr:col>
      <xdr:colOff>48637</xdr:colOff>
      <xdr:row>59</xdr:row>
      <xdr:rowOff>1738</xdr:rowOff>
    </xdr:to>
    <xdr:grpSp>
      <xdr:nvGrpSpPr>
        <xdr:cNvPr id="95" name="Group 94">
          <a:extLst>
            <a:ext uri="{FF2B5EF4-FFF2-40B4-BE49-F238E27FC236}">
              <a16:creationId xmlns:a16="http://schemas.microsoft.com/office/drawing/2014/main" id="{DEB32E7F-2441-4E1E-8A95-2E67EBD191EA}"/>
            </a:ext>
          </a:extLst>
        </xdr:cNvPr>
        <xdr:cNvGrpSpPr/>
      </xdr:nvGrpSpPr>
      <xdr:grpSpPr>
        <a:xfrm>
          <a:off x="6561219" y="7193396"/>
          <a:ext cx="118348" cy="127214"/>
          <a:chOff x="6930957" y="4535521"/>
          <a:chExt cx="178340" cy="141862"/>
        </a:xfrm>
      </xdr:grpSpPr>
      <xdr:cxnSp macro="">
        <xdr:nvCxnSpPr>
          <xdr:cNvPr id="96" name="Straight Arrow Connector 95">
            <a:extLst>
              <a:ext uri="{FF2B5EF4-FFF2-40B4-BE49-F238E27FC236}">
                <a16:creationId xmlns:a16="http://schemas.microsoft.com/office/drawing/2014/main" id="{7BFAE2CD-D738-4F6C-A216-945481AB576C}"/>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7" name="Straight Connector 96">
            <a:extLst>
              <a:ext uri="{FF2B5EF4-FFF2-40B4-BE49-F238E27FC236}">
                <a16:creationId xmlns:a16="http://schemas.microsoft.com/office/drawing/2014/main" id="{5FC162F8-6F22-4BA2-B79F-364701772D37}"/>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36477</xdr:colOff>
      <xdr:row>40</xdr:row>
      <xdr:rowOff>28372</xdr:rowOff>
    </xdr:from>
    <xdr:to>
      <xdr:col>72</xdr:col>
      <xdr:colOff>52689</xdr:colOff>
      <xdr:row>41</xdr:row>
      <xdr:rowOff>4053</xdr:rowOff>
    </xdr:to>
    <xdr:grpSp>
      <xdr:nvGrpSpPr>
        <xdr:cNvPr id="98" name="Group 97">
          <a:extLst>
            <a:ext uri="{FF2B5EF4-FFF2-40B4-BE49-F238E27FC236}">
              <a16:creationId xmlns:a16="http://schemas.microsoft.com/office/drawing/2014/main" id="{AA844699-4850-454C-A749-2EC723EAB601}"/>
            </a:ext>
          </a:extLst>
        </xdr:cNvPr>
        <xdr:cNvGrpSpPr/>
      </xdr:nvGrpSpPr>
      <xdr:grpSpPr>
        <a:xfrm>
          <a:off x="6566266" y="5083584"/>
          <a:ext cx="117353" cy="106736"/>
          <a:chOff x="6930957" y="4535521"/>
          <a:chExt cx="178340" cy="141862"/>
        </a:xfrm>
      </xdr:grpSpPr>
      <xdr:cxnSp macro="">
        <xdr:nvCxnSpPr>
          <xdr:cNvPr id="99" name="Straight Arrow Connector 98">
            <a:extLst>
              <a:ext uri="{FF2B5EF4-FFF2-40B4-BE49-F238E27FC236}">
                <a16:creationId xmlns:a16="http://schemas.microsoft.com/office/drawing/2014/main" id="{B1C373B2-5CF5-40E7-B80D-99337A7B14D4}"/>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0" name="Straight Connector 99">
            <a:extLst>
              <a:ext uri="{FF2B5EF4-FFF2-40B4-BE49-F238E27FC236}">
                <a16:creationId xmlns:a16="http://schemas.microsoft.com/office/drawing/2014/main" id="{71C65C6C-0283-4D02-AC07-B9266F89DAFB}"/>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32425</xdr:colOff>
      <xdr:row>46</xdr:row>
      <xdr:rowOff>20267</xdr:rowOff>
    </xdr:from>
    <xdr:to>
      <xdr:col>72</xdr:col>
      <xdr:colOff>48637</xdr:colOff>
      <xdr:row>47</xdr:row>
      <xdr:rowOff>1739</xdr:rowOff>
    </xdr:to>
    <xdr:grpSp>
      <xdr:nvGrpSpPr>
        <xdr:cNvPr id="101" name="Group 100">
          <a:extLst>
            <a:ext uri="{FF2B5EF4-FFF2-40B4-BE49-F238E27FC236}">
              <a16:creationId xmlns:a16="http://schemas.microsoft.com/office/drawing/2014/main" id="{D5AEE187-FA09-41CA-83FD-FEB8734DC145}"/>
            </a:ext>
          </a:extLst>
        </xdr:cNvPr>
        <xdr:cNvGrpSpPr/>
      </xdr:nvGrpSpPr>
      <xdr:grpSpPr>
        <a:xfrm>
          <a:off x="6561219" y="5759367"/>
          <a:ext cx="118348" cy="127215"/>
          <a:chOff x="6930957" y="4535521"/>
          <a:chExt cx="178340" cy="141862"/>
        </a:xfrm>
      </xdr:grpSpPr>
      <xdr:cxnSp macro="">
        <xdr:nvCxnSpPr>
          <xdr:cNvPr id="102" name="Straight Arrow Connector 101">
            <a:extLst>
              <a:ext uri="{FF2B5EF4-FFF2-40B4-BE49-F238E27FC236}">
                <a16:creationId xmlns:a16="http://schemas.microsoft.com/office/drawing/2014/main" id="{B9A1B2F3-2C64-4DEE-A845-49AADA3C55B7}"/>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a:extLst>
              <a:ext uri="{FF2B5EF4-FFF2-40B4-BE49-F238E27FC236}">
                <a16:creationId xmlns:a16="http://schemas.microsoft.com/office/drawing/2014/main" id="{5FE314F1-9B56-4258-BC24-77A2F37C5CF7}"/>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36477</xdr:colOff>
      <xdr:row>40</xdr:row>
      <xdr:rowOff>28372</xdr:rowOff>
    </xdr:from>
    <xdr:to>
      <xdr:col>72</xdr:col>
      <xdr:colOff>52689</xdr:colOff>
      <xdr:row>41</xdr:row>
      <xdr:rowOff>4053</xdr:rowOff>
    </xdr:to>
    <xdr:grpSp>
      <xdr:nvGrpSpPr>
        <xdr:cNvPr id="104" name="Group 103">
          <a:extLst>
            <a:ext uri="{FF2B5EF4-FFF2-40B4-BE49-F238E27FC236}">
              <a16:creationId xmlns:a16="http://schemas.microsoft.com/office/drawing/2014/main" id="{4A359A99-C429-4D1B-B252-E2DB462EC5D9}"/>
            </a:ext>
          </a:extLst>
        </xdr:cNvPr>
        <xdr:cNvGrpSpPr/>
      </xdr:nvGrpSpPr>
      <xdr:grpSpPr>
        <a:xfrm>
          <a:off x="6566266" y="5083584"/>
          <a:ext cx="117353" cy="106736"/>
          <a:chOff x="6930957" y="4535521"/>
          <a:chExt cx="178340" cy="141862"/>
        </a:xfrm>
      </xdr:grpSpPr>
      <xdr:cxnSp macro="">
        <xdr:nvCxnSpPr>
          <xdr:cNvPr id="105" name="Straight Arrow Connector 104">
            <a:extLst>
              <a:ext uri="{FF2B5EF4-FFF2-40B4-BE49-F238E27FC236}">
                <a16:creationId xmlns:a16="http://schemas.microsoft.com/office/drawing/2014/main" id="{030C442D-0899-4BC3-BEC7-1833600E5429}"/>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6" name="Straight Connector 105">
            <a:extLst>
              <a:ext uri="{FF2B5EF4-FFF2-40B4-BE49-F238E27FC236}">
                <a16:creationId xmlns:a16="http://schemas.microsoft.com/office/drawing/2014/main" id="{D735323F-9C28-4B02-9974-68D353C2CEB5}"/>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71</xdr:col>
      <xdr:colOff>32425</xdr:colOff>
      <xdr:row>46</xdr:row>
      <xdr:rowOff>20267</xdr:rowOff>
    </xdr:from>
    <xdr:to>
      <xdr:col>72</xdr:col>
      <xdr:colOff>48637</xdr:colOff>
      <xdr:row>47</xdr:row>
      <xdr:rowOff>1738</xdr:rowOff>
    </xdr:to>
    <xdr:grpSp>
      <xdr:nvGrpSpPr>
        <xdr:cNvPr id="107" name="Group 106">
          <a:extLst>
            <a:ext uri="{FF2B5EF4-FFF2-40B4-BE49-F238E27FC236}">
              <a16:creationId xmlns:a16="http://schemas.microsoft.com/office/drawing/2014/main" id="{1D28DAF9-424E-4260-8DFE-4FAB47CEFC8C}"/>
            </a:ext>
          </a:extLst>
        </xdr:cNvPr>
        <xdr:cNvGrpSpPr/>
      </xdr:nvGrpSpPr>
      <xdr:grpSpPr>
        <a:xfrm>
          <a:off x="6561219" y="5759367"/>
          <a:ext cx="118348" cy="127214"/>
          <a:chOff x="6930957" y="4535521"/>
          <a:chExt cx="178340" cy="141862"/>
        </a:xfrm>
      </xdr:grpSpPr>
      <xdr:cxnSp macro="">
        <xdr:nvCxnSpPr>
          <xdr:cNvPr id="108" name="Straight Arrow Connector 107">
            <a:extLst>
              <a:ext uri="{FF2B5EF4-FFF2-40B4-BE49-F238E27FC236}">
                <a16:creationId xmlns:a16="http://schemas.microsoft.com/office/drawing/2014/main" id="{01F30369-DAE2-45CF-8CC9-D63907153A82}"/>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9" name="Straight Connector 108">
            <a:extLst>
              <a:ext uri="{FF2B5EF4-FFF2-40B4-BE49-F238E27FC236}">
                <a16:creationId xmlns:a16="http://schemas.microsoft.com/office/drawing/2014/main" id="{1968AC86-2B23-4AD5-AE69-369825FCF811}"/>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25400</xdr:colOff>
      <xdr:row>76</xdr:row>
      <xdr:rowOff>69850</xdr:rowOff>
    </xdr:from>
    <xdr:to>
      <xdr:col>41</xdr:col>
      <xdr:colOff>25400</xdr:colOff>
      <xdr:row>76</xdr:row>
      <xdr:rowOff>69850</xdr:rowOff>
    </xdr:to>
    <xdr:cxnSp macro="">
      <xdr:nvCxnSpPr>
        <xdr:cNvPr id="110" name="Straight Arrow Connector 109">
          <a:extLst>
            <a:ext uri="{FF2B5EF4-FFF2-40B4-BE49-F238E27FC236}">
              <a16:creationId xmlns:a16="http://schemas.microsoft.com/office/drawing/2014/main" id="{3A72B331-D5EF-45DC-9FDC-CE0C5D3C7D76}"/>
            </a:ext>
          </a:extLst>
        </xdr:cNvPr>
        <xdr:cNvCxnSpPr/>
      </xdr:nvCxnSpPr>
      <xdr:spPr>
        <a:xfrm>
          <a:off x="3727450" y="9061450"/>
          <a:ext cx="1651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24246</xdr:colOff>
      <xdr:row>56</xdr:row>
      <xdr:rowOff>61452</xdr:rowOff>
    </xdr:from>
    <xdr:to>
      <xdr:col>17</xdr:col>
      <xdr:colOff>141144</xdr:colOff>
      <xdr:row>59</xdr:row>
      <xdr:rowOff>4309</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2616739" y="6974486"/>
          <a:ext cx="114358" cy="238766"/>
          <a:chOff x="2467841" y="10572741"/>
          <a:chExt cx="160193" cy="267253"/>
        </a:xfrm>
      </xdr:grpSpPr>
      <xdr:sp macro="" textlink="">
        <xdr:nvSpPr>
          <xdr:cNvPr id="3" name="Rectangle 2">
            <a:extLst>
              <a:ext uri="{FF2B5EF4-FFF2-40B4-BE49-F238E27FC236}">
                <a16:creationId xmlns:a16="http://schemas.microsoft.com/office/drawing/2014/main" id="{00000000-0008-0000-0400-000003000000}"/>
              </a:ext>
            </a:extLst>
          </xdr:cNvPr>
          <xdr:cNvSpPr/>
        </xdr:nvSpPr>
        <xdr:spPr>
          <a:xfrm>
            <a:off x="2467841" y="10572741"/>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a:off x="2467841" y="10711295"/>
            <a:ext cx="0" cy="12869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51</xdr:row>
      <xdr:rowOff>66675</xdr:rowOff>
    </xdr:from>
    <xdr:to>
      <xdr:col>41</xdr:col>
      <xdr:colOff>9525</xdr:colOff>
      <xdr:row>51</xdr:row>
      <xdr:rowOff>66675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6115050" y="76009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116</xdr:row>
      <xdr:rowOff>85725</xdr:rowOff>
    </xdr:from>
    <xdr:to>
      <xdr:col>41</xdr:col>
      <xdr:colOff>6080</xdr:colOff>
      <xdr:row>117</xdr:row>
      <xdr:rowOff>83343</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5879465" y="14176799"/>
          <a:ext cx="197638" cy="125887"/>
          <a:chOff x="6029326" y="2438400"/>
          <a:chExt cx="197784" cy="140494"/>
        </a:xfrm>
      </xdr:grpSpPr>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 name="Rectangle 37">
            <a:extLst>
              <a:ext uri="{FF2B5EF4-FFF2-40B4-BE49-F238E27FC236}">
                <a16:creationId xmlns:a16="http://schemas.microsoft.com/office/drawing/2014/main" id="{00000000-0008-0000-0400-00000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29</xdr:row>
      <xdr:rowOff>57150</xdr:rowOff>
    </xdr:from>
    <xdr:to>
      <xdr:col>41</xdr:col>
      <xdr:colOff>19050</xdr:colOff>
      <xdr:row>30</xdr:row>
      <xdr:rowOff>92868</xdr:rowOff>
    </xdr:to>
    <xdr:grpSp>
      <xdr:nvGrpSpPr>
        <xdr:cNvPr id="9" name="Group 8">
          <a:extLst>
            <a:ext uri="{FF2B5EF4-FFF2-40B4-BE49-F238E27FC236}">
              <a16:creationId xmlns:a16="http://schemas.microsoft.com/office/drawing/2014/main" id="{00000000-0008-0000-0400-000009000000}"/>
            </a:ext>
          </a:extLst>
        </xdr:cNvPr>
        <xdr:cNvGrpSpPr/>
      </xdr:nvGrpSpPr>
      <xdr:grpSpPr>
        <a:xfrm>
          <a:off x="5879465" y="3576320"/>
          <a:ext cx="209762" cy="165258"/>
          <a:chOff x="6029326" y="2438400"/>
          <a:chExt cx="197784" cy="140494"/>
        </a:xfrm>
      </xdr:grpSpPr>
      <xdr:cxnSp macro="">
        <xdr:nvCxnSpPr>
          <xdr:cNvPr id="10" name="Straight Arrow Connector 9">
            <a:extLst>
              <a:ext uri="{FF2B5EF4-FFF2-40B4-BE49-F238E27FC236}">
                <a16:creationId xmlns:a16="http://schemas.microsoft.com/office/drawing/2014/main" id="{00000000-0008-0000-0400-00000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 name="Rectangle 37">
            <a:extLst>
              <a:ext uri="{FF2B5EF4-FFF2-40B4-BE49-F238E27FC236}">
                <a16:creationId xmlns:a16="http://schemas.microsoft.com/office/drawing/2014/main" id="{00000000-0008-0000-0400-00000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21650</xdr:colOff>
      <xdr:row>56</xdr:row>
      <xdr:rowOff>61452</xdr:rowOff>
    </xdr:from>
    <xdr:to>
      <xdr:col>10</xdr:col>
      <xdr:colOff>138548</xdr:colOff>
      <xdr:row>59</xdr:row>
      <xdr:rowOff>4309</xdr:rowOff>
    </xdr:to>
    <xdr:grpSp>
      <xdr:nvGrpSpPr>
        <xdr:cNvPr id="12" name="Group 11">
          <a:extLst>
            <a:ext uri="{FF2B5EF4-FFF2-40B4-BE49-F238E27FC236}">
              <a16:creationId xmlns:a16="http://schemas.microsoft.com/office/drawing/2014/main" id="{00000000-0008-0000-0400-00000C000000}"/>
            </a:ext>
          </a:extLst>
        </xdr:cNvPr>
        <xdr:cNvGrpSpPr/>
      </xdr:nvGrpSpPr>
      <xdr:grpSpPr>
        <a:xfrm>
          <a:off x="1523214" y="6974486"/>
          <a:ext cx="114781" cy="238766"/>
          <a:chOff x="2467841" y="10572741"/>
          <a:chExt cx="160193" cy="267253"/>
        </a:xfrm>
      </xdr:grpSpPr>
      <xdr:sp macro="" textlink="">
        <xdr:nvSpPr>
          <xdr:cNvPr id="13" name="Rectangle 12">
            <a:extLst>
              <a:ext uri="{FF2B5EF4-FFF2-40B4-BE49-F238E27FC236}">
                <a16:creationId xmlns:a16="http://schemas.microsoft.com/office/drawing/2014/main" id="{00000000-0008-0000-0400-00000D000000}"/>
              </a:ext>
            </a:extLst>
          </xdr:cNvPr>
          <xdr:cNvSpPr/>
        </xdr:nvSpPr>
        <xdr:spPr>
          <a:xfrm>
            <a:off x="2467841" y="10572741"/>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a:off x="2467841" y="10711295"/>
            <a:ext cx="0" cy="12869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70290</xdr:colOff>
      <xdr:row>7</xdr:row>
      <xdr:rowOff>34705</xdr:rowOff>
    </xdr:from>
    <xdr:to>
      <xdr:col>18</xdr:col>
      <xdr:colOff>55385</xdr:colOff>
      <xdr:row>10</xdr:row>
      <xdr:rowOff>54752</xdr:rowOff>
    </xdr:to>
    <xdr:grpSp>
      <xdr:nvGrpSpPr>
        <xdr:cNvPr id="15" name="Group 14">
          <a:extLst>
            <a:ext uri="{FF2B5EF4-FFF2-40B4-BE49-F238E27FC236}">
              <a16:creationId xmlns:a16="http://schemas.microsoft.com/office/drawing/2014/main" id="{00000000-0008-0000-0400-00000F000000}"/>
            </a:ext>
          </a:extLst>
        </xdr:cNvPr>
        <xdr:cNvGrpSpPr/>
      </xdr:nvGrpSpPr>
      <xdr:grpSpPr>
        <a:xfrm>
          <a:off x="2660666" y="824221"/>
          <a:ext cx="141729" cy="451847"/>
          <a:chOff x="2467841" y="10572749"/>
          <a:chExt cx="102498" cy="301602"/>
        </a:xfrm>
      </xdr:grpSpPr>
      <xdr:sp macro="" textlink="">
        <xdr:nvSpPr>
          <xdr:cNvPr id="16" name="Rectangle 15">
            <a:extLst>
              <a:ext uri="{FF2B5EF4-FFF2-40B4-BE49-F238E27FC236}">
                <a16:creationId xmlns:a16="http://schemas.microsoft.com/office/drawing/2014/main" id="{00000000-0008-0000-0400-000010000000}"/>
              </a:ext>
            </a:extLst>
          </xdr:cNvPr>
          <xdr:cNvSpPr/>
        </xdr:nvSpPr>
        <xdr:spPr>
          <a:xfrm>
            <a:off x="2467841" y="10572749"/>
            <a:ext cx="102498" cy="144297"/>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a:off x="2467841" y="10693980"/>
            <a:ext cx="0" cy="180371"/>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43813</xdr:colOff>
      <xdr:row>6</xdr:row>
      <xdr:rowOff>57327</xdr:rowOff>
    </xdr:from>
    <xdr:to>
      <xdr:col>34</xdr:col>
      <xdr:colOff>80634</xdr:colOff>
      <xdr:row>10</xdr:row>
      <xdr:rowOff>75483</xdr:rowOff>
    </xdr:to>
    <xdr:grpSp>
      <xdr:nvGrpSpPr>
        <xdr:cNvPr id="18" name="Group 17">
          <a:extLst>
            <a:ext uri="{FF2B5EF4-FFF2-40B4-BE49-F238E27FC236}">
              <a16:creationId xmlns:a16="http://schemas.microsoft.com/office/drawing/2014/main" id="{00000000-0008-0000-0400-000012000000}"/>
            </a:ext>
          </a:extLst>
        </xdr:cNvPr>
        <xdr:cNvGrpSpPr/>
      </xdr:nvGrpSpPr>
      <xdr:grpSpPr>
        <a:xfrm>
          <a:off x="5016710" y="702910"/>
          <a:ext cx="191761" cy="595159"/>
          <a:chOff x="4255698" y="27169696"/>
          <a:chExt cx="199748" cy="449511"/>
        </a:xfrm>
      </xdr:grpSpPr>
      <xdr:sp macro="" textlink="">
        <xdr:nvSpPr>
          <xdr:cNvPr id="19" name="Rectangle 18">
            <a:extLst>
              <a:ext uri="{FF2B5EF4-FFF2-40B4-BE49-F238E27FC236}">
                <a16:creationId xmlns:a16="http://schemas.microsoft.com/office/drawing/2014/main" id="{00000000-0008-0000-0400-000013000000}"/>
              </a:ext>
            </a:extLst>
          </xdr:cNvPr>
          <xdr:cNvSpPr/>
        </xdr:nvSpPr>
        <xdr:spPr>
          <a:xfrm flipH="1">
            <a:off x="4308403" y="27169696"/>
            <a:ext cx="147043" cy="145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400-000014000000}"/>
              </a:ext>
            </a:extLst>
          </xdr:cNvPr>
          <xdr:cNvCxnSpPr/>
        </xdr:nvCxnSpPr>
        <xdr:spPr>
          <a:xfrm flipH="1">
            <a:off x="4255698" y="27618777"/>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400-000015000000}"/>
              </a:ext>
            </a:extLst>
          </xdr:cNvPr>
          <xdr:cNvCxnSpPr/>
        </xdr:nvCxnSpPr>
        <xdr:spPr>
          <a:xfrm>
            <a:off x="4453366" y="27299088"/>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47625</xdr:colOff>
      <xdr:row>84</xdr:row>
      <xdr:rowOff>66675</xdr:rowOff>
    </xdr:from>
    <xdr:to>
      <xdr:col>15</xdr:col>
      <xdr:colOff>47129</xdr:colOff>
      <xdr:row>87</xdr:row>
      <xdr:rowOff>0</xdr:rowOff>
    </xdr:to>
    <xdr:grpSp>
      <xdr:nvGrpSpPr>
        <xdr:cNvPr id="26" name="Group 25">
          <a:extLst>
            <a:ext uri="{FF2B5EF4-FFF2-40B4-BE49-F238E27FC236}">
              <a16:creationId xmlns:a16="http://schemas.microsoft.com/office/drawing/2014/main" id="{00000000-0008-0000-0400-00001A000000}"/>
            </a:ext>
          </a:extLst>
        </xdr:cNvPr>
        <xdr:cNvGrpSpPr/>
      </xdr:nvGrpSpPr>
      <xdr:grpSpPr>
        <a:xfrm>
          <a:off x="2171065" y="10322772"/>
          <a:ext cx="156561" cy="363855"/>
          <a:chOff x="3377338" y="8846950"/>
          <a:chExt cx="161441" cy="351940"/>
        </a:xfrm>
      </xdr:grpSpPr>
      <xdr:sp macro="" textlink="">
        <xdr:nvSpPr>
          <xdr:cNvPr id="27" name="Rectangle 26">
            <a:extLst>
              <a:ext uri="{FF2B5EF4-FFF2-40B4-BE49-F238E27FC236}">
                <a16:creationId xmlns:a16="http://schemas.microsoft.com/office/drawing/2014/main" id="{00000000-0008-0000-0400-00001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00000000-0008-0000-0400-00001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84</xdr:row>
      <xdr:rowOff>78105</xdr:rowOff>
    </xdr:from>
    <xdr:to>
      <xdr:col>40</xdr:col>
      <xdr:colOff>98692</xdr:colOff>
      <xdr:row>85</xdr:row>
      <xdr:rowOff>78716</xdr:rowOff>
    </xdr:to>
    <xdr:grpSp>
      <xdr:nvGrpSpPr>
        <xdr:cNvPr id="29" name="Group 28">
          <a:extLst>
            <a:ext uri="{FF2B5EF4-FFF2-40B4-BE49-F238E27FC236}">
              <a16:creationId xmlns:a16="http://schemas.microsoft.com/office/drawing/2014/main" id="{00000000-0008-0000-0400-00001D000000}"/>
            </a:ext>
          </a:extLst>
        </xdr:cNvPr>
        <xdr:cNvGrpSpPr/>
      </xdr:nvGrpSpPr>
      <xdr:grpSpPr>
        <a:xfrm>
          <a:off x="3928745" y="10334625"/>
          <a:ext cx="2138947" cy="144544"/>
          <a:chOff x="3700220" y="8704881"/>
          <a:chExt cx="2198016" cy="142068"/>
        </a:xfrm>
      </xdr:grpSpPr>
      <xdr:sp macro="" textlink="">
        <xdr:nvSpPr>
          <xdr:cNvPr id="30" name="Rectangle 29">
            <a:extLst>
              <a:ext uri="{FF2B5EF4-FFF2-40B4-BE49-F238E27FC236}">
                <a16:creationId xmlns:a16="http://schemas.microsoft.com/office/drawing/2014/main" id="{00000000-0008-0000-0400-00001E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a:extLst>
              <a:ext uri="{FF2B5EF4-FFF2-40B4-BE49-F238E27FC236}">
                <a16:creationId xmlns:a16="http://schemas.microsoft.com/office/drawing/2014/main" id="{00000000-0008-0000-0400-00001F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15241</xdr:colOff>
      <xdr:row>75</xdr:row>
      <xdr:rowOff>68580</xdr:rowOff>
    </xdr:from>
    <xdr:to>
      <xdr:col>41</xdr:col>
      <xdr:colOff>15241</xdr:colOff>
      <xdr:row>77</xdr:row>
      <xdr:rowOff>76200</xdr:rowOff>
    </xdr:to>
    <xdr:grpSp>
      <xdr:nvGrpSpPr>
        <xdr:cNvPr id="32" name="Group 31">
          <a:extLst>
            <a:ext uri="{FF2B5EF4-FFF2-40B4-BE49-F238E27FC236}">
              <a16:creationId xmlns:a16="http://schemas.microsoft.com/office/drawing/2014/main" id="{00000000-0008-0000-0400-000020000000}"/>
            </a:ext>
          </a:extLst>
        </xdr:cNvPr>
        <xdr:cNvGrpSpPr/>
      </xdr:nvGrpSpPr>
      <xdr:grpSpPr>
        <a:xfrm>
          <a:off x="5885181" y="9308677"/>
          <a:ext cx="199813" cy="265429"/>
          <a:chOff x="6029326" y="2438400"/>
          <a:chExt cx="197784" cy="140494"/>
        </a:xfrm>
      </xdr:grpSpPr>
      <xdr:cxnSp macro="">
        <xdr:nvCxnSpPr>
          <xdr:cNvPr id="33" name="Straight Arrow Connector 32">
            <a:extLst>
              <a:ext uri="{FF2B5EF4-FFF2-40B4-BE49-F238E27FC236}">
                <a16:creationId xmlns:a16="http://schemas.microsoft.com/office/drawing/2014/main" id="{00000000-0008-0000-04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4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7620</xdr:colOff>
      <xdr:row>79</xdr:row>
      <xdr:rowOff>68580</xdr:rowOff>
    </xdr:from>
    <xdr:to>
      <xdr:col>41</xdr:col>
      <xdr:colOff>7620</xdr:colOff>
      <xdr:row>79</xdr:row>
      <xdr:rowOff>68580</xdr:rowOff>
    </xdr:to>
    <xdr:cxnSp macro="">
      <xdr:nvCxnSpPr>
        <xdr:cNvPr id="35" name="Straight Arrow Connector 34">
          <a:extLst>
            <a:ext uri="{FF2B5EF4-FFF2-40B4-BE49-F238E27FC236}">
              <a16:creationId xmlns:a16="http://schemas.microsoft.com/office/drawing/2014/main" id="{00000000-0008-0000-0400-000023000000}"/>
            </a:ext>
          </a:extLst>
        </xdr:cNvPr>
        <xdr:cNvCxnSpPr/>
      </xdr:nvCxnSpPr>
      <xdr:spPr>
        <a:xfrm>
          <a:off x="6113145" y="1120330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38100</xdr:colOff>
      <xdr:row>6</xdr:row>
      <xdr:rowOff>28575</xdr:rowOff>
    </xdr:from>
    <xdr:to>
      <xdr:col>17</xdr:col>
      <xdr:colOff>8143</xdr:colOff>
      <xdr:row>8</xdr:row>
      <xdr:rowOff>4084</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2520950" y="644525"/>
          <a:ext cx="128793" cy="229509"/>
          <a:chOff x="2467841" y="10572750"/>
          <a:chExt cx="133445" cy="260359"/>
        </a:xfrm>
      </xdr:grpSpPr>
      <xdr:sp macro="" textlink="">
        <xdr:nvSpPr>
          <xdr:cNvPr id="3" name="Rectangle 2">
            <a:extLst>
              <a:ext uri="{FF2B5EF4-FFF2-40B4-BE49-F238E27FC236}">
                <a16:creationId xmlns:a16="http://schemas.microsoft.com/office/drawing/2014/main" id="{00000000-0008-0000-0600-000003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15004</xdr:colOff>
      <xdr:row>6</xdr:row>
      <xdr:rowOff>0</xdr:rowOff>
    </xdr:from>
    <xdr:to>
      <xdr:col>41</xdr:col>
      <xdr:colOff>966</xdr:colOff>
      <xdr:row>7</xdr:row>
      <xdr:rowOff>0</xdr:rowOff>
    </xdr:to>
    <xdr:grpSp>
      <xdr:nvGrpSpPr>
        <xdr:cNvPr id="5" name="Group 4">
          <a:extLst>
            <a:ext uri="{FF2B5EF4-FFF2-40B4-BE49-F238E27FC236}">
              <a16:creationId xmlns:a16="http://schemas.microsoft.com/office/drawing/2014/main" id="{00000000-0008-0000-0600-000005000000}"/>
            </a:ext>
          </a:extLst>
        </xdr:cNvPr>
        <xdr:cNvGrpSpPr/>
      </xdr:nvGrpSpPr>
      <xdr:grpSpPr>
        <a:xfrm>
          <a:off x="4447304" y="615950"/>
          <a:ext cx="1719512" cy="127000"/>
          <a:chOff x="3700220" y="8704881"/>
          <a:chExt cx="1749526" cy="142068"/>
        </a:xfrm>
      </xdr:grpSpPr>
      <xdr:sp macro="" textlink="">
        <xdr:nvSpPr>
          <xdr:cNvPr id="6" name="Rectangle 5">
            <a:extLst>
              <a:ext uri="{FF2B5EF4-FFF2-40B4-BE49-F238E27FC236}">
                <a16:creationId xmlns:a16="http://schemas.microsoft.com/office/drawing/2014/main" id="{00000000-0008-0000-0600-000006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157974</xdr:colOff>
      <xdr:row>135</xdr:row>
      <xdr:rowOff>19638</xdr:rowOff>
    </xdr:from>
    <xdr:to>
      <xdr:col>8</xdr:col>
      <xdr:colOff>140467</xdr:colOff>
      <xdr:row>139</xdr:row>
      <xdr:rowOff>1160</xdr:rowOff>
    </xdr:to>
    <xdr:grpSp>
      <xdr:nvGrpSpPr>
        <xdr:cNvPr id="8" name="Group 7">
          <a:extLst>
            <a:ext uri="{FF2B5EF4-FFF2-40B4-BE49-F238E27FC236}">
              <a16:creationId xmlns:a16="http://schemas.microsoft.com/office/drawing/2014/main" id="{00000000-0008-0000-0600-000008000000}"/>
            </a:ext>
          </a:extLst>
        </xdr:cNvPr>
        <xdr:cNvGrpSpPr/>
      </xdr:nvGrpSpPr>
      <xdr:grpSpPr>
        <a:xfrm>
          <a:off x="1212074" y="16358188"/>
          <a:ext cx="141243" cy="502222"/>
          <a:chOff x="2467841" y="10572749"/>
          <a:chExt cx="102498" cy="537509"/>
        </a:xfrm>
      </xdr:grpSpPr>
      <xdr:sp macro="" textlink="">
        <xdr:nvSpPr>
          <xdr:cNvPr id="9" name="Rectangle 8">
            <a:extLst>
              <a:ext uri="{FF2B5EF4-FFF2-40B4-BE49-F238E27FC236}">
                <a16:creationId xmlns:a16="http://schemas.microsoft.com/office/drawing/2014/main" id="{00000000-0008-0000-0600-000009000000}"/>
              </a:ext>
            </a:extLst>
          </xdr:cNvPr>
          <xdr:cNvSpPr/>
        </xdr:nvSpPr>
        <xdr:spPr>
          <a:xfrm>
            <a:off x="2467841" y="10572749"/>
            <a:ext cx="102498" cy="144297"/>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a:off x="2467841" y="10693980"/>
            <a:ext cx="0" cy="41627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14356</xdr:colOff>
      <xdr:row>134</xdr:row>
      <xdr:rowOff>24834</xdr:rowOff>
    </xdr:from>
    <xdr:to>
      <xdr:col>36</xdr:col>
      <xdr:colOff>47450</xdr:colOff>
      <xdr:row>137</xdr:row>
      <xdr:rowOff>53410</xdr:rowOff>
    </xdr:to>
    <xdr:grpSp>
      <xdr:nvGrpSpPr>
        <xdr:cNvPr id="11" name="Group 10">
          <a:extLst>
            <a:ext uri="{FF2B5EF4-FFF2-40B4-BE49-F238E27FC236}">
              <a16:creationId xmlns:a16="http://schemas.microsoft.com/office/drawing/2014/main" id="{00000000-0008-0000-0600-00000B000000}"/>
            </a:ext>
          </a:extLst>
        </xdr:cNvPr>
        <xdr:cNvGrpSpPr/>
      </xdr:nvGrpSpPr>
      <xdr:grpSpPr>
        <a:xfrm>
          <a:off x="5399156" y="16236384"/>
          <a:ext cx="191844" cy="422276"/>
          <a:chOff x="4255698" y="27169696"/>
          <a:chExt cx="199748" cy="453656"/>
        </a:xfrm>
      </xdr:grpSpPr>
      <xdr:sp macro="" textlink="">
        <xdr:nvSpPr>
          <xdr:cNvPr id="12" name="Rectangle 11">
            <a:extLst>
              <a:ext uri="{FF2B5EF4-FFF2-40B4-BE49-F238E27FC236}">
                <a16:creationId xmlns:a16="http://schemas.microsoft.com/office/drawing/2014/main" id="{00000000-0008-0000-0600-00000C000000}"/>
              </a:ext>
            </a:extLst>
          </xdr:cNvPr>
          <xdr:cNvSpPr/>
        </xdr:nvSpPr>
        <xdr:spPr>
          <a:xfrm flipH="1">
            <a:off x="4308403" y="27169696"/>
            <a:ext cx="147043" cy="145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 name="Straight Arrow Connector 12">
            <a:extLst>
              <a:ext uri="{FF2B5EF4-FFF2-40B4-BE49-F238E27FC236}">
                <a16:creationId xmlns:a16="http://schemas.microsoft.com/office/drawing/2014/main" id="{00000000-0008-0000-0600-00000D000000}"/>
              </a:ext>
            </a:extLst>
          </xdr:cNvPr>
          <xdr:cNvCxnSpPr/>
        </xdr:nvCxnSpPr>
        <xdr:spPr>
          <a:xfrm flipH="1">
            <a:off x="4255698" y="27623352"/>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4" name="Straight Connector 13">
            <a:extLst>
              <a:ext uri="{FF2B5EF4-FFF2-40B4-BE49-F238E27FC236}">
                <a16:creationId xmlns:a16="http://schemas.microsoft.com/office/drawing/2014/main" id="{00000000-0008-0000-0600-00000E000000}"/>
              </a:ext>
            </a:extLst>
          </xdr:cNvPr>
          <xdr:cNvCxnSpPr/>
        </xdr:nvCxnSpPr>
        <xdr:spPr>
          <a:xfrm>
            <a:off x="4453366" y="27299088"/>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5443</xdr:colOff>
      <xdr:row>118</xdr:row>
      <xdr:rowOff>81643</xdr:rowOff>
    </xdr:from>
    <xdr:to>
      <xdr:col>41</xdr:col>
      <xdr:colOff>4111</xdr:colOff>
      <xdr:row>121</xdr:row>
      <xdr:rowOff>76200</xdr:rowOff>
    </xdr:to>
    <xdr:grpSp>
      <xdr:nvGrpSpPr>
        <xdr:cNvPr id="15" name="Group 14">
          <a:extLst>
            <a:ext uri="{FF2B5EF4-FFF2-40B4-BE49-F238E27FC236}">
              <a16:creationId xmlns:a16="http://schemas.microsoft.com/office/drawing/2014/main" id="{00000000-0008-0000-0600-00000F000000}"/>
            </a:ext>
          </a:extLst>
        </xdr:cNvPr>
        <xdr:cNvGrpSpPr/>
      </xdr:nvGrpSpPr>
      <xdr:grpSpPr>
        <a:xfrm>
          <a:off x="5968093" y="14438993"/>
          <a:ext cx="201868" cy="413657"/>
          <a:chOff x="6029326" y="2438400"/>
          <a:chExt cx="197784" cy="140494"/>
        </a:xfrm>
      </xdr:grpSpPr>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 name="Rectangle 37">
            <a:extLst>
              <a:ext uri="{FF2B5EF4-FFF2-40B4-BE49-F238E27FC236}">
                <a16:creationId xmlns:a16="http://schemas.microsoft.com/office/drawing/2014/main" id="{00000000-0008-0000-0600-00001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76</xdr:row>
      <xdr:rowOff>54427</xdr:rowOff>
    </xdr:from>
    <xdr:to>
      <xdr:col>41</xdr:col>
      <xdr:colOff>4111</xdr:colOff>
      <xdr:row>82</xdr:row>
      <xdr:rowOff>81642</xdr:rowOff>
    </xdr:to>
    <xdr:grpSp>
      <xdr:nvGrpSpPr>
        <xdr:cNvPr id="18" name="Group 17">
          <a:extLst>
            <a:ext uri="{FF2B5EF4-FFF2-40B4-BE49-F238E27FC236}">
              <a16:creationId xmlns:a16="http://schemas.microsoft.com/office/drawing/2014/main" id="{00000000-0008-0000-0600-000012000000}"/>
            </a:ext>
          </a:extLst>
        </xdr:cNvPr>
        <xdr:cNvGrpSpPr/>
      </xdr:nvGrpSpPr>
      <xdr:grpSpPr>
        <a:xfrm>
          <a:off x="5968093" y="8874577"/>
          <a:ext cx="201868" cy="801915"/>
          <a:chOff x="6029326" y="2438400"/>
          <a:chExt cx="197784" cy="140494"/>
        </a:xfrm>
      </xdr:grpSpPr>
      <xdr:cxnSp macro="">
        <xdr:nvCxnSpPr>
          <xdr:cNvPr id="19" name="Straight Arrow Connector 18">
            <a:extLst>
              <a:ext uri="{FF2B5EF4-FFF2-40B4-BE49-F238E27FC236}">
                <a16:creationId xmlns:a16="http://schemas.microsoft.com/office/drawing/2014/main" id="{00000000-0008-0000-0600-000013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 name="Rectangle 37">
            <a:extLst>
              <a:ext uri="{FF2B5EF4-FFF2-40B4-BE49-F238E27FC236}">
                <a16:creationId xmlns:a16="http://schemas.microsoft.com/office/drawing/2014/main" id="{00000000-0008-0000-0600-00001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10886</xdr:colOff>
      <xdr:row>67</xdr:row>
      <xdr:rowOff>65316</xdr:rowOff>
    </xdr:from>
    <xdr:to>
      <xdr:col>41</xdr:col>
      <xdr:colOff>9554</xdr:colOff>
      <xdr:row>73</xdr:row>
      <xdr:rowOff>92531</xdr:rowOff>
    </xdr:to>
    <xdr:grpSp>
      <xdr:nvGrpSpPr>
        <xdr:cNvPr id="21" name="Group 20">
          <a:extLst>
            <a:ext uri="{FF2B5EF4-FFF2-40B4-BE49-F238E27FC236}">
              <a16:creationId xmlns:a16="http://schemas.microsoft.com/office/drawing/2014/main" id="{00000000-0008-0000-0600-000015000000}"/>
            </a:ext>
          </a:extLst>
        </xdr:cNvPr>
        <xdr:cNvGrpSpPr/>
      </xdr:nvGrpSpPr>
      <xdr:grpSpPr>
        <a:xfrm>
          <a:off x="5973536" y="7831366"/>
          <a:ext cx="201868" cy="801915"/>
          <a:chOff x="6029326" y="2438400"/>
          <a:chExt cx="197784" cy="140494"/>
        </a:xfrm>
      </xdr:grpSpPr>
      <xdr:cxnSp macro="">
        <xdr:nvCxnSpPr>
          <xdr:cNvPr id="22" name="Straight Arrow Connector 21">
            <a:extLst>
              <a:ext uri="{FF2B5EF4-FFF2-40B4-BE49-F238E27FC236}">
                <a16:creationId xmlns:a16="http://schemas.microsoft.com/office/drawing/2014/main" id="{00000000-0008-0000-0600-00001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 name="Rectangle 37">
            <a:extLst>
              <a:ext uri="{FF2B5EF4-FFF2-40B4-BE49-F238E27FC236}">
                <a16:creationId xmlns:a16="http://schemas.microsoft.com/office/drawing/2014/main" id="{00000000-0008-0000-0600-00001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10886</xdr:colOff>
      <xdr:row>43</xdr:row>
      <xdr:rowOff>76202</xdr:rowOff>
    </xdr:from>
    <xdr:to>
      <xdr:col>41</xdr:col>
      <xdr:colOff>9554</xdr:colOff>
      <xdr:row>50</xdr:row>
      <xdr:rowOff>87086</xdr:rowOff>
    </xdr:to>
    <xdr:grpSp>
      <xdr:nvGrpSpPr>
        <xdr:cNvPr id="24" name="Group 23">
          <a:extLst>
            <a:ext uri="{FF2B5EF4-FFF2-40B4-BE49-F238E27FC236}">
              <a16:creationId xmlns:a16="http://schemas.microsoft.com/office/drawing/2014/main" id="{00000000-0008-0000-0600-000018000000}"/>
            </a:ext>
          </a:extLst>
        </xdr:cNvPr>
        <xdr:cNvGrpSpPr/>
      </xdr:nvGrpSpPr>
      <xdr:grpSpPr>
        <a:xfrm>
          <a:off x="5973536" y="4972052"/>
          <a:ext cx="201868" cy="899884"/>
          <a:chOff x="6029326" y="2438400"/>
          <a:chExt cx="197784" cy="140494"/>
        </a:xfrm>
      </xdr:grpSpPr>
      <xdr:cxnSp macro="">
        <xdr:nvCxnSpPr>
          <xdr:cNvPr id="25" name="Straight Arrow Connector 24">
            <a:extLst>
              <a:ext uri="{FF2B5EF4-FFF2-40B4-BE49-F238E27FC236}">
                <a16:creationId xmlns:a16="http://schemas.microsoft.com/office/drawing/2014/main" id="{00000000-0008-0000-0600-000019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a:extLst>
              <a:ext uri="{FF2B5EF4-FFF2-40B4-BE49-F238E27FC236}">
                <a16:creationId xmlns:a16="http://schemas.microsoft.com/office/drawing/2014/main" id="{00000000-0008-0000-0600-00001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42</xdr:row>
      <xdr:rowOff>70759</xdr:rowOff>
    </xdr:from>
    <xdr:to>
      <xdr:col>41</xdr:col>
      <xdr:colOff>8164</xdr:colOff>
      <xdr:row>42</xdr:row>
      <xdr:rowOff>70759</xdr:rowOff>
    </xdr:to>
    <xdr:cxnSp macro="">
      <xdr:nvCxnSpPr>
        <xdr:cNvPr id="35" name="Straight Arrow Connector 34">
          <a:extLst>
            <a:ext uri="{FF2B5EF4-FFF2-40B4-BE49-F238E27FC236}">
              <a16:creationId xmlns:a16="http://schemas.microsoft.com/office/drawing/2014/main" id="{00000000-0008-0000-0600-000023000000}"/>
            </a:ext>
          </a:extLst>
        </xdr:cNvPr>
        <xdr:cNvCxnSpPr/>
      </xdr:nvCxnSpPr>
      <xdr:spPr>
        <a:xfrm>
          <a:off x="6091918" y="247105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10</xdr:row>
      <xdr:rowOff>77109</xdr:rowOff>
    </xdr:from>
    <xdr:to>
      <xdr:col>41</xdr:col>
      <xdr:colOff>8164</xdr:colOff>
      <xdr:row>10</xdr:row>
      <xdr:rowOff>77109</xdr:rowOff>
    </xdr:to>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a:off x="6215743" y="1194709"/>
          <a:ext cx="21862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13138</xdr:colOff>
      <xdr:row>36</xdr:row>
      <xdr:rowOff>72260</xdr:rowOff>
    </xdr:from>
    <xdr:to>
      <xdr:col>41</xdr:col>
      <xdr:colOff>11477</xdr:colOff>
      <xdr:row>37</xdr:row>
      <xdr:rowOff>85397</xdr:rowOff>
    </xdr:to>
    <xdr:grpSp>
      <xdr:nvGrpSpPr>
        <xdr:cNvPr id="44" name="Group 43">
          <a:extLst>
            <a:ext uri="{FF2B5EF4-FFF2-40B4-BE49-F238E27FC236}">
              <a16:creationId xmlns:a16="http://schemas.microsoft.com/office/drawing/2014/main" id="{00000000-0008-0000-0600-00002C000000}"/>
            </a:ext>
          </a:extLst>
        </xdr:cNvPr>
        <xdr:cNvGrpSpPr/>
      </xdr:nvGrpSpPr>
      <xdr:grpSpPr>
        <a:xfrm>
          <a:off x="5975788" y="4066410"/>
          <a:ext cx="201539" cy="152837"/>
          <a:chOff x="6029326" y="2438400"/>
          <a:chExt cx="197784" cy="140494"/>
        </a:xfrm>
      </xdr:grpSpPr>
      <xdr:cxnSp macro="">
        <xdr:nvCxnSpPr>
          <xdr:cNvPr id="45" name="Straight Arrow Connector 44">
            <a:extLst>
              <a:ext uri="{FF2B5EF4-FFF2-40B4-BE49-F238E27FC236}">
                <a16:creationId xmlns:a16="http://schemas.microsoft.com/office/drawing/2014/main" id="{00000000-0008-0000-0600-00002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6" name="Rectangle 37">
            <a:extLst>
              <a:ext uri="{FF2B5EF4-FFF2-40B4-BE49-F238E27FC236}">
                <a16:creationId xmlns:a16="http://schemas.microsoft.com/office/drawing/2014/main" id="{00000000-0008-0000-0600-00002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15240</xdr:colOff>
      <xdr:row>31</xdr:row>
      <xdr:rowOff>60960</xdr:rowOff>
    </xdr:from>
    <xdr:to>
      <xdr:col>41</xdr:col>
      <xdr:colOff>17961</xdr:colOff>
      <xdr:row>31</xdr:row>
      <xdr:rowOff>60960</xdr:rowOff>
    </xdr:to>
    <xdr:cxnSp macro="">
      <xdr:nvCxnSpPr>
        <xdr:cNvPr id="40" name="Straight Arrow Connector 39">
          <a:extLst>
            <a:ext uri="{FF2B5EF4-FFF2-40B4-BE49-F238E27FC236}">
              <a16:creationId xmlns:a16="http://schemas.microsoft.com/office/drawing/2014/main" id="{00000000-0008-0000-0600-000028000000}"/>
            </a:ext>
          </a:extLst>
        </xdr:cNvPr>
        <xdr:cNvCxnSpPr/>
      </xdr:nvCxnSpPr>
      <xdr:spPr>
        <a:xfrm>
          <a:off x="5745480" y="305562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17</xdr:row>
      <xdr:rowOff>76200</xdr:rowOff>
    </xdr:from>
    <xdr:to>
      <xdr:col>41</xdr:col>
      <xdr:colOff>10341</xdr:colOff>
      <xdr:row>17</xdr:row>
      <xdr:rowOff>76200</xdr:rowOff>
    </xdr:to>
    <xdr:cxnSp macro="">
      <xdr:nvCxnSpPr>
        <xdr:cNvPr id="41" name="Straight Arrow Connector 40">
          <a:extLst>
            <a:ext uri="{FF2B5EF4-FFF2-40B4-BE49-F238E27FC236}">
              <a16:creationId xmlns:a16="http://schemas.microsoft.com/office/drawing/2014/main" id="{00000000-0008-0000-0600-000029000000}"/>
            </a:ext>
          </a:extLst>
        </xdr:cNvPr>
        <xdr:cNvCxnSpPr/>
      </xdr:nvCxnSpPr>
      <xdr:spPr>
        <a:xfrm>
          <a:off x="5737860" y="18059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29210</xdr:colOff>
      <xdr:row>22</xdr:row>
      <xdr:rowOff>15875</xdr:rowOff>
    </xdr:from>
    <xdr:to>
      <xdr:col>12</xdr:col>
      <xdr:colOff>164353</xdr:colOff>
      <xdr:row>23</xdr:row>
      <xdr:rowOff>113304</xdr:rowOff>
    </xdr:to>
    <xdr:grpSp>
      <xdr:nvGrpSpPr>
        <xdr:cNvPr id="42" name="Group 41">
          <a:extLst>
            <a:ext uri="{FF2B5EF4-FFF2-40B4-BE49-F238E27FC236}">
              <a16:creationId xmlns:a16="http://schemas.microsoft.com/office/drawing/2014/main" id="{00000000-0008-0000-0600-00002A000000}"/>
            </a:ext>
          </a:extLst>
        </xdr:cNvPr>
        <xdr:cNvGrpSpPr/>
      </xdr:nvGrpSpPr>
      <xdr:grpSpPr>
        <a:xfrm>
          <a:off x="1877060" y="2384425"/>
          <a:ext cx="128793" cy="237129"/>
          <a:chOff x="2467841" y="10572750"/>
          <a:chExt cx="133445" cy="260359"/>
        </a:xfrm>
      </xdr:grpSpPr>
      <xdr:sp macro="" textlink="">
        <xdr:nvSpPr>
          <xdr:cNvPr id="43" name="Rectangle 42">
            <a:extLst>
              <a:ext uri="{FF2B5EF4-FFF2-40B4-BE49-F238E27FC236}">
                <a16:creationId xmlns:a16="http://schemas.microsoft.com/office/drawing/2014/main" id="{00000000-0008-0000-0600-00002B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a:extLst>
              <a:ext uri="{FF2B5EF4-FFF2-40B4-BE49-F238E27FC236}">
                <a16:creationId xmlns:a16="http://schemas.microsoft.com/office/drawing/2014/main" id="{00000000-0008-0000-0600-00002F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67310</xdr:colOff>
      <xdr:row>22</xdr:row>
      <xdr:rowOff>24130</xdr:rowOff>
    </xdr:from>
    <xdr:to>
      <xdr:col>24</xdr:col>
      <xdr:colOff>37353</xdr:colOff>
      <xdr:row>23</xdr:row>
      <xdr:rowOff>121559</xdr:rowOff>
    </xdr:to>
    <xdr:grpSp>
      <xdr:nvGrpSpPr>
        <xdr:cNvPr id="48" name="Group 47">
          <a:extLst>
            <a:ext uri="{FF2B5EF4-FFF2-40B4-BE49-F238E27FC236}">
              <a16:creationId xmlns:a16="http://schemas.microsoft.com/office/drawing/2014/main" id="{00000000-0008-0000-0600-000030000000}"/>
            </a:ext>
          </a:extLst>
        </xdr:cNvPr>
        <xdr:cNvGrpSpPr/>
      </xdr:nvGrpSpPr>
      <xdr:grpSpPr>
        <a:xfrm>
          <a:off x="3547110" y="2392680"/>
          <a:ext cx="128793" cy="237129"/>
          <a:chOff x="2467841" y="10572750"/>
          <a:chExt cx="133445" cy="260359"/>
        </a:xfrm>
      </xdr:grpSpPr>
      <xdr:sp macro="" textlink="">
        <xdr:nvSpPr>
          <xdr:cNvPr id="49" name="Rectangle 48">
            <a:extLst>
              <a:ext uri="{FF2B5EF4-FFF2-40B4-BE49-F238E27FC236}">
                <a16:creationId xmlns:a16="http://schemas.microsoft.com/office/drawing/2014/main" id="{00000000-0008-0000-0600-000031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Arrow Connector 49">
            <a:extLst>
              <a:ext uri="{FF2B5EF4-FFF2-40B4-BE49-F238E27FC236}">
                <a16:creationId xmlns:a16="http://schemas.microsoft.com/office/drawing/2014/main" id="{00000000-0008-0000-0600-000032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15240</xdr:colOff>
      <xdr:row>54</xdr:row>
      <xdr:rowOff>68581</xdr:rowOff>
    </xdr:from>
    <xdr:to>
      <xdr:col>40</xdr:col>
      <xdr:colOff>83820</xdr:colOff>
      <xdr:row>55</xdr:row>
      <xdr:rowOff>76201</xdr:rowOff>
    </xdr:to>
    <xdr:grpSp>
      <xdr:nvGrpSpPr>
        <xdr:cNvPr id="54" name="Group 53">
          <a:extLst>
            <a:ext uri="{FF2B5EF4-FFF2-40B4-BE49-F238E27FC236}">
              <a16:creationId xmlns:a16="http://schemas.microsoft.com/office/drawing/2014/main" id="{00000000-0008-0000-0600-000036000000}"/>
            </a:ext>
          </a:extLst>
        </xdr:cNvPr>
        <xdr:cNvGrpSpPr/>
      </xdr:nvGrpSpPr>
      <xdr:grpSpPr>
        <a:xfrm>
          <a:off x="5977890" y="6272531"/>
          <a:ext cx="170180" cy="147320"/>
          <a:chOff x="6029326" y="2438400"/>
          <a:chExt cx="197784" cy="140494"/>
        </a:xfrm>
      </xdr:grpSpPr>
      <xdr:cxnSp macro="">
        <xdr:nvCxnSpPr>
          <xdr:cNvPr id="55" name="Straight Arrow Connector 54">
            <a:extLst>
              <a:ext uri="{FF2B5EF4-FFF2-40B4-BE49-F238E27FC236}">
                <a16:creationId xmlns:a16="http://schemas.microsoft.com/office/drawing/2014/main" id="{00000000-0008-0000-0600-00003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6" name="Rectangle 37">
            <a:extLst>
              <a:ext uri="{FF2B5EF4-FFF2-40B4-BE49-F238E27FC236}">
                <a16:creationId xmlns:a16="http://schemas.microsoft.com/office/drawing/2014/main" id="{00000000-0008-0000-0600-00003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15240</xdr:colOff>
      <xdr:row>40</xdr:row>
      <xdr:rowOff>76200</xdr:rowOff>
    </xdr:from>
    <xdr:to>
      <xdr:col>41</xdr:col>
      <xdr:colOff>17961</xdr:colOff>
      <xdr:row>40</xdr:row>
      <xdr:rowOff>76200</xdr:rowOff>
    </xdr:to>
    <xdr:cxnSp macro="">
      <xdr:nvCxnSpPr>
        <xdr:cNvPr id="57" name="Straight Arrow Connector 56">
          <a:extLst>
            <a:ext uri="{FF2B5EF4-FFF2-40B4-BE49-F238E27FC236}">
              <a16:creationId xmlns:a16="http://schemas.microsoft.com/office/drawing/2014/main" id="{00000000-0008-0000-0600-000039000000}"/>
            </a:ext>
          </a:extLst>
        </xdr:cNvPr>
        <xdr:cNvCxnSpPr/>
      </xdr:nvCxnSpPr>
      <xdr:spPr>
        <a:xfrm>
          <a:off x="5745480" y="395478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41</xdr:row>
      <xdr:rowOff>76200</xdr:rowOff>
    </xdr:from>
    <xdr:to>
      <xdr:col>41</xdr:col>
      <xdr:colOff>10341</xdr:colOff>
      <xdr:row>41</xdr:row>
      <xdr:rowOff>76200</xdr:rowOff>
    </xdr:to>
    <xdr:cxnSp macro="">
      <xdr:nvCxnSpPr>
        <xdr:cNvPr id="58" name="Straight Arrow Connector 57">
          <a:extLst>
            <a:ext uri="{FF2B5EF4-FFF2-40B4-BE49-F238E27FC236}">
              <a16:creationId xmlns:a16="http://schemas.microsoft.com/office/drawing/2014/main" id="{00000000-0008-0000-0600-00003A000000}"/>
            </a:ext>
          </a:extLst>
        </xdr:cNvPr>
        <xdr:cNvCxnSpPr/>
      </xdr:nvCxnSpPr>
      <xdr:spPr>
        <a:xfrm>
          <a:off x="5737860" y="408432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38</xdr:row>
      <xdr:rowOff>76200</xdr:rowOff>
    </xdr:from>
    <xdr:to>
      <xdr:col>41</xdr:col>
      <xdr:colOff>10341</xdr:colOff>
      <xdr:row>38</xdr:row>
      <xdr:rowOff>76200</xdr:rowOff>
    </xdr:to>
    <xdr:cxnSp macro="">
      <xdr:nvCxnSpPr>
        <xdr:cNvPr id="59" name="Straight Arrow Connector 58">
          <a:extLst>
            <a:ext uri="{FF2B5EF4-FFF2-40B4-BE49-F238E27FC236}">
              <a16:creationId xmlns:a16="http://schemas.microsoft.com/office/drawing/2014/main" id="{00000000-0008-0000-0600-00003B000000}"/>
            </a:ext>
          </a:extLst>
        </xdr:cNvPr>
        <xdr:cNvCxnSpPr/>
      </xdr:nvCxnSpPr>
      <xdr:spPr>
        <a:xfrm>
          <a:off x="5737860" y="369570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15240</xdr:colOff>
      <xdr:row>61</xdr:row>
      <xdr:rowOff>53341</xdr:rowOff>
    </xdr:from>
    <xdr:to>
      <xdr:col>40</xdr:col>
      <xdr:colOff>83820</xdr:colOff>
      <xdr:row>64</xdr:row>
      <xdr:rowOff>91441</xdr:rowOff>
    </xdr:to>
    <xdr:grpSp>
      <xdr:nvGrpSpPr>
        <xdr:cNvPr id="60" name="Group 59">
          <a:extLst>
            <a:ext uri="{FF2B5EF4-FFF2-40B4-BE49-F238E27FC236}">
              <a16:creationId xmlns:a16="http://schemas.microsoft.com/office/drawing/2014/main" id="{00000000-0008-0000-0600-00003C000000}"/>
            </a:ext>
          </a:extLst>
        </xdr:cNvPr>
        <xdr:cNvGrpSpPr/>
      </xdr:nvGrpSpPr>
      <xdr:grpSpPr>
        <a:xfrm>
          <a:off x="5977890" y="7108191"/>
          <a:ext cx="170180" cy="457200"/>
          <a:chOff x="6029326" y="2438400"/>
          <a:chExt cx="197784" cy="140494"/>
        </a:xfrm>
      </xdr:grpSpPr>
      <xdr:cxnSp macro="">
        <xdr:nvCxnSpPr>
          <xdr:cNvPr id="61" name="Straight Arrow Connector 60">
            <a:extLst>
              <a:ext uri="{FF2B5EF4-FFF2-40B4-BE49-F238E27FC236}">
                <a16:creationId xmlns:a16="http://schemas.microsoft.com/office/drawing/2014/main" id="{00000000-0008-0000-0600-00003D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2" name="Rectangle 37">
            <a:extLst>
              <a:ext uri="{FF2B5EF4-FFF2-40B4-BE49-F238E27FC236}">
                <a16:creationId xmlns:a16="http://schemas.microsoft.com/office/drawing/2014/main" id="{00000000-0008-0000-0600-00003E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83820</xdr:colOff>
      <xdr:row>22</xdr:row>
      <xdr:rowOff>38100</xdr:rowOff>
    </xdr:from>
    <xdr:to>
      <xdr:col>35</xdr:col>
      <xdr:colOff>53863</xdr:colOff>
      <xdr:row>23</xdr:row>
      <xdr:rowOff>135529</xdr:rowOff>
    </xdr:to>
    <xdr:grpSp>
      <xdr:nvGrpSpPr>
        <xdr:cNvPr id="51" name="Group 50">
          <a:extLst>
            <a:ext uri="{FF2B5EF4-FFF2-40B4-BE49-F238E27FC236}">
              <a16:creationId xmlns:a16="http://schemas.microsoft.com/office/drawing/2014/main" id="{00000000-0008-0000-0600-000033000000}"/>
            </a:ext>
          </a:extLst>
        </xdr:cNvPr>
        <xdr:cNvGrpSpPr/>
      </xdr:nvGrpSpPr>
      <xdr:grpSpPr>
        <a:xfrm>
          <a:off x="5309870" y="2406650"/>
          <a:ext cx="128793" cy="237129"/>
          <a:chOff x="2467841" y="10572750"/>
          <a:chExt cx="133445" cy="260359"/>
        </a:xfrm>
      </xdr:grpSpPr>
      <xdr:sp macro="" textlink="">
        <xdr:nvSpPr>
          <xdr:cNvPr id="52" name="Rectangle 51">
            <a:extLst>
              <a:ext uri="{FF2B5EF4-FFF2-40B4-BE49-F238E27FC236}">
                <a16:creationId xmlns:a16="http://schemas.microsoft.com/office/drawing/2014/main" id="{00000000-0008-0000-0600-000034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a:extLst>
              <a:ext uri="{FF2B5EF4-FFF2-40B4-BE49-F238E27FC236}">
                <a16:creationId xmlns:a16="http://schemas.microsoft.com/office/drawing/2014/main" id="{00000000-0008-0000-0600-000035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78290</xdr:colOff>
      <xdr:row>12</xdr:row>
      <xdr:rowOff>142411</xdr:rowOff>
    </xdr:from>
    <xdr:to>
      <xdr:col>14</xdr:col>
      <xdr:colOff>78290</xdr:colOff>
      <xdr:row>15</xdr:row>
      <xdr:rowOff>27645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a:off x="2278565" y="1380661"/>
          <a:ext cx="0" cy="31385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38093</xdr:colOff>
      <xdr:row>4</xdr:row>
      <xdr:rowOff>5011</xdr:rowOff>
    </xdr:from>
    <xdr:to>
      <xdr:col>18</xdr:col>
      <xdr:colOff>20051</xdr:colOff>
      <xdr:row>6</xdr:row>
      <xdr:rowOff>60145</xdr:rowOff>
    </xdr:to>
    <xdr:grpSp>
      <xdr:nvGrpSpPr>
        <xdr:cNvPr id="4" name="Group 3">
          <a:extLst>
            <a:ext uri="{FF2B5EF4-FFF2-40B4-BE49-F238E27FC236}">
              <a16:creationId xmlns:a16="http://schemas.microsoft.com/office/drawing/2014/main" id="{00000000-0008-0000-0700-000004000000}"/>
            </a:ext>
          </a:extLst>
        </xdr:cNvPr>
        <xdr:cNvGrpSpPr/>
      </xdr:nvGrpSpPr>
      <xdr:grpSpPr>
        <a:xfrm>
          <a:off x="2622966" y="420301"/>
          <a:ext cx="138169" cy="260027"/>
          <a:chOff x="2467839" y="10553453"/>
          <a:chExt cx="150036" cy="340816"/>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 name="Straight Arrow Connector 5">
            <a:extLst>
              <a:ext uri="{FF2B5EF4-FFF2-40B4-BE49-F238E27FC236}">
                <a16:creationId xmlns:a16="http://schemas.microsoft.com/office/drawing/2014/main" id="{00000000-0008-0000-0700-000006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13938</xdr:colOff>
      <xdr:row>12</xdr:row>
      <xdr:rowOff>78990</xdr:rowOff>
    </xdr:from>
    <xdr:to>
      <xdr:col>36</xdr:col>
      <xdr:colOff>151263</xdr:colOff>
      <xdr:row>14</xdr:row>
      <xdr:rowOff>74341</xdr:rowOff>
    </xdr:to>
    <xdr:grpSp>
      <xdr:nvGrpSpPr>
        <xdr:cNvPr id="17" name="Group 16">
          <a:extLst>
            <a:ext uri="{FF2B5EF4-FFF2-40B4-BE49-F238E27FC236}">
              <a16:creationId xmlns:a16="http://schemas.microsoft.com/office/drawing/2014/main" id="{00000000-0008-0000-0700-000011000000}"/>
            </a:ext>
          </a:extLst>
        </xdr:cNvPr>
        <xdr:cNvGrpSpPr/>
      </xdr:nvGrpSpPr>
      <xdr:grpSpPr>
        <a:xfrm>
          <a:off x="5291211" y="1413336"/>
          <a:ext cx="290572" cy="252738"/>
          <a:chOff x="3280059" y="3407432"/>
          <a:chExt cx="303498" cy="571681"/>
        </a:xfrm>
      </xdr:grpSpPr>
      <xdr:cxnSp macro="">
        <xdr:nvCxnSpPr>
          <xdr:cNvPr id="20" name="Straight Arrow Connector 19">
            <a:extLst>
              <a:ext uri="{FF2B5EF4-FFF2-40B4-BE49-F238E27FC236}">
                <a16:creationId xmlns:a16="http://schemas.microsoft.com/office/drawing/2014/main" id="{00000000-0008-0000-0700-000014000000}"/>
              </a:ext>
            </a:extLst>
          </xdr:cNvPr>
          <xdr:cNvCxnSpPr/>
        </xdr:nvCxnSpPr>
        <xdr:spPr>
          <a:xfrm flipH="1">
            <a:off x="3280059" y="3979113"/>
            <a:ext cx="18997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a:extLst>
              <a:ext uri="{FF2B5EF4-FFF2-40B4-BE49-F238E27FC236}">
                <a16:creationId xmlns:a16="http://schemas.microsoft.com/office/drawing/2014/main" id="{00000000-0008-0000-0700-000015000000}"/>
              </a:ext>
            </a:extLst>
          </xdr:cNvPr>
          <xdr:cNvSpPr/>
        </xdr:nvSpPr>
        <xdr:spPr>
          <a:xfrm>
            <a:off x="3472816" y="3407432"/>
            <a:ext cx="110741"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36</xdr:col>
      <xdr:colOff>45119</xdr:colOff>
      <xdr:row>4</xdr:row>
      <xdr:rowOff>10026</xdr:rowOff>
    </xdr:from>
    <xdr:to>
      <xdr:col>37</xdr:col>
      <xdr:colOff>27077</xdr:colOff>
      <xdr:row>6</xdr:row>
      <xdr:rowOff>65160</xdr:rowOff>
    </xdr:to>
    <xdr:grpSp>
      <xdr:nvGrpSpPr>
        <xdr:cNvPr id="13" name="Group 12">
          <a:extLst>
            <a:ext uri="{FF2B5EF4-FFF2-40B4-BE49-F238E27FC236}">
              <a16:creationId xmlns:a16="http://schemas.microsoft.com/office/drawing/2014/main" id="{00000000-0008-0000-0700-00000D000000}"/>
            </a:ext>
          </a:extLst>
        </xdr:cNvPr>
        <xdr:cNvGrpSpPr/>
      </xdr:nvGrpSpPr>
      <xdr:grpSpPr>
        <a:xfrm>
          <a:off x="5478603" y="425740"/>
          <a:ext cx="138167" cy="260027"/>
          <a:chOff x="2467839" y="10553453"/>
          <a:chExt cx="150036" cy="340816"/>
        </a:xfrm>
      </xdr:grpSpPr>
      <xdr:sp macro="" textlink="">
        <xdr:nvSpPr>
          <xdr:cNvPr id="14" name="Rectangle 13">
            <a:extLst>
              <a:ext uri="{FF2B5EF4-FFF2-40B4-BE49-F238E27FC236}">
                <a16:creationId xmlns:a16="http://schemas.microsoft.com/office/drawing/2014/main" id="{00000000-0008-0000-0700-00000E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a:extLst>
              <a:ext uri="{FF2B5EF4-FFF2-40B4-BE49-F238E27FC236}">
                <a16:creationId xmlns:a16="http://schemas.microsoft.com/office/drawing/2014/main" id="{00000000-0008-0000-0700-00000F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40190</xdr:colOff>
      <xdr:row>14</xdr:row>
      <xdr:rowOff>18586</xdr:rowOff>
    </xdr:from>
    <xdr:to>
      <xdr:col>16</xdr:col>
      <xdr:colOff>40190</xdr:colOff>
      <xdr:row>16</xdr:row>
      <xdr:rowOff>46695</xdr:rowOff>
    </xdr:to>
    <xdr:cxnSp macro="">
      <xdr:nvCxnSpPr>
        <xdr:cNvPr id="42" name="Straight Arrow Connector 41">
          <a:extLst>
            <a:ext uri="{FF2B5EF4-FFF2-40B4-BE49-F238E27FC236}">
              <a16:creationId xmlns:a16="http://schemas.microsoft.com/office/drawing/2014/main" id="{00000000-0008-0000-0800-00002A000000}"/>
            </a:ext>
          </a:extLst>
        </xdr:cNvPr>
        <xdr:cNvCxnSpPr/>
      </xdr:nvCxnSpPr>
      <xdr:spPr>
        <a:xfrm>
          <a:off x="2402390" y="1399711"/>
          <a:ext cx="0" cy="313859"/>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13939</xdr:colOff>
      <xdr:row>13</xdr:row>
      <xdr:rowOff>76200</xdr:rowOff>
    </xdr:from>
    <xdr:to>
      <xdr:col>38</xdr:col>
      <xdr:colOff>142876</xdr:colOff>
      <xdr:row>15</xdr:row>
      <xdr:rowOff>74341</xdr:rowOff>
    </xdr:to>
    <xdr:grpSp>
      <xdr:nvGrpSpPr>
        <xdr:cNvPr id="49" name="Group 48">
          <a:extLst>
            <a:ext uri="{FF2B5EF4-FFF2-40B4-BE49-F238E27FC236}">
              <a16:creationId xmlns:a16="http://schemas.microsoft.com/office/drawing/2014/main" id="{00000000-0008-0000-0800-000031000000}"/>
            </a:ext>
          </a:extLst>
        </xdr:cNvPr>
        <xdr:cNvGrpSpPr/>
      </xdr:nvGrpSpPr>
      <xdr:grpSpPr>
        <a:xfrm>
          <a:off x="5609559" y="1562946"/>
          <a:ext cx="239427" cy="255528"/>
          <a:chOff x="3280059" y="3407432"/>
          <a:chExt cx="303498" cy="571681"/>
        </a:xfrm>
      </xdr:grpSpPr>
      <xdr:cxnSp macro="">
        <xdr:nvCxnSpPr>
          <xdr:cNvPr id="50" name="Straight Arrow Connector 49">
            <a:extLst>
              <a:ext uri="{FF2B5EF4-FFF2-40B4-BE49-F238E27FC236}">
                <a16:creationId xmlns:a16="http://schemas.microsoft.com/office/drawing/2014/main" id="{00000000-0008-0000-0800-000032000000}"/>
              </a:ext>
            </a:extLst>
          </xdr:cNvPr>
          <xdr:cNvCxnSpPr/>
        </xdr:nvCxnSpPr>
        <xdr:spPr>
          <a:xfrm flipH="1">
            <a:off x="3280059" y="3979113"/>
            <a:ext cx="18997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800-000033000000}"/>
              </a:ext>
            </a:extLst>
          </xdr:cNvPr>
          <xdr:cNvSpPr/>
        </xdr:nvSpPr>
        <xdr:spPr>
          <a:xfrm>
            <a:off x="3472816" y="3407432"/>
            <a:ext cx="110741"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18</xdr:col>
      <xdr:colOff>66675</xdr:colOff>
      <xdr:row>5</xdr:row>
      <xdr:rowOff>0</xdr:rowOff>
    </xdr:from>
    <xdr:to>
      <xdr:col>19</xdr:col>
      <xdr:colOff>48633</xdr:colOff>
      <xdr:row>7</xdr:row>
      <xdr:rowOff>55134</xdr:rowOff>
    </xdr:to>
    <xdr:grpSp>
      <xdr:nvGrpSpPr>
        <xdr:cNvPr id="52" name="Group 51">
          <a:extLst>
            <a:ext uri="{FF2B5EF4-FFF2-40B4-BE49-F238E27FC236}">
              <a16:creationId xmlns:a16="http://schemas.microsoft.com/office/drawing/2014/main" id="{00000000-0008-0000-0800-000034000000}"/>
            </a:ext>
          </a:extLst>
        </xdr:cNvPr>
        <xdr:cNvGrpSpPr/>
      </xdr:nvGrpSpPr>
      <xdr:grpSpPr>
        <a:xfrm>
          <a:off x="2812838" y="552027"/>
          <a:ext cx="138169" cy="260450"/>
          <a:chOff x="2467839" y="10553453"/>
          <a:chExt cx="150036" cy="340816"/>
        </a:xfrm>
      </xdr:grpSpPr>
      <xdr:sp macro="" textlink="">
        <xdr:nvSpPr>
          <xdr:cNvPr id="55" name="Rectangle 54">
            <a:extLst>
              <a:ext uri="{FF2B5EF4-FFF2-40B4-BE49-F238E27FC236}">
                <a16:creationId xmlns:a16="http://schemas.microsoft.com/office/drawing/2014/main" id="{00000000-0008-0000-0800-000037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a:extLst>
              <a:ext uri="{FF2B5EF4-FFF2-40B4-BE49-F238E27FC236}">
                <a16:creationId xmlns:a16="http://schemas.microsoft.com/office/drawing/2014/main" id="{00000000-0008-0000-0800-000038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7620</xdr:colOff>
      <xdr:row>34</xdr:row>
      <xdr:rowOff>68580</xdr:rowOff>
    </xdr:from>
    <xdr:to>
      <xdr:col>41</xdr:col>
      <xdr:colOff>10341</xdr:colOff>
      <xdr:row>34</xdr:row>
      <xdr:rowOff>68580</xdr:rowOff>
    </xdr:to>
    <xdr:cxnSp macro="">
      <xdr:nvCxnSpPr>
        <xdr:cNvPr id="48" name="Straight Arrow Connector 47">
          <a:extLst>
            <a:ext uri="{FF2B5EF4-FFF2-40B4-BE49-F238E27FC236}">
              <a16:creationId xmlns:a16="http://schemas.microsoft.com/office/drawing/2014/main" id="{00000000-0008-0000-0800-000030000000}"/>
            </a:ext>
          </a:extLst>
        </xdr:cNvPr>
        <xdr:cNvCxnSpPr/>
      </xdr:nvCxnSpPr>
      <xdr:spPr>
        <a:xfrm>
          <a:off x="5737860" y="401574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57</xdr:row>
      <xdr:rowOff>7620</xdr:rowOff>
    </xdr:from>
    <xdr:to>
      <xdr:col>41</xdr:col>
      <xdr:colOff>10341</xdr:colOff>
      <xdr:row>57</xdr:row>
      <xdr:rowOff>7620</xdr:rowOff>
    </xdr:to>
    <xdr:cxnSp macro="">
      <xdr:nvCxnSpPr>
        <xdr:cNvPr id="61" name="Straight Arrow Connector 60">
          <a:extLst>
            <a:ext uri="{FF2B5EF4-FFF2-40B4-BE49-F238E27FC236}">
              <a16:creationId xmlns:a16="http://schemas.microsoft.com/office/drawing/2014/main" id="{00000000-0008-0000-0800-00003D000000}"/>
            </a:ext>
          </a:extLst>
        </xdr:cNvPr>
        <xdr:cNvCxnSpPr/>
      </xdr:nvCxnSpPr>
      <xdr:spPr>
        <a:xfrm>
          <a:off x="5737860" y="7269480"/>
          <a:ext cx="20084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41</xdr:row>
      <xdr:rowOff>60960</xdr:rowOff>
    </xdr:from>
    <xdr:to>
      <xdr:col>41</xdr:col>
      <xdr:colOff>13579</xdr:colOff>
      <xdr:row>44</xdr:row>
      <xdr:rowOff>68580</xdr:rowOff>
    </xdr:to>
    <xdr:grpSp>
      <xdr:nvGrpSpPr>
        <xdr:cNvPr id="62" name="Group 61">
          <a:extLst>
            <a:ext uri="{FF2B5EF4-FFF2-40B4-BE49-F238E27FC236}">
              <a16:creationId xmlns:a16="http://schemas.microsoft.com/office/drawing/2014/main" id="{00000000-0008-0000-0800-00003E000000}"/>
            </a:ext>
          </a:extLst>
        </xdr:cNvPr>
        <xdr:cNvGrpSpPr/>
      </xdr:nvGrpSpPr>
      <xdr:grpSpPr>
        <a:xfrm>
          <a:off x="5860203" y="4589780"/>
          <a:ext cx="204502" cy="397510"/>
          <a:chOff x="6029326" y="2438400"/>
          <a:chExt cx="197784" cy="140494"/>
        </a:xfrm>
      </xdr:grpSpPr>
      <xdr:cxnSp macro="">
        <xdr:nvCxnSpPr>
          <xdr:cNvPr id="63" name="Straight Arrow Connector 62">
            <a:extLst>
              <a:ext uri="{FF2B5EF4-FFF2-40B4-BE49-F238E27FC236}">
                <a16:creationId xmlns:a16="http://schemas.microsoft.com/office/drawing/2014/main" id="{00000000-0008-0000-0800-00003F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a:extLst>
              <a:ext uri="{FF2B5EF4-FFF2-40B4-BE49-F238E27FC236}">
                <a16:creationId xmlns:a16="http://schemas.microsoft.com/office/drawing/2014/main" id="{00000000-0008-0000-0800-000040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142875</xdr:colOff>
      <xdr:row>4</xdr:row>
      <xdr:rowOff>121920</xdr:rowOff>
    </xdr:from>
    <xdr:to>
      <xdr:col>34</xdr:col>
      <xdr:colOff>124833</xdr:colOff>
      <xdr:row>7</xdr:row>
      <xdr:rowOff>47514</xdr:rowOff>
    </xdr:to>
    <xdr:grpSp>
      <xdr:nvGrpSpPr>
        <xdr:cNvPr id="65" name="Group 64">
          <a:extLst>
            <a:ext uri="{FF2B5EF4-FFF2-40B4-BE49-F238E27FC236}">
              <a16:creationId xmlns:a16="http://schemas.microsoft.com/office/drawing/2014/main" id="{00000000-0008-0000-0800-000041000000}"/>
            </a:ext>
          </a:extLst>
        </xdr:cNvPr>
        <xdr:cNvGrpSpPr/>
      </xdr:nvGrpSpPr>
      <xdr:grpSpPr>
        <a:xfrm>
          <a:off x="5112385" y="543137"/>
          <a:ext cx="138168" cy="262567"/>
          <a:chOff x="2467839" y="10553453"/>
          <a:chExt cx="150036" cy="340816"/>
        </a:xfrm>
      </xdr:grpSpPr>
      <xdr:sp macro="" textlink="">
        <xdr:nvSpPr>
          <xdr:cNvPr id="66" name="Rectangle 65">
            <a:extLst>
              <a:ext uri="{FF2B5EF4-FFF2-40B4-BE49-F238E27FC236}">
                <a16:creationId xmlns:a16="http://schemas.microsoft.com/office/drawing/2014/main" id="{00000000-0008-0000-0800-000042000000}"/>
              </a:ext>
            </a:extLst>
          </xdr:cNvPr>
          <xdr:cNvSpPr/>
        </xdr:nvSpPr>
        <xdr:spPr>
          <a:xfrm>
            <a:off x="2467839" y="10553453"/>
            <a:ext cx="150036" cy="154934"/>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7" name="Straight Arrow Connector 66">
            <a:extLst>
              <a:ext uri="{FF2B5EF4-FFF2-40B4-BE49-F238E27FC236}">
                <a16:creationId xmlns:a16="http://schemas.microsoft.com/office/drawing/2014/main" id="{00000000-0008-0000-0800-000043000000}"/>
              </a:ext>
            </a:extLst>
          </xdr:cNvPr>
          <xdr:cNvCxnSpPr/>
        </xdr:nvCxnSpPr>
        <xdr:spPr>
          <a:xfrm>
            <a:off x="2467841" y="10691474"/>
            <a:ext cx="0" cy="202795"/>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43962</xdr:colOff>
      <xdr:row>183</xdr:row>
      <xdr:rowOff>65942</xdr:rowOff>
    </xdr:from>
    <xdr:to>
      <xdr:col>9</xdr:col>
      <xdr:colOff>160860</xdr:colOff>
      <xdr:row>185</xdr:row>
      <xdr:rowOff>72003</xdr:rowOff>
    </xdr:to>
    <xdr:grpSp>
      <xdr:nvGrpSpPr>
        <xdr:cNvPr id="26" name="Group 25">
          <a:extLst>
            <a:ext uri="{FF2B5EF4-FFF2-40B4-BE49-F238E27FC236}">
              <a16:creationId xmlns:a16="http://schemas.microsoft.com/office/drawing/2014/main" id="{00000000-0008-0000-0900-00001A000000}"/>
            </a:ext>
          </a:extLst>
        </xdr:cNvPr>
        <xdr:cNvGrpSpPr/>
      </xdr:nvGrpSpPr>
      <xdr:grpSpPr>
        <a:xfrm>
          <a:off x="1389739" y="23162162"/>
          <a:ext cx="114358" cy="226618"/>
          <a:chOff x="2467841" y="10572750"/>
          <a:chExt cx="160193" cy="324716"/>
        </a:xfrm>
      </xdr:grpSpPr>
      <xdr:sp macro="" textlink="">
        <xdr:nvSpPr>
          <xdr:cNvPr id="27" name="Rectangle 26">
            <a:extLst>
              <a:ext uri="{FF2B5EF4-FFF2-40B4-BE49-F238E27FC236}">
                <a16:creationId xmlns:a16="http://schemas.microsoft.com/office/drawing/2014/main" id="{00000000-0008-0000-0900-00001B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 name="Straight Arrow Connector 27">
            <a:extLst>
              <a:ext uri="{FF2B5EF4-FFF2-40B4-BE49-F238E27FC236}">
                <a16:creationId xmlns:a16="http://schemas.microsoft.com/office/drawing/2014/main" id="{00000000-0008-0000-0900-00001C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17</xdr:col>
      <xdr:colOff>13189</xdr:colOff>
      <xdr:row>183</xdr:row>
      <xdr:rowOff>65942</xdr:rowOff>
    </xdr:from>
    <xdr:to>
      <xdr:col>17</xdr:col>
      <xdr:colOff>129354</xdr:colOff>
      <xdr:row>185</xdr:row>
      <xdr:rowOff>72003</xdr:rowOff>
    </xdr:to>
    <xdr:grpSp>
      <xdr:nvGrpSpPr>
        <xdr:cNvPr id="29" name="Group 28">
          <a:extLst>
            <a:ext uri="{FF2B5EF4-FFF2-40B4-BE49-F238E27FC236}">
              <a16:creationId xmlns:a16="http://schemas.microsoft.com/office/drawing/2014/main" id="{00000000-0008-0000-0900-00001D000000}"/>
            </a:ext>
          </a:extLst>
        </xdr:cNvPr>
        <xdr:cNvGrpSpPr/>
      </xdr:nvGrpSpPr>
      <xdr:grpSpPr>
        <a:xfrm>
          <a:off x="2604835" y="23162162"/>
          <a:ext cx="113625" cy="226618"/>
          <a:chOff x="2467841" y="10572750"/>
          <a:chExt cx="160193" cy="324716"/>
        </a:xfrm>
      </xdr:grpSpPr>
      <xdr:sp macro="" textlink="">
        <xdr:nvSpPr>
          <xdr:cNvPr id="30" name="Rectangle 29">
            <a:extLst>
              <a:ext uri="{FF2B5EF4-FFF2-40B4-BE49-F238E27FC236}">
                <a16:creationId xmlns:a16="http://schemas.microsoft.com/office/drawing/2014/main" id="{00000000-0008-0000-0900-00001E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a:extLst>
              <a:ext uri="{FF2B5EF4-FFF2-40B4-BE49-F238E27FC236}">
                <a16:creationId xmlns:a16="http://schemas.microsoft.com/office/drawing/2014/main" id="{00000000-0008-0000-0900-00001F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19050</xdr:colOff>
      <xdr:row>11</xdr:row>
      <xdr:rowOff>66675</xdr:rowOff>
    </xdr:from>
    <xdr:to>
      <xdr:col>16</xdr:col>
      <xdr:colOff>151018</xdr:colOff>
      <xdr:row>13</xdr:row>
      <xdr:rowOff>108859</xdr:rowOff>
    </xdr:to>
    <xdr:grpSp>
      <xdr:nvGrpSpPr>
        <xdr:cNvPr id="32" name="Group 31">
          <a:extLst>
            <a:ext uri="{FF2B5EF4-FFF2-40B4-BE49-F238E27FC236}">
              <a16:creationId xmlns:a16="http://schemas.microsoft.com/office/drawing/2014/main" id="{00000000-0008-0000-0900-000020000000}"/>
            </a:ext>
          </a:extLst>
        </xdr:cNvPr>
        <xdr:cNvGrpSpPr/>
      </xdr:nvGrpSpPr>
      <xdr:grpSpPr>
        <a:xfrm>
          <a:off x="2455334" y="1339638"/>
          <a:ext cx="129004" cy="247925"/>
          <a:chOff x="2467841" y="10572750"/>
          <a:chExt cx="133445" cy="260359"/>
        </a:xfrm>
      </xdr:grpSpPr>
      <xdr:sp macro="" textlink="">
        <xdr:nvSpPr>
          <xdr:cNvPr id="33" name="Rectangle 32">
            <a:extLst>
              <a:ext uri="{FF2B5EF4-FFF2-40B4-BE49-F238E27FC236}">
                <a16:creationId xmlns:a16="http://schemas.microsoft.com/office/drawing/2014/main" id="{00000000-0008-0000-0900-00002100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900-00002200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11</xdr:row>
      <xdr:rowOff>71688</xdr:rowOff>
    </xdr:from>
    <xdr:to>
      <xdr:col>40</xdr:col>
      <xdr:colOff>100263</xdr:colOff>
      <xdr:row>12</xdr:row>
      <xdr:rowOff>138363</xdr:rowOff>
    </xdr:to>
    <xdr:grpSp>
      <xdr:nvGrpSpPr>
        <xdr:cNvPr id="35" name="Group 34">
          <a:extLst>
            <a:ext uri="{FF2B5EF4-FFF2-40B4-BE49-F238E27FC236}">
              <a16:creationId xmlns:a16="http://schemas.microsoft.com/office/drawing/2014/main" id="{00000000-0008-0000-0900-000023000000}"/>
            </a:ext>
          </a:extLst>
        </xdr:cNvPr>
        <xdr:cNvGrpSpPr/>
      </xdr:nvGrpSpPr>
      <xdr:grpSpPr>
        <a:xfrm>
          <a:off x="4406519" y="1344651"/>
          <a:ext cx="1644118" cy="130598"/>
          <a:chOff x="3700220" y="8704881"/>
          <a:chExt cx="1702781" cy="142068"/>
        </a:xfrm>
      </xdr:grpSpPr>
      <xdr:sp macro="" textlink="">
        <xdr:nvSpPr>
          <xdr:cNvPr id="36" name="Rectangle 35">
            <a:extLst>
              <a:ext uri="{FF2B5EF4-FFF2-40B4-BE49-F238E27FC236}">
                <a16:creationId xmlns:a16="http://schemas.microsoft.com/office/drawing/2014/main" id="{00000000-0008-0000-0900-00002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900-00002500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9293</xdr:colOff>
      <xdr:row>16</xdr:row>
      <xdr:rowOff>69696</xdr:rowOff>
    </xdr:from>
    <xdr:to>
      <xdr:col>41</xdr:col>
      <xdr:colOff>3780</xdr:colOff>
      <xdr:row>17</xdr:row>
      <xdr:rowOff>84861</xdr:rowOff>
    </xdr:to>
    <xdr:grpSp>
      <xdr:nvGrpSpPr>
        <xdr:cNvPr id="38" name="Group 37">
          <a:extLst>
            <a:ext uri="{FF2B5EF4-FFF2-40B4-BE49-F238E27FC236}">
              <a16:creationId xmlns:a16="http://schemas.microsoft.com/office/drawing/2014/main" id="{00000000-0008-0000-0900-000026000000}"/>
            </a:ext>
          </a:extLst>
        </xdr:cNvPr>
        <xdr:cNvGrpSpPr/>
      </xdr:nvGrpSpPr>
      <xdr:grpSpPr>
        <a:xfrm>
          <a:off x="5861876" y="1828646"/>
          <a:ext cx="194300" cy="158251"/>
          <a:chOff x="6029326" y="2438400"/>
          <a:chExt cx="197784" cy="140494"/>
        </a:xfrm>
      </xdr:grpSpPr>
      <xdr:cxnSp macro="">
        <xdr:nvCxnSpPr>
          <xdr:cNvPr id="39" name="Straight Arrow Connector 38">
            <a:extLst>
              <a:ext uri="{FF2B5EF4-FFF2-40B4-BE49-F238E27FC236}">
                <a16:creationId xmlns:a16="http://schemas.microsoft.com/office/drawing/2014/main" id="{00000000-0008-0000-0900-00002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a:extLst>
              <a:ext uri="{FF2B5EF4-FFF2-40B4-BE49-F238E27FC236}">
                <a16:creationId xmlns:a16="http://schemas.microsoft.com/office/drawing/2014/main" id="{00000000-0008-0000-0900-00002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4646</xdr:colOff>
      <xdr:row>20</xdr:row>
      <xdr:rowOff>69694</xdr:rowOff>
    </xdr:from>
    <xdr:to>
      <xdr:col>40</xdr:col>
      <xdr:colOff>106114</xdr:colOff>
      <xdr:row>20</xdr:row>
      <xdr:rowOff>69694</xdr:rowOff>
    </xdr:to>
    <xdr:cxnSp macro="">
      <xdr:nvCxnSpPr>
        <xdr:cNvPr id="47" name="Straight Arrow Connector 46">
          <a:extLst>
            <a:ext uri="{FF2B5EF4-FFF2-40B4-BE49-F238E27FC236}">
              <a16:creationId xmlns:a16="http://schemas.microsoft.com/office/drawing/2014/main" id="{00000000-0008-0000-0900-00002F000000}"/>
            </a:ext>
          </a:extLst>
        </xdr:cNvPr>
        <xdr:cNvCxnSpPr/>
      </xdr:nvCxnSpPr>
      <xdr:spPr>
        <a:xfrm>
          <a:off x="6123878" y="1607633"/>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21</xdr:row>
      <xdr:rowOff>69694</xdr:rowOff>
    </xdr:from>
    <xdr:to>
      <xdr:col>40</xdr:col>
      <xdr:colOff>106114</xdr:colOff>
      <xdr:row>21</xdr:row>
      <xdr:rowOff>69694</xdr:rowOff>
    </xdr:to>
    <xdr:cxnSp macro="">
      <xdr:nvCxnSpPr>
        <xdr:cNvPr id="48" name="Straight Arrow Connector 47">
          <a:extLst>
            <a:ext uri="{FF2B5EF4-FFF2-40B4-BE49-F238E27FC236}">
              <a16:creationId xmlns:a16="http://schemas.microsoft.com/office/drawing/2014/main" id="{00000000-0008-0000-0900-000030000000}"/>
            </a:ext>
          </a:extLst>
        </xdr:cNvPr>
        <xdr:cNvCxnSpPr/>
      </xdr:nvCxnSpPr>
      <xdr:spPr>
        <a:xfrm>
          <a:off x="6123878" y="1751670"/>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22</xdr:row>
      <xdr:rowOff>69694</xdr:rowOff>
    </xdr:from>
    <xdr:to>
      <xdr:col>40</xdr:col>
      <xdr:colOff>106114</xdr:colOff>
      <xdr:row>22</xdr:row>
      <xdr:rowOff>69694</xdr:rowOff>
    </xdr:to>
    <xdr:cxnSp macro="">
      <xdr:nvCxnSpPr>
        <xdr:cNvPr id="49" name="Straight Arrow Connector 48">
          <a:extLst>
            <a:ext uri="{FF2B5EF4-FFF2-40B4-BE49-F238E27FC236}">
              <a16:creationId xmlns:a16="http://schemas.microsoft.com/office/drawing/2014/main" id="{00000000-0008-0000-0900-000031000000}"/>
            </a:ext>
          </a:extLst>
        </xdr:cNvPr>
        <xdr:cNvCxnSpPr/>
      </xdr:nvCxnSpPr>
      <xdr:spPr>
        <a:xfrm>
          <a:off x="6123878" y="1895706"/>
          <a:ext cx="208334"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9292</xdr:colOff>
      <xdr:row>130</xdr:row>
      <xdr:rowOff>38100</xdr:rowOff>
    </xdr:from>
    <xdr:to>
      <xdr:col>41</xdr:col>
      <xdr:colOff>19049</xdr:colOff>
      <xdr:row>166</xdr:row>
      <xdr:rowOff>76200</xdr:rowOff>
    </xdr:to>
    <xdr:grpSp>
      <xdr:nvGrpSpPr>
        <xdr:cNvPr id="67" name="Group 66">
          <a:extLst>
            <a:ext uri="{FF2B5EF4-FFF2-40B4-BE49-F238E27FC236}">
              <a16:creationId xmlns:a16="http://schemas.microsoft.com/office/drawing/2014/main" id="{00000000-0008-0000-0900-000043000000}"/>
            </a:ext>
          </a:extLst>
        </xdr:cNvPr>
        <xdr:cNvGrpSpPr/>
      </xdr:nvGrpSpPr>
      <xdr:grpSpPr>
        <a:xfrm>
          <a:off x="5861875" y="16122227"/>
          <a:ext cx="208724" cy="5206999"/>
          <a:chOff x="6029326" y="2438400"/>
          <a:chExt cx="197784" cy="140494"/>
        </a:xfrm>
      </xdr:grpSpPr>
      <xdr:cxnSp macro="">
        <xdr:nvCxnSpPr>
          <xdr:cNvPr id="68" name="Straight Arrow Connector 67">
            <a:extLst>
              <a:ext uri="{FF2B5EF4-FFF2-40B4-BE49-F238E27FC236}">
                <a16:creationId xmlns:a16="http://schemas.microsoft.com/office/drawing/2014/main" id="{00000000-0008-0000-0900-000044000000}"/>
              </a:ext>
            </a:extLst>
          </xdr:cNvPr>
          <xdr:cNvCxnSpPr/>
        </xdr:nvCxnSpPr>
        <xdr:spPr>
          <a:xfrm>
            <a:off x="6094548" y="2508624"/>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a:extLst>
              <a:ext uri="{FF2B5EF4-FFF2-40B4-BE49-F238E27FC236}">
                <a16:creationId xmlns:a16="http://schemas.microsoft.com/office/drawing/2014/main" id="{00000000-0008-0000-0900-000045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7327</xdr:colOff>
      <xdr:row>187</xdr:row>
      <xdr:rowOff>73270</xdr:rowOff>
    </xdr:from>
    <xdr:to>
      <xdr:col>41</xdr:col>
      <xdr:colOff>6218</xdr:colOff>
      <xdr:row>187</xdr:row>
      <xdr:rowOff>73270</xdr:rowOff>
    </xdr:to>
    <xdr:cxnSp macro="">
      <xdr:nvCxnSpPr>
        <xdr:cNvPr id="71" name="Straight Arrow Connector 70">
          <a:extLst>
            <a:ext uri="{FF2B5EF4-FFF2-40B4-BE49-F238E27FC236}">
              <a16:creationId xmlns:a16="http://schemas.microsoft.com/office/drawing/2014/main" id="{00000000-0008-0000-0900-000047000000}"/>
            </a:ext>
          </a:extLst>
        </xdr:cNvPr>
        <xdr:cNvCxnSpPr/>
      </xdr:nvCxnSpPr>
      <xdr:spPr>
        <a:xfrm>
          <a:off x="6059365" y="26237712"/>
          <a:ext cx="204045"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175</xdr:row>
      <xdr:rowOff>73270</xdr:rowOff>
    </xdr:from>
    <xdr:to>
      <xdr:col>41</xdr:col>
      <xdr:colOff>6218</xdr:colOff>
      <xdr:row>175</xdr:row>
      <xdr:rowOff>73270</xdr:rowOff>
    </xdr:to>
    <xdr:cxnSp macro="">
      <xdr:nvCxnSpPr>
        <xdr:cNvPr id="72" name="Straight Arrow Connector 71">
          <a:extLst>
            <a:ext uri="{FF2B5EF4-FFF2-40B4-BE49-F238E27FC236}">
              <a16:creationId xmlns:a16="http://schemas.microsoft.com/office/drawing/2014/main" id="{00000000-0008-0000-0900-000048000000}"/>
            </a:ext>
          </a:extLst>
        </xdr:cNvPr>
        <xdr:cNvCxnSpPr/>
      </xdr:nvCxnSpPr>
      <xdr:spPr>
        <a:xfrm>
          <a:off x="6093802" y="20018620"/>
          <a:ext cx="208441"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31</xdr:row>
      <xdr:rowOff>85725</xdr:rowOff>
    </xdr:from>
    <xdr:to>
      <xdr:col>40</xdr:col>
      <xdr:colOff>104704</xdr:colOff>
      <xdr:row>33</xdr:row>
      <xdr:rowOff>77959</xdr:rowOff>
    </xdr:to>
    <xdr:grpSp>
      <xdr:nvGrpSpPr>
        <xdr:cNvPr id="73" name="Group 72">
          <a:extLst>
            <a:ext uri="{FF2B5EF4-FFF2-40B4-BE49-F238E27FC236}">
              <a16:creationId xmlns:a16="http://schemas.microsoft.com/office/drawing/2014/main" id="{00000000-0008-0000-0900-000049000000}"/>
            </a:ext>
          </a:extLst>
        </xdr:cNvPr>
        <xdr:cNvGrpSpPr/>
      </xdr:nvGrpSpPr>
      <xdr:grpSpPr>
        <a:xfrm>
          <a:off x="5852160" y="3684905"/>
          <a:ext cx="202918" cy="250467"/>
          <a:chOff x="6128657" y="1894114"/>
          <a:chExt cx="210939" cy="277586"/>
        </a:xfrm>
      </xdr:grpSpPr>
      <xdr:grpSp>
        <xdr:nvGrpSpPr>
          <xdr:cNvPr id="74" name="Group 73">
            <a:extLst>
              <a:ext uri="{FF2B5EF4-FFF2-40B4-BE49-F238E27FC236}">
                <a16:creationId xmlns:a16="http://schemas.microsoft.com/office/drawing/2014/main" id="{00000000-0008-0000-0900-00004A000000}"/>
              </a:ext>
            </a:extLst>
          </xdr:cNvPr>
          <xdr:cNvGrpSpPr/>
        </xdr:nvGrpSpPr>
        <xdr:grpSpPr>
          <a:xfrm>
            <a:off x="6134099" y="1894114"/>
            <a:ext cx="205497" cy="277586"/>
            <a:chOff x="6029326" y="2438400"/>
            <a:chExt cx="197784" cy="140494"/>
          </a:xfrm>
        </xdr:grpSpPr>
        <xdr:cxnSp macro="">
          <xdr:nvCxnSpPr>
            <xdr:cNvPr id="76" name="Straight Arrow Connector 75">
              <a:extLst>
                <a:ext uri="{FF2B5EF4-FFF2-40B4-BE49-F238E27FC236}">
                  <a16:creationId xmlns:a16="http://schemas.microsoft.com/office/drawing/2014/main" id="{00000000-0008-0000-0900-00004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7" name="Rectangle 37">
              <a:extLst>
                <a:ext uri="{FF2B5EF4-FFF2-40B4-BE49-F238E27FC236}">
                  <a16:creationId xmlns:a16="http://schemas.microsoft.com/office/drawing/2014/main" id="{00000000-0008-0000-0900-00004D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75" name="Straight Connector 74">
            <a:extLst>
              <a:ext uri="{FF2B5EF4-FFF2-40B4-BE49-F238E27FC236}">
                <a16:creationId xmlns:a16="http://schemas.microsoft.com/office/drawing/2014/main" id="{00000000-0008-0000-0900-00004B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80</xdr:row>
      <xdr:rowOff>66675</xdr:rowOff>
    </xdr:from>
    <xdr:to>
      <xdr:col>40</xdr:col>
      <xdr:colOff>101352</xdr:colOff>
      <xdr:row>81</xdr:row>
      <xdr:rowOff>81841</xdr:rowOff>
    </xdr:to>
    <xdr:grpSp>
      <xdr:nvGrpSpPr>
        <xdr:cNvPr id="65" name="Group 64">
          <a:extLst>
            <a:ext uri="{FF2B5EF4-FFF2-40B4-BE49-F238E27FC236}">
              <a16:creationId xmlns:a16="http://schemas.microsoft.com/office/drawing/2014/main" id="{00000000-0008-0000-0900-000041000000}"/>
            </a:ext>
          </a:extLst>
        </xdr:cNvPr>
        <xdr:cNvGrpSpPr/>
      </xdr:nvGrpSpPr>
      <xdr:grpSpPr>
        <a:xfrm>
          <a:off x="5852160" y="10371878"/>
          <a:ext cx="199566" cy="158253"/>
          <a:chOff x="6029326" y="2438400"/>
          <a:chExt cx="197784" cy="140494"/>
        </a:xfrm>
      </xdr:grpSpPr>
      <xdr:cxnSp macro="">
        <xdr:nvCxnSpPr>
          <xdr:cNvPr id="66" name="Straight Arrow Connector 65">
            <a:extLst>
              <a:ext uri="{FF2B5EF4-FFF2-40B4-BE49-F238E27FC236}">
                <a16:creationId xmlns:a16="http://schemas.microsoft.com/office/drawing/2014/main" id="{00000000-0008-0000-0900-00004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0" name="Rectangle 37">
            <a:extLst>
              <a:ext uri="{FF2B5EF4-FFF2-40B4-BE49-F238E27FC236}">
                <a16:creationId xmlns:a16="http://schemas.microsoft.com/office/drawing/2014/main" id="{00000000-0008-0000-0900-00005A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38</xdr:col>
      <xdr:colOff>104078</xdr:colOff>
      <xdr:row>35</xdr:row>
      <xdr:rowOff>76431</xdr:rowOff>
    </xdr:from>
    <xdr:to>
      <xdr:col>40</xdr:col>
      <xdr:colOff>100771</xdr:colOff>
      <xdr:row>35</xdr:row>
      <xdr:rowOff>76431</xdr:rowOff>
    </xdr:to>
    <xdr:cxnSp macro="">
      <xdr:nvCxnSpPr>
        <xdr:cNvPr id="57" name="Straight Arrow Connector 56">
          <a:extLst>
            <a:ext uri="{FF2B5EF4-FFF2-40B4-BE49-F238E27FC236}">
              <a16:creationId xmlns:a16="http://schemas.microsoft.com/office/drawing/2014/main" id="{00000000-0008-0000-0900-000039000000}"/>
            </a:ext>
          </a:extLst>
        </xdr:cNvPr>
        <xdr:cNvCxnSpPr/>
      </xdr:nvCxnSpPr>
      <xdr:spPr>
        <a:xfrm>
          <a:off x="6085778" y="4486506"/>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96</xdr:row>
      <xdr:rowOff>57150</xdr:rowOff>
    </xdr:from>
    <xdr:to>
      <xdr:col>40</xdr:col>
      <xdr:colOff>101468</xdr:colOff>
      <xdr:row>96</xdr:row>
      <xdr:rowOff>57150</xdr:rowOff>
    </xdr:to>
    <xdr:cxnSp macro="">
      <xdr:nvCxnSpPr>
        <xdr:cNvPr id="60" name="Straight Arrow Connector 59">
          <a:extLst>
            <a:ext uri="{FF2B5EF4-FFF2-40B4-BE49-F238E27FC236}">
              <a16:creationId xmlns:a16="http://schemas.microsoft.com/office/drawing/2014/main" id="{00000000-0008-0000-0900-00003C000000}"/>
            </a:ext>
          </a:extLst>
        </xdr:cNvPr>
        <xdr:cNvCxnSpPr/>
      </xdr:nvCxnSpPr>
      <xdr:spPr>
        <a:xfrm>
          <a:off x="6086475" y="12392025"/>
          <a:ext cx="2062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4646</xdr:colOff>
      <xdr:row>112</xdr:row>
      <xdr:rowOff>65048</xdr:rowOff>
    </xdr:from>
    <xdr:to>
      <xdr:col>40</xdr:col>
      <xdr:colOff>98378</xdr:colOff>
      <xdr:row>113</xdr:row>
      <xdr:rowOff>72594</xdr:rowOff>
    </xdr:to>
    <xdr:grpSp>
      <xdr:nvGrpSpPr>
        <xdr:cNvPr id="41" name="Group 40">
          <a:extLst>
            <a:ext uri="{FF2B5EF4-FFF2-40B4-BE49-F238E27FC236}">
              <a16:creationId xmlns:a16="http://schemas.microsoft.com/office/drawing/2014/main" id="{00000000-0008-0000-0900-000029000000}"/>
            </a:ext>
          </a:extLst>
        </xdr:cNvPr>
        <xdr:cNvGrpSpPr/>
      </xdr:nvGrpSpPr>
      <xdr:grpSpPr>
        <a:xfrm>
          <a:off x="5857229" y="13922442"/>
          <a:ext cx="191099" cy="136662"/>
          <a:chOff x="6029326" y="2438400"/>
          <a:chExt cx="197784" cy="140494"/>
        </a:xfrm>
      </xdr:grpSpPr>
      <xdr:cxnSp macro="">
        <xdr:nvCxnSpPr>
          <xdr:cNvPr id="42" name="Straight Arrow Connector 41">
            <a:extLst>
              <a:ext uri="{FF2B5EF4-FFF2-40B4-BE49-F238E27FC236}">
                <a16:creationId xmlns:a16="http://schemas.microsoft.com/office/drawing/2014/main" id="{00000000-0008-0000-0900-00002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a:extLst>
              <a:ext uri="{FF2B5EF4-FFF2-40B4-BE49-F238E27FC236}">
                <a16:creationId xmlns:a16="http://schemas.microsoft.com/office/drawing/2014/main" id="{00000000-0008-0000-0900-00002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123</xdr:row>
      <xdr:rowOff>1905</xdr:rowOff>
    </xdr:from>
    <xdr:to>
      <xdr:col>40</xdr:col>
      <xdr:colOff>97084</xdr:colOff>
      <xdr:row>125</xdr:row>
      <xdr:rowOff>1759</xdr:rowOff>
    </xdr:to>
    <xdr:grpSp>
      <xdr:nvGrpSpPr>
        <xdr:cNvPr id="44" name="Group 43">
          <a:extLst>
            <a:ext uri="{FF2B5EF4-FFF2-40B4-BE49-F238E27FC236}">
              <a16:creationId xmlns:a16="http://schemas.microsoft.com/office/drawing/2014/main" id="{00000000-0008-0000-0900-00002C000000}"/>
            </a:ext>
          </a:extLst>
        </xdr:cNvPr>
        <xdr:cNvGrpSpPr/>
      </xdr:nvGrpSpPr>
      <xdr:grpSpPr>
        <a:xfrm>
          <a:off x="5852160" y="15274078"/>
          <a:ext cx="194874" cy="257241"/>
          <a:chOff x="6128657" y="1894114"/>
          <a:chExt cx="210939" cy="277586"/>
        </a:xfrm>
      </xdr:grpSpPr>
      <xdr:grpSp>
        <xdr:nvGrpSpPr>
          <xdr:cNvPr id="45" name="Group 44">
            <a:extLst>
              <a:ext uri="{FF2B5EF4-FFF2-40B4-BE49-F238E27FC236}">
                <a16:creationId xmlns:a16="http://schemas.microsoft.com/office/drawing/2014/main" id="{00000000-0008-0000-0900-00002D000000}"/>
              </a:ext>
            </a:extLst>
          </xdr:cNvPr>
          <xdr:cNvGrpSpPr/>
        </xdr:nvGrpSpPr>
        <xdr:grpSpPr>
          <a:xfrm>
            <a:off x="6134099" y="1894114"/>
            <a:ext cx="205497" cy="277586"/>
            <a:chOff x="6029326" y="2438400"/>
            <a:chExt cx="197784" cy="140494"/>
          </a:xfrm>
        </xdr:grpSpPr>
        <xdr:cxnSp macro="">
          <xdr:nvCxnSpPr>
            <xdr:cNvPr id="50" name="Straight Arrow Connector 49">
              <a:extLst>
                <a:ext uri="{FF2B5EF4-FFF2-40B4-BE49-F238E27FC236}">
                  <a16:creationId xmlns:a16="http://schemas.microsoft.com/office/drawing/2014/main" id="{00000000-0008-0000-0900-000032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0000000-0008-0000-0900-000033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a:extLst>
              <a:ext uri="{FF2B5EF4-FFF2-40B4-BE49-F238E27FC236}">
                <a16:creationId xmlns:a16="http://schemas.microsoft.com/office/drawing/2014/main" id="{00000000-0008-0000-0900-00002E000000}"/>
              </a:ext>
            </a:extLst>
          </xdr:cNvPr>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4646</xdr:colOff>
      <xdr:row>126</xdr:row>
      <xdr:rowOff>69691</xdr:rowOff>
    </xdr:from>
    <xdr:to>
      <xdr:col>40</xdr:col>
      <xdr:colOff>106114</xdr:colOff>
      <xdr:row>126</xdr:row>
      <xdr:rowOff>69691</xdr:rowOff>
    </xdr:to>
    <xdr:cxnSp macro="">
      <xdr:nvCxnSpPr>
        <xdr:cNvPr id="52" name="Straight Arrow Connector 51">
          <a:extLst>
            <a:ext uri="{FF2B5EF4-FFF2-40B4-BE49-F238E27FC236}">
              <a16:creationId xmlns:a16="http://schemas.microsoft.com/office/drawing/2014/main" id="{00000000-0008-0000-0900-000034000000}"/>
            </a:ext>
          </a:extLst>
        </xdr:cNvPr>
        <xdr:cNvCxnSpPr/>
      </xdr:nvCxnSpPr>
      <xdr:spPr>
        <a:xfrm>
          <a:off x="5734886" y="15149671"/>
          <a:ext cx="192908"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108</xdr:row>
      <xdr:rowOff>68580</xdr:rowOff>
    </xdr:from>
    <xdr:to>
      <xdr:col>41</xdr:col>
      <xdr:colOff>2292</xdr:colOff>
      <xdr:row>109</xdr:row>
      <xdr:rowOff>68506</xdr:rowOff>
    </xdr:to>
    <xdr:grpSp>
      <xdr:nvGrpSpPr>
        <xdr:cNvPr id="53" name="Group 52">
          <a:extLst>
            <a:ext uri="{FF2B5EF4-FFF2-40B4-BE49-F238E27FC236}">
              <a16:creationId xmlns:a16="http://schemas.microsoft.com/office/drawing/2014/main" id="{00000000-0008-0000-0900-000035000000}"/>
            </a:ext>
          </a:extLst>
        </xdr:cNvPr>
        <xdr:cNvGrpSpPr/>
      </xdr:nvGrpSpPr>
      <xdr:grpSpPr>
        <a:xfrm>
          <a:off x="5860203" y="13501370"/>
          <a:ext cx="194062" cy="143859"/>
          <a:chOff x="6029326" y="2438400"/>
          <a:chExt cx="197784" cy="140494"/>
        </a:xfrm>
      </xdr:grpSpPr>
      <xdr:cxnSp macro="">
        <xdr:nvCxnSpPr>
          <xdr:cNvPr id="54" name="Straight Arrow Connector 53">
            <a:extLst>
              <a:ext uri="{FF2B5EF4-FFF2-40B4-BE49-F238E27FC236}">
                <a16:creationId xmlns:a16="http://schemas.microsoft.com/office/drawing/2014/main" id="{00000000-0008-0000-0900-000036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5" name="Rectangle 37">
            <a:extLst>
              <a:ext uri="{FF2B5EF4-FFF2-40B4-BE49-F238E27FC236}">
                <a16:creationId xmlns:a16="http://schemas.microsoft.com/office/drawing/2014/main" id="{00000000-0008-0000-0900-000037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57711</xdr:colOff>
      <xdr:row>212</xdr:row>
      <xdr:rowOff>560</xdr:rowOff>
    </xdr:from>
    <xdr:to>
      <xdr:col>15</xdr:col>
      <xdr:colOff>54246</xdr:colOff>
      <xdr:row>214</xdr:row>
      <xdr:rowOff>38660</xdr:rowOff>
    </xdr:to>
    <xdr:grpSp>
      <xdr:nvGrpSpPr>
        <xdr:cNvPr id="35" name="Group 34">
          <a:extLst>
            <a:ext uri="{FF2B5EF4-FFF2-40B4-BE49-F238E27FC236}">
              <a16:creationId xmlns:a16="http://schemas.microsoft.com/office/drawing/2014/main" id="{00000000-0008-0000-0B00-000023000000}"/>
            </a:ext>
          </a:extLst>
        </xdr:cNvPr>
        <xdr:cNvGrpSpPr/>
      </xdr:nvGrpSpPr>
      <xdr:grpSpPr>
        <a:xfrm>
          <a:off x="2181574" y="25134707"/>
          <a:ext cx="152322" cy="296333"/>
          <a:chOff x="2467841" y="10572750"/>
          <a:chExt cx="160193" cy="323850"/>
        </a:xfrm>
      </xdr:grpSpPr>
      <xdr:sp macro="" textlink="">
        <xdr:nvSpPr>
          <xdr:cNvPr id="36" name="Rectangle 35">
            <a:extLst>
              <a:ext uri="{FF2B5EF4-FFF2-40B4-BE49-F238E27FC236}">
                <a16:creationId xmlns:a16="http://schemas.microsoft.com/office/drawing/2014/main" id="{00000000-0008-0000-0B00-000024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B00-000025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101600</xdr:colOff>
      <xdr:row>873</xdr:row>
      <xdr:rowOff>23415</xdr:rowOff>
    </xdr:from>
    <xdr:to>
      <xdr:col>17</xdr:col>
      <xdr:colOff>115994</xdr:colOff>
      <xdr:row>875</xdr:row>
      <xdr:rowOff>61515</xdr:rowOff>
    </xdr:to>
    <xdr:grpSp>
      <xdr:nvGrpSpPr>
        <xdr:cNvPr id="75" name="Group 74">
          <a:extLst>
            <a:ext uri="{FF2B5EF4-FFF2-40B4-BE49-F238E27FC236}">
              <a16:creationId xmlns:a16="http://schemas.microsoft.com/office/drawing/2014/main" id="{00000000-0008-0000-0B00-00004B000000}"/>
            </a:ext>
          </a:extLst>
        </xdr:cNvPr>
        <xdr:cNvGrpSpPr/>
      </xdr:nvGrpSpPr>
      <xdr:grpSpPr>
        <a:xfrm>
          <a:off x="2536614" y="105621375"/>
          <a:ext cx="169333" cy="296334"/>
          <a:chOff x="2467841" y="10572750"/>
          <a:chExt cx="160193" cy="323850"/>
        </a:xfrm>
      </xdr:grpSpPr>
      <xdr:sp macro="" textlink="">
        <xdr:nvSpPr>
          <xdr:cNvPr id="76" name="Rectangle 75">
            <a:extLst>
              <a:ext uri="{FF2B5EF4-FFF2-40B4-BE49-F238E27FC236}">
                <a16:creationId xmlns:a16="http://schemas.microsoft.com/office/drawing/2014/main" id="{00000000-0008-0000-0B00-00004C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7" name="Straight Arrow Connector 76">
            <a:extLst>
              <a:ext uri="{FF2B5EF4-FFF2-40B4-BE49-F238E27FC236}">
                <a16:creationId xmlns:a16="http://schemas.microsoft.com/office/drawing/2014/main" id="{00000000-0008-0000-0B00-00004D00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15</xdr:col>
      <xdr:colOff>83994</xdr:colOff>
      <xdr:row>6</xdr:row>
      <xdr:rowOff>63067</xdr:rowOff>
    </xdr:from>
    <xdr:to>
      <xdr:col>16</xdr:col>
      <xdr:colOff>93519</xdr:colOff>
      <xdr:row>8</xdr:row>
      <xdr:rowOff>121131</xdr:rowOff>
    </xdr:to>
    <xdr:grpSp>
      <xdr:nvGrpSpPr>
        <xdr:cNvPr id="130" name="Group 129">
          <a:extLst>
            <a:ext uri="{FF2B5EF4-FFF2-40B4-BE49-F238E27FC236}">
              <a16:creationId xmlns:a16="http://schemas.microsoft.com/office/drawing/2014/main" id="{00000000-0008-0000-0B00-000082000000}"/>
            </a:ext>
          </a:extLst>
        </xdr:cNvPr>
        <xdr:cNvGrpSpPr/>
      </xdr:nvGrpSpPr>
      <xdr:grpSpPr>
        <a:xfrm>
          <a:off x="2363644" y="693834"/>
          <a:ext cx="164465" cy="346354"/>
          <a:chOff x="3377338" y="8846950"/>
          <a:chExt cx="161441" cy="351940"/>
        </a:xfrm>
      </xdr:grpSpPr>
      <xdr:sp macro="" textlink="">
        <xdr:nvSpPr>
          <xdr:cNvPr id="131" name="Rectangle 130">
            <a:extLst>
              <a:ext uri="{FF2B5EF4-FFF2-40B4-BE49-F238E27FC236}">
                <a16:creationId xmlns:a16="http://schemas.microsoft.com/office/drawing/2014/main" id="{00000000-0008-0000-0B00-00008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2" name="Straight Arrow Connector 131">
            <a:extLst>
              <a:ext uri="{FF2B5EF4-FFF2-40B4-BE49-F238E27FC236}">
                <a16:creationId xmlns:a16="http://schemas.microsoft.com/office/drawing/2014/main" id="{00000000-0008-0000-0B00-00008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30700</xdr:colOff>
      <xdr:row>6</xdr:row>
      <xdr:rowOff>60612</xdr:rowOff>
    </xdr:from>
    <xdr:to>
      <xdr:col>40</xdr:col>
      <xdr:colOff>91749</xdr:colOff>
      <xdr:row>7</xdr:row>
      <xdr:rowOff>74899</xdr:rowOff>
    </xdr:to>
    <xdr:grpSp>
      <xdr:nvGrpSpPr>
        <xdr:cNvPr id="8" name="Group 7">
          <a:extLst>
            <a:ext uri="{FF2B5EF4-FFF2-40B4-BE49-F238E27FC236}">
              <a16:creationId xmlns:a16="http://schemas.microsoft.com/office/drawing/2014/main" id="{00000000-0008-0000-0B00-000008000000}"/>
            </a:ext>
          </a:extLst>
        </xdr:cNvPr>
        <xdr:cNvGrpSpPr/>
      </xdr:nvGrpSpPr>
      <xdr:grpSpPr>
        <a:xfrm>
          <a:off x="5002750" y="691379"/>
          <a:ext cx="1038526" cy="159066"/>
          <a:chOff x="5304086" y="452727"/>
          <a:chExt cx="1091481" cy="150380"/>
        </a:xfrm>
      </xdr:grpSpPr>
      <xdr:sp macro="" textlink="">
        <xdr:nvSpPr>
          <xdr:cNvPr id="134" name="Rectangle 133">
            <a:extLst>
              <a:ext uri="{FF2B5EF4-FFF2-40B4-BE49-F238E27FC236}">
                <a16:creationId xmlns:a16="http://schemas.microsoft.com/office/drawing/2014/main" id="{00000000-0008-0000-0B00-000086000000}"/>
              </a:ext>
            </a:extLst>
          </xdr:cNvPr>
          <xdr:cNvSpPr/>
        </xdr:nvSpPr>
        <xdr:spPr>
          <a:xfrm>
            <a:off x="5304086" y="441615"/>
            <a:ext cx="177119" cy="161492"/>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5" name="Straight Arrow Connector 134">
            <a:extLst>
              <a:ext uri="{FF2B5EF4-FFF2-40B4-BE49-F238E27FC236}">
                <a16:creationId xmlns:a16="http://schemas.microsoft.com/office/drawing/2014/main" id="{00000000-0008-0000-0B00-000087000000}"/>
              </a:ext>
            </a:extLst>
          </xdr:cNvPr>
          <xdr:cNvCxnSpPr/>
        </xdr:nvCxnSpPr>
        <xdr:spPr>
          <a:xfrm>
            <a:off x="5392156" y="603107"/>
            <a:ext cx="100341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48491</xdr:colOff>
      <xdr:row>229</xdr:row>
      <xdr:rowOff>33770</xdr:rowOff>
    </xdr:from>
    <xdr:to>
      <xdr:col>11</xdr:col>
      <xdr:colOff>3464</xdr:colOff>
      <xdr:row>230</xdr:row>
      <xdr:rowOff>116031</xdr:rowOff>
    </xdr:to>
    <xdr:grpSp>
      <xdr:nvGrpSpPr>
        <xdr:cNvPr id="160" name="Group 159">
          <a:extLst>
            <a:ext uri="{FF2B5EF4-FFF2-40B4-BE49-F238E27FC236}">
              <a16:creationId xmlns:a16="http://schemas.microsoft.com/office/drawing/2014/main" id="{00000000-0008-0000-0B00-0000A0000000}"/>
            </a:ext>
          </a:extLst>
        </xdr:cNvPr>
        <xdr:cNvGrpSpPr/>
      </xdr:nvGrpSpPr>
      <xdr:grpSpPr>
        <a:xfrm>
          <a:off x="1548785" y="27034393"/>
          <a:ext cx="112875" cy="226618"/>
          <a:chOff x="2467841" y="10572750"/>
          <a:chExt cx="160193" cy="324716"/>
        </a:xfrm>
      </xdr:grpSpPr>
      <xdr:sp macro="" textlink="">
        <xdr:nvSpPr>
          <xdr:cNvPr id="161" name="Rectangle 160">
            <a:extLst>
              <a:ext uri="{FF2B5EF4-FFF2-40B4-BE49-F238E27FC236}">
                <a16:creationId xmlns:a16="http://schemas.microsoft.com/office/drawing/2014/main" id="{00000000-0008-0000-0B00-0000A1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2" name="Straight Arrow Connector 161">
            <a:extLst>
              <a:ext uri="{FF2B5EF4-FFF2-40B4-BE49-F238E27FC236}">
                <a16:creationId xmlns:a16="http://schemas.microsoft.com/office/drawing/2014/main" id="{00000000-0008-0000-0B00-0000A2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51038</xdr:colOff>
      <xdr:row>229</xdr:row>
      <xdr:rowOff>29441</xdr:rowOff>
    </xdr:from>
    <xdr:to>
      <xdr:col>19</xdr:col>
      <xdr:colOff>5451</xdr:colOff>
      <xdr:row>230</xdr:row>
      <xdr:rowOff>111702</xdr:rowOff>
    </xdr:to>
    <xdr:grpSp>
      <xdr:nvGrpSpPr>
        <xdr:cNvPr id="163" name="Group 162">
          <a:extLst>
            <a:ext uri="{FF2B5EF4-FFF2-40B4-BE49-F238E27FC236}">
              <a16:creationId xmlns:a16="http://schemas.microsoft.com/office/drawing/2014/main" id="{00000000-0008-0000-0B00-0000A3000000}"/>
            </a:ext>
          </a:extLst>
        </xdr:cNvPr>
        <xdr:cNvGrpSpPr/>
      </xdr:nvGrpSpPr>
      <xdr:grpSpPr>
        <a:xfrm>
          <a:off x="2797625" y="27030064"/>
          <a:ext cx="112316" cy="226618"/>
          <a:chOff x="2467841" y="10572750"/>
          <a:chExt cx="160193" cy="324716"/>
        </a:xfrm>
      </xdr:grpSpPr>
      <xdr:sp macro="" textlink="">
        <xdr:nvSpPr>
          <xdr:cNvPr id="164" name="Rectangle 163">
            <a:extLst>
              <a:ext uri="{FF2B5EF4-FFF2-40B4-BE49-F238E27FC236}">
                <a16:creationId xmlns:a16="http://schemas.microsoft.com/office/drawing/2014/main" id="{00000000-0008-0000-0B00-0000A400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65" name="Straight Arrow Connector 164">
            <a:extLst>
              <a:ext uri="{FF2B5EF4-FFF2-40B4-BE49-F238E27FC236}">
                <a16:creationId xmlns:a16="http://schemas.microsoft.com/office/drawing/2014/main" id="{00000000-0008-0000-0B00-0000A5000000}"/>
              </a:ext>
            </a:extLst>
          </xdr:cNvPr>
          <xdr:cNvCxnSpPr/>
        </xdr:nvCxnSpPr>
        <xdr:spPr>
          <a:xfrm>
            <a:off x="2467841" y="10711295"/>
            <a:ext cx="0" cy="18617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5953</xdr:colOff>
      <xdr:row>107</xdr:row>
      <xdr:rowOff>76729</xdr:rowOff>
    </xdr:from>
    <xdr:to>
      <xdr:col>41</xdr:col>
      <xdr:colOff>3911</xdr:colOff>
      <xdr:row>107</xdr:row>
      <xdr:rowOff>76729</xdr:rowOff>
    </xdr:to>
    <xdr:cxnSp macro="">
      <xdr:nvCxnSpPr>
        <xdr:cNvPr id="222" name="Straight Arrow Connector 221">
          <a:extLst>
            <a:ext uri="{FF2B5EF4-FFF2-40B4-BE49-F238E27FC236}">
              <a16:creationId xmlns:a16="http://schemas.microsoft.com/office/drawing/2014/main" id="{00000000-0008-0000-0B00-0000DE000000}"/>
            </a:ext>
          </a:extLst>
        </xdr:cNvPr>
        <xdr:cNvCxnSpPr/>
      </xdr:nvCxnSpPr>
      <xdr:spPr>
        <a:xfrm>
          <a:off x="6165453" y="13247687"/>
          <a:ext cx="20962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3575</xdr:colOff>
      <xdr:row>105</xdr:row>
      <xdr:rowOff>75009</xdr:rowOff>
    </xdr:from>
    <xdr:to>
      <xdr:col>41</xdr:col>
      <xdr:colOff>1533</xdr:colOff>
      <xdr:row>105</xdr:row>
      <xdr:rowOff>75009</xdr:rowOff>
    </xdr:to>
    <xdr:cxnSp macro="">
      <xdr:nvCxnSpPr>
        <xdr:cNvPr id="223" name="Straight Arrow Connector 222">
          <a:extLst>
            <a:ext uri="{FF2B5EF4-FFF2-40B4-BE49-F238E27FC236}">
              <a16:creationId xmlns:a16="http://schemas.microsoft.com/office/drawing/2014/main" id="{00000000-0008-0000-0B00-0000DF000000}"/>
            </a:ext>
          </a:extLst>
        </xdr:cNvPr>
        <xdr:cNvCxnSpPr/>
      </xdr:nvCxnSpPr>
      <xdr:spPr>
        <a:xfrm>
          <a:off x="6063856" y="13588603"/>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3575</xdr:colOff>
      <xdr:row>381</xdr:row>
      <xdr:rowOff>75009</xdr:rowOff>
    </xdr:from>
    <xdr:to>
      <xdr:col>41</xdr:col>
      <xdr:colOff>1533</xdr:colOff>
      <xdr:row>381</xdr:row>
      <xdr:rowOff>75009</xdr:rowOff>
    </xdr:to>
    <xdr:cxnSp macro="">
      <xdr:nvCxnSpPr>
        <xdr:cNvPr id="239" name="Straight Arrow Connector 238">
          <a:extLst>
            <a:ext uri="{FF2B5EF4-FFF2-40B4-BE49-F238E27FC236}">
              <a16:creationId xmlns:a16="http://schemas.microsoft.com/office/drawing/2014/main" id="{00000000-0008-0000-0B00-0000EF000000}"/>
            </a:ext>
          </a:extLst>
        </xdr:cNvPr>
        <xdr:cNvCxnSpPr/>
      </xdr:nvCxnSpPr>
      <xdr:spPr>
        <a:xfrm>
          <a:off x="6063856" y="48563212"/>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7148</xdr:colOff>
      <xdr:row>382</xdr:row>
      <xdr:rowOff>78581</xdr:rowOff>
    </xdr:from>
    <xdr:to>
      <xdr:col>41</xdr:col>
      <xdr:colOff>5106</xdr:colOff>
      <xdr:row>382</xdr:row>
      <xdr:rowOff>78581</xdr:rowOff>
    </xdr:to>
    <xdr:cxnSp macro="">
      <xdr:nvCxnSpPr>
        <xdr:cNvPr id="240" name="Straight Arrow Connector 239">
          <a:extLst>
            <a:ext uri="{FF2B5EF4-FFF2-40B4-BE49-F238E27FC236}">
              <a16:creationId xmlns:a16="http://schemas.microsoft.com/office/drawing/2014/main" id="{00000000-0008-0000-0B00-0000F0000000}"/>
            </a:ext>
          </a:extLst>
        </xdr:cNvPr>
        <xdr:cNvCxnSpPr/>
      </xdr:nvCxnSpPr>
      <xdr:spPr>
        <a:xfrm>
          <a:off x="6067429" y="4870965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4759</xdr:colOff>
      <xdr:row>383</xdr:row>
      <xdr:rowOff>76200</xdr:rowOff>
    </xdr:from>
    <xdr:to>
      <xdr:col>41</xdr:col>
      <xdr:colOff>2717</xdr:colOff>
      <xdr:row>383</xdr:row>
      <xdr:rowOff>76200</xdr:rowOff>
    </xdr:to>
    <xdr:cxnSp macro="">
      <xdr:nvCxnSpPr>
        <xdr:cNvPr id="241" name="Straight Arrow Connector 240">
          <a:extLst>
            <a:ext uri="{FF2B5EF4-FFF2-40B4-BE49-F238E27FC236}">
              <a16:creationId xmlns:a16="http://schemas.microsoft.com/office/drawing/2014/main" id="{00000000-0008-0000-0B00-0000F1000000}"/>
            </a:ext>
          </a:extLst>
        </xdr:cNvPr>
        <xdr:cNvCxnSpPr/>
      </xdr:nvCxnSpPr>
      <xdr:spPr>
        <a:xfrm>
          <a:off x="6065040" y="48850153"/>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11430</xdr:colOff>
      <xdr:row>846</xdr:row>
      <xdr:rowOff>73660</xdr:rowOff>
    </xdr:from>
    <xdr:to>
      <xdr:col>41</xdr:col>
      <xdr:colOff>9388</xdr:colOff>
      <xdr:row>846</xdr:row>
      <xdr:rowOff>73660</xdr:rowOff>
    </xdr:to>
    <xdr:cxnSp macro="">
      <xdr:nvCxnSpPr>
        <xdr:cNvPr id="264" name="Straight Arrow Connector 263">
          <a:extLst>
            <a:ext uri="{FF2B5EF4-FFF2-40B4-BE49-F238E27FC236}">
              <a16:creationId xmlns:a16="http://schemas.microsoft.com/office/drawing/2014/main" id="{00000000-0008-0000-0B00-000008010000}"/>
            </a:ext>
          </a:extLst>
        </xdr:cNvPr>
        <xdr:cNvCxnSpPr/>
      </xdr:nvCxnSpPr>
      <xdr:spPr>
        <a:xfrm>
          <a:off x="6221730" y="101972110"/>
          <a:ext cx="2138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42329</xdr:colOff>
      <xdr:row>73</xdr:row>
      <xdr:rowOff>62441</xdr:rowOff>
    </xdr:from>
    <xdr:to>
      <xdr:col>11</xdr:col>
      <xdr:colOff>38107</xdr:colOff>
      <xdr:row>75</xdr:row>
      <xdr:rowOff>82911</xdr:rowOff>
    </xdr:to>
    <xdr:grpSp>
      <xdr:nvGrpSpPr>
        <xdr:cNvPr id="215" name="Group 214">
          <a:extLst>
            <a:ext uri="{FF2B5EF4-FFF2-40B4-BE49-F238E27FC236}">
              <a16:creationId xmlns:a16="http://schemas.microsoft.com/office/drawing/2014/main" id="{00000000-0008-0000-0B00-0000D7000000}"/>
            </a:ext>
          </a:extLst>
        </xdr:cNvPr>
        <xdr:cNvGrpSpPr/>
      </xdr:nvGrpSpPr>
      <xdr:grpSpPr>
        <a:xfrm>
          <a:off x="1543893" y="8338608"/>
          <a:ext cx="151140" cy="277433"/>
          <a:chOff x="3377338" y="8846950"/>
          <a:chExt cx="161441" cy="351940"/>
        </a:xfrm>
      </xdr:grpSpPr>
      <xdr:sp macro="" textlink="">
        <xdr:nvSpPr>
          <xdr:cNvPr id="216" name="Rectangle 215">
            <a:extLst>
              <a:ext uri="{FF2B5EF4-FFF2-40B4-BE49-F238E27FC236}">
                <a16:creationId xmlns:a16="http://schemas.microsoft.com/office/drawing/2014/main" id="{00000000-0008-0000-0B00-0000D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7" name="Straight Arrow Connector 216">
            <a:extLst>
              <a:ext uri="{FF2B5EF4-FFF2-40B4-BE49-F238E27FC236}">
                <a16:creationId xmlns:a16="http://schemas.microsoft.com/office/drawing/2014/main" id="{00000000-0008-0000-0B00-0000D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47622</xdr:colOff>
      <xdr:row>73</xdr:row>
      <xdr:rowOff>47624</xdr:rowOff>
    </xdr:from>
    <xdr:to>
      <xdr:col>19</xdr:col>
      <xdr:colOff>43399</xdr:colOff>
      <xdr:row>75</xdr:row>
      <xdr:rowOff>77619</xdr:rowOff>
    </xdr:to>
    <xdr:grpSp>
      <xdr:nvGrpSpPr>
        <xdr:cNvPr id="218" name="Group 217">
          <a:extLst>
            <a:ext uri="{FF2B5EF4-FFF2-40B4-BE49-F238E27FC236}">
              <a16:creationId xmlns:a16="http://schemas.microsoft.com/office/drawing/2014/main" id="{00000000-0008-0000-0B00-0000DA000000}"/>
            </a:ext>
          </a:extLst>
        </xdr:cNvPr>
        <xdr:cNvGrpSpPr/>
      </xdr:nvGrpSpPr>
      <xdr:grpSpPr>
        <a:xfrm>
          <a:off x="2795479" y="8324214"/>
          <a:ext cx="151564" cy="287805"/>
          <a:chOff x="3377338" y="8846950"/>
          <a:chExt cx="161441" cy="351940"/>
        </a:xfrm>
      </xdr:grpSpPr>
      <xdr:sp macro="" textlink="">
        <xdr:nvSpPr>
          <xdr:cNvPr id="219" name="Rectangle 218">
            <a:extLst>
              <a:ext uri="{FF2B5EF4-FFF2-40B4-BE49-F238E27FC236}">
                <a16:creationId xmlns:a16="http://schemas.microsoft.com/office/drawing/2014/main" id="{00000000-0008-0000-0B00-0000D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0" name="Straight Arrow Connector 219">
            <a:extLst>
              <a:ext uri="{FF2B5EF4-FFF2-40B4-BE49-F238E27FC236}">
                <a16:creationId xmlns:a16="http://schemas.microsoft.com/office/drawing/2014/main" id="{00000000-0008-0000-0B00-0000D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5292</xdr:colOff>
      <xdr:row>76</xdr:row>
      <xdr:rowOff>68791</xdr:rowOff>
    </xdr:from>
    <xdr:to>
      <xdr:col>41</xdr:col>
      <xdr:colOff>3250</xdr:colOff>
      <xdr:row>76</xdr:row>
      <xdr:rowOff>68791</xdr:rowOff>
    </xdr:to>
    <xdr:cxnSp macro="">
      <xdr:nvCxnSpPr>
        <xdr:cNvPr id="233" name="Straight Arrow Connector 232">
          <a:extLst>
            <a:ext uri="{FF2B5EF4-FFF2-40B4-BE49-F238E27FC236}">
              <a16:creationId xmlns:a16="http://schemas.microsoft.com/office/drawing/2014/main" id="{00000000-0008-0000-0B00-0000E9000000}"/>
            </a:ext>
          </a:extLst>
        </xdr:cNvPr>
        <xdr:cNvCxnSpPr/>
      </xdr:nvCxnSpPr>
      <xdr:spPr>
        <a:xfrm>
          <a:off x="6164792" y="9435041"/>
          <a:ext cx="20962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10187</xdr:colOff>
      <xdr:row>108</xdr:row>
      <xdr:rowOff>70379</xdr:rowOff>
    </xdr:from>
    <xdr:to>
      <xdr:col>41</xdr:col>
      <xdr:colOff>8145</xdr:colOff>
      <xdr:row>108</xdr:row>
      <xdr:rowOff>70379</xdr:rowOff>
    </xdr:to>
    <xdr:cxnSp macro="">
      <xdr:nvCxnSpPr>
        <xdr:cNvPr id="235" name="Straight Arrow Connector 234">
          <a:extLst>
            <a:ext uri="{FF2B5EF4-FFF2-40B4-BE49-F238E27FC236}">
              <a16:creationId xmlns:a16="http://schemas.microsoft.com/office/drawing/2014/main" id="{00000000-0008-0000-0B00-0000EB000000}"/>
            </a:ext>
          </a:extLst>
        </xdr:cNvPr>
        <xdr:cNvCxnSpPr/>
      </xdr:nvCxnSpPr>
      <xdr:spPr>
        <a:xfrm>
          <a:off x="6169687" y="13384212"/>
          <a:ext cx="20962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3617</xdr:colOff>
      <xdr:row>111</xdr:row>
      <xdr:rowOff>75680</xdr:rowOff>
    </xdr:from>
    <xdr:to>
      <xdr:col>41</xdr:col>
      <xdr:colOff>1576</xdr:colOff>
      <xdr:row>111</xdr:row>
      <xdr:rowOff>75680</xdr:rowOff>
    </xdr:to>
    <xdr:cxnSp macro="">
      <xdr:nvCxnSpPr>
        <xdr:cNvPr id="236" name="Straight Arrow Connector 235">
          <a:extLst>
            <a:ext uri="{FF2B5EF4-FFF2-40B4-BE49-F238E27FC236}">
              <a16:creationId xmlns:a16="http://schemas.microsoft.com/office/drawing/2014/main" id="{00000000-0008-0000-0B00-0000EC000000}"/>
            </a:ext>
          </a:extLst>
        </xdr:cNvPr>
        <xdr:cNvCxnSpPr/>
      </xdr:nvCxnSpPr>
      <xdr:spPr>
        <a:xfrm>
          <a:off x="6060203" y="13131499"/>
          <a:ext cx="2081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15004</xdr:colOff>
      <xdr:row>118</xdr:row>
      <xdr:rowOff>11206</xdr:rowOff>
    </xdr:from>
    <xdr:to>
      <xdr:col>41</xdr:col>
      <xdr:colOff>966</xdr:colOff>
      <xdr:row>119</xdr:row>
      <xdr:rowOff>11206</xdr:rowOff>
    </xdr:to>
    <xdr:grpSp>
      <xdr:nvGrpSpPr>
        <xdr:cNvPr id="246" name="Group 245">
          <a:extLst>
            <a:ext uri="{FF2B5EF4-FFF2-40B4-BE49-F238E27FC236}">
              <a16:creationId xmlns:a16="http://schemas.microsoft.com/office/drawing/2014/main" id="{00000000-0008-0000-0B00-0000F6000000}"/>
            </a:ext>
          </a:extLst>
        </xdr:cNvPr>
        <xdr:cNvGrpSpPr/>
      </xdr:nvGrpSpPr>
      <xdr:grpSpPr>
        <a:xfrm>
          <a:off x="4364330" y="13392773"/>
          <a:ext cx="1688609" cy="128693"/>
          <a:chOff x="3700220" y="8704881"/>
          <a:chExt cx="1749526" cy="142068"/>
        </a:xfrm>
      </xdr:grpSpPr>
      <xdr:sp macro="" textlink="">
        <xdr:nvSpPr>
          <xdr:cNvPr id="247" name="Rectangle 246">
            <a:extLst>
              <a:ext uri="{FF2B5EF4-FFF2-40B4-BE49-F238E27FC236}">
                <a16:creationId xmlns:a16="http://schemas.microsoft.com/office/drawing/2014/main" id="{00000000-0008-0000-0B00-0000F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8" name="Straight Arrow Connector 247">
            <a:extLst>
              <a:ext uri="{FF2B5EF4-FFF2-40B4-BE49-F238E27FC236}">
                <a16:creationId xmlns:a16="http://schemas.microsoft.com/office/drawing/2014/main" id="{00000000-0008-0000-0B00-0000F8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63873</xdr:colOff>
      <xdr:row>195</xdr:row>
      <xdr:rowOff>38661</xdr:rowOff>
    </xdr:from>
    <xdr:to>
      <xdr:col>17</xdr:col>
      <xdr:colOff>33355</xdr:colOff>
      <xdr:row>197</xdr:row>
      <xdr:rowOff>54511</xdr:rowOff>
    </xdr:to>
    <xdr:grpSp>
      <xdr:nvGrpSpPr>
        <xdr:cNvPr id="272" name="Group 271">
          <a:extLst>
            <a:ext uri="{FF2B5EF4-FFF2-40B4-BE49-F238E27FC236}">
              <a16:creationId xmlns:a16="http://schemas.microsoft.com/office/drawing/2014/main" id="{00000000-0008-0000-0B00-000010010000}"/>
            </a:ext>
          </a:extLst>
        </xdr:cNvPr>
        <xdr:cNvGrpSpPr/>
      </xdr:nvGrpSpPr>
      <xdr:grpSpPr>
        <a:xfrm>
          <a:off x="2499733" y="23239868"/>
          <a:ext cx="124845" cy="272813"/>
          <a:chOff x="2467841" y="10572750"/>
          <a:chExt cx="133445" cy="260359"/>
        </a:xfrm>
      </xdr:grpSpPr>
      <xdr:sp macro="" textlink="">
        <xdr:nvSpPr>
          <xdr:cNvPr id="273" name="Rectangle 272">
            <a:extLst>
              <a:ext uri="{FF2B5EF4-FFF2-40B4-BE49-F238E27FC236}">
                <a16:creationId xmlns:a16="http://schemas.microsoft.com/office/drawing/2014/main" id="{00000000-0008-0000-0B00-000011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4" name="Straight Arrow Connector 273">
            <a:extLst>
              <a:ext uri="{FF2B5EF4-FFF2-40B4-BE49-F238E27FC236}">
                <a16:creationId xmlns:a16="http://schemas.microsoft.com/office/drawing/2014/main" id="{00000000-0008-0000-0B00-000012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194</xdr:row>
      <xdr:rowOff>71688</xdr:rowOff>
    </xdr:from>
    <xdr:to>
      <xdr:col>40</xdr:col>
      <xdr:colOff>100263</xdr:colOff>
      <xdr:row>196</xdr:row>
      <xdr:rowOff>11206</xdr:rowOff>
    </xdr:to>
    <xdr:grpSp>
      <xdr:nvGrpSpPr>
        <xdr:cNvPr id="275" name="Group 274">
          <a:extLst>
            <a:ext uri="{FF2B5EF4-FFF2-40B4-BE49-F238E27FC236}">
              <a16:creationId xmlns:a16="http://schemas.microsoft.com/office/drawing/2014/main" id="{00000000-0008-0000-0B00-000013010000}"/>
            </a:ext>
          </a:extLst>
        </xdr:cNvPr>
        <xdr:cNvGrpSpPr/>
      </xdr:nvGrpSpPr>
      <xdr:grpSpPr>
        <a:xfrm>
          <a:off x="4406519" y="23197118"/>
          <a:ext cx="1644118" cy="143988"/>
          <a:chOff x="3700220" y="8704881"/>
          <a:chExt cx="1702781" cy="142068"/>
        </a:xfrm>
      </xdr:grpSpPr>
      <xdr:sp macro="" textlink="">
        <xdr:nvSpPr>
          <xdr:cNvPr id="276" name="Rectangle 275">
            <a:extLst>
              <a:ext uri="{FF2B5EF4-FFF2-40B4-BE49-F238E27FC236}">
                <a16:creationId xmlns:a16="http://schemas.microsoft.com/office/drawing/2014/main" id="{00000000-0008-0000-0B00-000014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7" name="Straight Arrow Connector 276">
            <a:extLst>
              <a:ext uri="{FF2B5EF4-FFF2-40B4-BE49-F238E27FC236}">
                <a16:creationId xmlns:a16="http://schemas.microsoft.com/office/drawing/2014/main" id="{00000000-0008-0000-0B00-000015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11205</xdr:colOff>
      <xdr:row>200</xdr:row>
      <xdr:rowOff>72835</xdr:rowOff>
    </xdr:from>
    <xdr:to>
      <xdr:col>41</xdr:col>
      <xdr:colOff>6182</xdr:colOff>
      <xdr:row>201</xdr:row>
      <xdr:rowOff>83171</xdr:rowOff>
    </xdr:to>
    <xdr:grpSp>
      <xdr:nvGrpSpPr>
        <xdr:cNvPr id="278" name="Group 277">
          <a:extLst>
            <a:ext uri="{FF2B5EF4-FFF2-40B4-BE49-F238E27FC236}">
              <a16:creationId xmlns:a16="http://schemas.microsoft.com/office/drawing/2014/main" id="{00000000-0008-0000-0B00-000016010000}"/>
            </a:ext>
          </a:extLst>
        </xdr:cNvPr>
        <xdr:cNvGrpSpPr/>
      </xdr:nvGrpSpPr>
      <xdr:grpSpPr>
        <a:xfrm>
          <a:off x="5862518" y="23828185"/>
          <a:ext cx="196060" cy="138182"/>
          <a:chOff x="6029326" y="2438400"/>
          <a:chExt cx="197784" cy="140494"/>
        </a:xfrm>
      </xdr:grpSpPr>
      <xdr:cxnSp macro="">
        <xdr:nvCxnSpPr>
          <xdr:cNvPr id="279" name="Straight Arrow Connector 278">
            <a:extLst>
              <a:ext uri="{FF2B5EF4-FFF2-40B4-BE49-F238E27FC236}">
                <a16:creationId xmlns:a16="http://schemas.microsoft.com/office/drawing/2014/main" id="{00000000-0008-0000-0B00-000017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0" name="Rectangle 37">
            <a:extLst>
              <a:ext uri="{FF2B5EF4-FFF2-40B4-BE49-F238E27FC236}">
                <a16:creationId xmlns:a16="http://schemas.microsoft.com/office/drawing/2014/main" id="{00000000-0008-0000-0B00-000018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29</xdr:col>
      <xdr:colOff>25119</xdr:colOff>
      <xdr:row>211</xdr:row>
      <xdr:rowOff>5603</xdr:rowOff>
    </xdr:from>
    <xdr:to>
      <xdr:col>40</xdr:col>
      <xdr:colOff>67766</xdr:colOff>
      <xdr:row>212</xdr:row>
      <xdr:rowOff>90769</xdr:rowOff>
    </xdr:to>
    <xdr:grpSp>
      <xdr:nvGrpSpPr>
        <xdr:cNvPr id="281" name="Group 280">
          <a:extLst>
            <a:ext uri="{FF2B5EF4-FFF2-40B4-BE49-F238E27FC236}">
              <a16:creationId xmlns:a16="http://schemas.microsoft.com/office/drawing/2014/main" id="{00000000-0008-0000-0B00-000019010000}"/>
            </a:ext>
          </a:extLst>
        </xdr:cNvPr>
        <xdr:cNvGrpSpPr/>
      </xdr:nvGrpSpPr>
      <xdr:grpSpPr>
        <a:xfrm>
          <a:off x="4375292" y="24996239"/>
          <a:ext cx="1642424" cy="229524"/>
          <a:chOff x="3700221" y="8704860"/>
          <a:chExt cx="1702779" cy="142089"/>
        </a:xfrm>
      </xdr:grpSpPr>
      <xdr:sp macro="" textlink="">
        <xdr:nvSpPr>
          <xdr:cNvPr id="282" name="Rectangle 281">
            <a:extLst>
              <a:ext uri="{FF2B5EF4-FFF2-40B4-BE49-F238E27FC236}">
                <a16:creationId xmlns:a16="http://schemas.microsoft.com/office/drawing/2014/main" id="{00000000-0008-0000-0B00-00001A010000}"/>
              </a:ext>
            </a:extLst>
          </xdr:cNvPr>
          <xdr:cNvSpPr/>
        </xdr:nvSpPr>
        <xdr:spPr>
          <a:xfrm>
            <a:off x="3700221" y="870486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3" name="Straight Arrow Connector 282">
            <a:extLst>
              <a:ext uri="{FF2B5EF4-FFF2-40B4-BE49-F238E27FC236}">
                <a16:creationId xmlns:a16="http://schemas.microsoft.com/office/drawing/2014/main" id="{00000000-0008-0000-0B00-00001B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11205</xdr:colOff>
      <xdr:row>217</xdr:row>
      <xdr:rowOff>72835</xdr:rowOff>
    </xdr:from>
    <xdr:to>
      <xdr:col>41</xdr:col>
      <xdr:colOff>6182</xdr:colOff>
      <xdr:row>218</xdr:row>
      <xdr:rowOff>83171</xdr:rowOff>
    </xdr:to>
    <xdr:grpSp>
      <xdr:nvGrpSpPr>
        <xdr:cNvPr id="284" name="Group 283">
          <a:extLst>
            <a:ext uri="{FF2B5EF4-FFF2-40B4-BE49-F238E27FC236}">
              <a16:creationId xmlns:a16="http://schemas.microsoft.com/office/drawing/2014/main" id="{00000000-0008-0000-0B00-00001C010000}"/>
            </a:ext>
          </a:extLst>
        </xdr:cNvPr>
        <xdr:cNvGrpSpPr/>
      </xdr:nvGrpSpPr>
      <xdr:grpSpPr>
        <a:xfrm>
          <a:off x="5862518" y="25761972"/>
          <a:ext cx="196060" cy="138182"/>
          <a:chOff x="6029326" y="2438400"/>
          <a:chExt cx="197784" cy="140494"/>
        </a:xfrm>
      </xdr:grpSpPr>
      <xdr:cxnSp macro="">
        <xdr:nvCxnSpPr>
          <xdr:cNvPr id="285" name="Straight Arrow Connector 284">
            <a:extLst>
              <a:ext uri="{FF2B5EF4-FFF2-40B4-BE49-F238E27FC236}">
                <a16:creationId xmlns:a16="http://schemas.microsoft.com/office/drawing/2014/main" id="{00000000-0008-0000-0B00-00001D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6" name="Rectangle 37">
            <a:extLst>
              <a:ext uri="{FF2B5EF4-FFF2-40B4-BE49-F238E27FC236}">
                <a16:creationId xmlns:a16="http://schemas.microsoft.com/office/drawing/2014/main" id="{00000000-0008-0000-0B00-00001E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11205</xdr:colOff>
      <xdr:row>238</xdr:row>
      <xdr:rowOff>72835</xdr:rowOff>
    </xdr:from>
    <xdr:to>
      <xdr:col>41</xdr:col>
      <xdr:colOff>6182</xdr:colOff>
      <xdr:row>239</xdr:row>
      <xdr:rowOff>83171</xdr:rowOff>
    </xdr:to>
    <xdr:grpSp>
      <xdr:nvGrpSpPr>
        <xdr:cNvPr id="287" name="Group 286">
          <a:extLst>
            <a:ext uri="{FF2B5EF4-FFF2-40B4-BE49-F238E27FC236}">
              <a16:creationId xmlns:a16="http://schemas.microsoft.com/office/drawing/2014/main" id="{00000000-0008-0000-0B00-00001F010000}"/>
            </a:ext>
          </a:extLst>
        </xdr:cNvPr>
        <xdr:cNvGrpSpPr/>
      </xdr:nvGrpSpPr>
      <xdr:grpSpPr>
        <a:xfrm>
          <a:off x="5862518" y="28173278"/>
          <a:ext cx="196060" cy="138183"/>
          <a:chOff x="6029326" y="2438400"/>
          <a:chExt cx="197784" cy="140494"/>
        </a:xfrm>
      </xdr:grpSpPr>
      <xdr:cxnSp macro="">
        <xdr:nvCxnSpPr>
          <xdr:cNvPr id="288" name="Straight Arrow Connector 287">
            <a:extLst>
              <a:ext uri="{FF2B5EF4-FFF2-40B4-BE49-F238E27FC236}">
                <a16:creationId xmlns:a16="http://schemas.microsoft.com/office/drawing/2014/main" id="{00000000-0008-0000-0B00-000020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89" name="Rectangle 37">
            <a:extLst>
              <a:ext uri="{FF2B5EF4-FFF2-40B4-BE49-F238E27FC236}">
                <a16:creationId xmlns:a16="http://schemas.microsoft.com/office/drawing/2014/main" id="{00000000-0008-0000-0B00-000021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11205</xdr:colOff>
      <xdr:row>302</xdr:row>
      <xdr:rowOff>72835</xdr:rowOff>
    </xdr:from>
    <xdr:to>
      <xdr:col>41</xdr:col>
      <xdr:colOff>6182</xdr:colOff>
      <xdr:row>303</xdr:row>
      <xdr:rowOff>83171</xdr:rowOff>
    </xdr:to>
    <xdr:grpSp>
      <xdr:nvGrpSpPr>
        <xdr:cNvPr id="290" name="Group 289">
          <a:extLst>
            <a:ext uri="{FF2B5EF4-FFF2-40B4-BE49-F238E27FC236}">
              <a16:creationId xmlns:a16="http://schemas.microsoft.com/office/drawing/2014/main" id="{00000000-0008-0000-0B00-000022010000}"/>
            </a:ext>
          </a:extLst>
        </xdr:cNvPr>
        <xdr:cNvGrpSpPr/>
      </xdr:nvGrpSpPr>
      <xdr:grpSpPr>
        <a:xfrm>
          <a:off x="5862518" y="36555278"/>
          <a:ext cx="196060" cy="138183"/>
          <a:chOff x="6029326" y="2438400"/>
          <a:chExt cx="197784" cy="140494"/>
        </a:xfrm>
      </xdr:grpSpPr>
      <xdr:cxnSp macro="">
        <xdr:nvCxnSpPr>
          <xdr:cNvPr id="291" name="Straight Arrow Connector 290">
            <a:extLst>
              <a:ext uri="{FF2B5EF4-FFF2-40B4-BE49-F238E27FC236}">
                <a16:creationId xmlns:a16="http://schemas.microsoft.com/office/drawing/2014/main" id="{00000000-0008-0000-0B00-000023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2" name="Rectangle 37">
            <a:extLst>
              <a:ext uri="{FF2B5EF4-FFF2-40B4-BE49-F238E27FC236}">
                <a16:creationId xmlns:a16="http://schemas.microsoft.com/office/drawing/2014/main" id="{00000000-0008-0000-0B00-000024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11206</xdr:colOff>
      <xdr:row>338</xdr:row>
      <xdr:rowOff>72839</xdr:rowOff>
    </xdr:from>
    <xdr:to>
      <xdr:col>41</xdr:col>
      <xdr:colOff>6183</xdr:colOff>
      <xdr:row>339</xdr:row>
      <xdr:rowOff>83175</xdr:rowOff>
    </xdr:to>
    <xdr:grpSp>
      <xdr:nvGrpSpPr>
        <xdr:cNvPr id="293" name="Group 292">
          <a:extLst>
            <a:ext uri="{FF2B5EF4-FFF2-40B4-BE49-F238E27FC236}">
              <a16:creationId xmlns:a16="http://schemas.microsoft.com/office/drawing/2014/main" id="{00000000-0008-0000-0B00-000025010000}"/>
            </a:ext>
          </a:extLst>
        </xdr:cNvPr>
        <xdr:cNvGrpSpPr/>
      </xdr:nvGrpSpPr>
      <xdr:grpSpPr>
        <a:xfrm>
          <a:off x="5862519" y="40836029"/>
          <a:ext cx="196060" cy="138182"/>
          <a:chOff x="6029326" y="2438400"/>
          <a:chExt cx="197784" cy="140494"/>
        </a:xfrm>
      </xdr:grpSpPr>
      <xdr:cxnSp macro="">
        <xdr:nvCxnSpPr>
          <xdr:cNvPr id="294" name="Straight Arrow Connector 293">
            <a:extLst>
              <a:ext uri="{FF2B5EF4-FFF2-40B4-BE49-F238E27FC236}">
                <a16:creationId xmlns:a16="http://schemas.microsoft.com/office/drawing/2014/main" id="{00000000-0008-0000-0B00-000026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5" name="Rectangle 37">
            <a:extLst>
              <a:ext uri="{FF2B5EF4-FFF2-40B4-BE49-F238E27FC236}">
                <a16:creationId xmlns:a16="http://schemas.microsoft.com/office/drawing/2014/main" id="{00000000-0008-0000-0B00-000027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5603</xdr:colOff>
      <xdr:row>363</xdr:row>
      <xdr:rowOff>72839</xdr:rowOff>
    </xdr:from>
    <xdr:to>
      <xdr:col>41</xdr:col>
      <xdr:colOff>3562</xdr:colOff>
      <xdr:row>363</xdr:row>
      <xdr:rowOff>72839</xdr:rowOff>
    </xdr:to>
    <xdr:cxnSp macro="">
      <xdr:nvCxnSpPr>
        <xdr:cNvPr id="296" name="Straight Arrow Connector 295">
          <a:extLst>
            <a:ext uri="{FF2B5EF4-FFF2-40B4-BE49-F238E27FC236}">
              <a16:creationId xmlns:a16="http://schemas.microsoft.com/office/drawing/2014/main" id="{00000000-0008-0000-0B00-000028010000}"/>
            </a:ext>
          </a:extLst>
        </xdr:cNvPr>
        <xdr:cNvCxnSpPr/>
      </xdr:nvCxnSpPr>
      <xdr:spPr>
        <a:xfrm>
          <a:off x="6118412" y="44907574"/>
          <a:ext cx="2108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11206</xdr:colOff>
      <xdr:row>387</xdr:row>
      <xdr:rowOff>67234</xdr:rowOff>
    </xdr:from>
    <xdr:to>
      <xdr:col>41</xdr:col>
      <xdr:colOff>6183</xdr:colOff>
      <xdr:row>388</xdr:row>
      <xdr:rowOff>77571</xdr:rowOff>
    </xdr:to>
    <xdr:grpSp>
      <xdr:nvGrpSpPr>
        <xdr:cNvPr id="297" name="Group 296">
          <a:extLst>
            <a:ext uri="{FF2B5EF4-FFF2-40B4-BE49-F238E27FC236}">
              <a16:creationId xmlns:a16="http://schemas.microsoft.com/office/drawing/2014/main" id="{00000000-0008-0000-0B00-000029010000}"/>
            </a:ext>
          </a:extLst>
        </xdr:cNvPr>
        <xdr:cNvGrpSpPr/>
      </xdr:nvGrpSpPr>
      <xdr:grpSpPr>
        <a:xfrm>
          <a:off x="5862519" y="46821437"/>
          <a:ext cx="196060" cy="139454"/>
          <a:chOff x="6029326" y="2438400"/>
          <a:chExt cx="197784" cy="140494"/>
        </a:xfrm>
      </xdr:grpSpPr>
      <xdr:cxnSp macro="">
        <xdr:nvCxnSpPr>
          <xdr:cNvPr id="298" name="Straight Arrow Connector 297">
            <a:extLst>
              <a:ext uri="{FF2B5EF4-FFF2-40B4-BE49-F238E27FC236}">
                <a16:creationId xmlns:a16="http://schemas.microsoft.com/office/drawing/2014/main" id="{00000000-0008-0000-0B00-00002A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9" name="Rectangle 37">
            <a:extLst>
              <a:ext uri="{FF2B5EF4-FFF2-40B4-BE49-F238E27FC236}">
                <a16:creationId xmlns:a16="http://schemas.microsoft.com/office/drawing/2014/main" id="{00000000-0008-0000-0B00-00002B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11206</xdr:colOff>
      <xdr:row>413</xdr:row>
      <xdr:rowOff>67234</xdr:rowOff>
    </xdr:from>
    <xdr:to>
      <xdr:col>41</xdr:col>
      <xdr:colOff>6183</xdr:colOff>
      <xdr:row>414</xdr:row>
      <xdr:rowOff>77571</xdr:rowOff>
    </xdr:to>
    <xdr:grpSp>
      <xdr:nvGrpSpPr>
        <xdr:cNvPr id="300" name="Group 299">
          <a:extLst>
            <a:ext uri="{FF2B5EF4-FFF2-40B4-BE49-F238E27FC236}">
              <a16:creationId xmlns:a16="http://schemas.microsoft.com/office/drawing/2014/main" id="{00000000-0008-0000-0B00-00002C010000}"/>
            </a:ext>
          </a:extLst>
        </xdr:cNvPr>
        <xdr:cNvGrpSpPr/>
      </xdr:nvGrpSpPr>
      <xdr:grpSpPr>
        <a:xfrm>
          <a:off x="5862519" y="49808477"/>
          <a:ext cx="196060" cy="139454"/>
          <a:chOff x="6029326" y="2438400"/>
          <a:chExt cx="197784" cy="140494"/>
        </a:xfrm>
      </xdr:grpSpPr>
      <xdr:cxnSp macro="">
        <xdr:nvCxnSpPr>
          <xdr:cNvPr id="301" name="Straight Arrow Connector 300">
            <a:extLst>
              <a:ext uri="{FF2B5EF4-FFF2-40B4-BE49-F238E27FC236}">
                <a16:creationId xmlns:a16="http://schemas.microsoft.com/office/drawing/2014/main" id="{00000000-0008-0000-0B00-00002D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2" name="Rectangle 37">
            <a:extLst>
              <a:ext uri="{FF2B5EF4-FFF2-40B4-BE49-F238E27FC236}">
                <a16:creationId xmlns:a16="http://schemas.microsoft.com/office/drawing/2014/main" id="{00000000-0008-0000-0B00-00002E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16</xdr:col>
      <xdr:colOff>63873</xdr:colOff>
      <xdr:row>428</xdr:row>
      <xdr:rowOff>38661</xdr:rowOff>
    </xdr:from>
    <xdr:to>
      <xdr:col>17</xdr:col>
      <xdr:colOff>33355</xdr:colOff>
      <xdr:row>430</xdr:row>
      <xdr:rowOff>54511</xdr:rowOff>
    </xdr:to>
    <xdr:grpSp>
      <xdr:nvGrpSpPr>
        <xdr:cNvPr id="303" name="Group 302">
          <a:extLst>
            <a:ext uri="{FF2B5EF4-FFF2-40B4-BE49-F238E27FC236}">
              <a16:creationId xmlns:a16="http://schemas.microsoft.com/office/drawing/2014/main" id="{00000000-0008-0000-0B00-00002F010000}"/>
            </a:ext>
          </a:extLst>
        </xdr:cNvPr>
        <xdr:cNvGrpSpPr/>
      </xdr:nvGrpSpPr>
      <xdr:grpSpPr>
        <a:xfrm>
          <a:off x="2499733" y="51601508"/>
          <a:ext cx="124845" cy="272813"/>
          <a:chOff x="2467841" y="10572750"/>
          <a:chExt cx="133445" cy="260359"/>
        </a:xfrm>
      </xdr:grpSpPr>
      <xdr:sp macro="" textlink="">
        <xdr:nvSpPr>
          <xdr:cNvPr id="304" name="Rectangle 303">
            <a:extLst>
              <a:ext uri="{FF2B5EF4-FFF2-40B4-BE49-F238E27FC236}">
                <a16:creationId xmlns:a16="http://schemas.microsoft.com/office/drawing/2014/main" id="{00000000-0008-0000-0B00-000030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5" name="Straight Arrow Connector 304">
            <a:extLst>
              <a:ext uri="{FF2B5EF4-FFF2-40B4-BE49-F238E27FC236}">
                <a16:creationId xmlns:a16="http://schemas.microsoft.com/office/drawing/2014/main" id="{00000000-0008-0000-0B00-000031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427</xdr:row>
      <xdr:rowOff>71688</xdr:rowOff>
    </xdr:from>
    <xdr:to>
      <xdr:col>40</xdr:col>
      <xdr:colOff>100263</xdr:colOff>
      <xdr:row>429</xdr:row>
      <xdr:rowOff>11206</xdr:rowOff>
    </xdr:to>
    <xdr:grpSp>
      <xdr:nvGrpSpPr>
        <xdr:cNvPr id="306" name="Group 305">
          <a:extLst>
            <a:ext uri="{FF2B5EF4-FFF2-40B4-BE49-F238E27FC236}">
              <a16:creationId xmlns:a16="http://schemas.microsoft.com/office/drawing/2014/main" id="{00000000-0008-0000-0B00-000032010000}"/>
            </a:ext>
          </a:extLst>
        </xdr:cNvPr>
        <xdr:cNvGrpSpPr/>
      </xdr:nvGrpSpPr>
      <xdr:grpSpPr>
        <a:xfrm>
          <a:off x="4406519" y="51558758"/>
          <a:ext cx="1644118" cy="143988"/>
          <a:chOff x="3700220" y="8704881"/>
          <a:chExt cx="1702781" cy="142068"/>
        </a:xfrm>
      </xdr:grpSpPr>
      <xdr:sp macro="" textlink="">
        <xdr:nvSpPr>
          <xdr:cNvPr id="307" name="Rectangle 306">
            <a:extLst>
              <a:ext uri="{FF2B5EF4-FFF2-40B4-BE49-F238E27FC236}">
                <a16:creationId xmlns:a16="http://schemas.microsoft.com/office/drawing/2014/main" id="{00000000-0008-0000-0B00-000033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8" name="Straight Arrow Connector 307">
            <a:extLst>
              <a:ext uri="{FF2B5EF4-FFF2-40B4-BE49-F238E27FC236}">
                <a16:creationId xmlns:a16="http://schemas.microsoft.com/office/drawing/2014/main" id="{00000000-0008-0000-0B00-000034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5603</xdr:colOff>
      <xdr:row>457</xdr:row>
      <xdr:rowOff>72837</xdr:rowOff>
    </xdr:from>
    <xdr:to>
      <xdr:col>41</xdr:col>
      <xdr:colOff>3561</xdr:colOff>
      <xdr:row>457</xdr:row>
      <xdr:rowOff>72837</xdr:rowOff>
    </xdr:to>
    <xdr:cxnSp macro="">
      <xdr:nvCxnSpPr>
        <xdr:cNvPr id="309" name="Straight Arrow Connector 308">
          <a:extLst>
            <a:ext uri="{FF2B5EF4-FFF2-40B4-BE49-F238E27FC236}">
              <a16:creationId xmlns:a16="http://schemas.microsoft.com/office/drawing/2014/main" id="{00000000-0008-0000-0B00-000035010000}"/>
            </a:ext>
          </a:extLst>
        </xdr:cNvPr>
        <xdr:cNvCxnSpPr/>
      </xdr:nvCxnSpPr>
      <xdr:spPr>
        <a:xfrm>
          <a:off x="6118412" y="54477396"/>
          <a:ext cx="21087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63873</xdr:colOff>
      <xdr:row>434</xdr:row>
      <xdr:rowOff>10646</xdr:rowOff>
    </xdr:from>
    <xdr:to>
      <xdr:col>17</xdr:col>
      <xdr:colOff>33355</xdr:colOff>
      <xdr:row>436</xdr:row>
      <xdr:rowOff>26496</xdr:rowOff>
    </xdr:to>
    <xdr:grpSp>
      <xdr:nvGrpSpPr>
        <xdr:cNvPr id="310" name="Group 309">
          <a:extLst>
            <a:ext uri="{FF2B5EF4-FFF2-40B4-BE49-F238E27FC236}">
              <a16:creationId xmlns:a16="http://schemas.microsoft.com/office/drawing/2014/main" id="{00000000-0008-0000-0B00-000036010000}"/>
            </a:ext>
          </a:extLst>
        </xdr:cNvPr>
        <xdr:cNvGrpSpPr/>
      </xdr:nvGrpSpPr>
      <xdr:grpSpPr>
        <a:xfrm>
          <a:off x="2499733" y="52271146"/>
          <a:ext cx="124845" cy="272390"/>
          <a:chOff x="2467841" y="10572750"/>
          <a:chExt cx="133445" cy="260359"/>
        </a:xfrm>
      </xdr:grpSpPr>
      <xdr:sp macro="" textlink="">
        <xdr:nvSpPr>
          <xdr:cNvPr id="311" name="Rectangle 310">
            <a:extLst>
              <a:ext uri="{FF2B5EF4-FFF2-40B4-BE49-F238E27FC236}">
                <a16:creationId xmlns:a16="http://schemas.microsoft.com/office/drawing/2014/main" id="{00000000-0008-0000-0B00-000037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2" name="Straight Arrow Connector 311">
            <a:extLst>
              <a:ext uri="{FF2B5EF4-FFF2-40B4-BE49-F238E27FC236}">
                <a16:creationId xmlns:a16="http://schemas.microsoft.com/office/drawing/2014/main" id="{00000000-0008-0000-0B00-000038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433</xdr:row>
      <xdr:rowOff>123266</xdr:rowOff>
    </xdr:from>
    <xdr:to>
      <xdr:col>40</xdr:col>
      <xdr:colOff>100263</xdr:colOff>
      <xdr:row>435</xdr:row>
      <xdr:rowOff>11207</xdr:rowOff>
    </xdr:to>
    <xdr:grpSp>
      <xdr:nvGrpSpPr>
        <xdr:cNvPr id="313" name="Group 312">
          <a:extLst>
            <a:ext uri="{FF2B5EF4-FFF2-40B4-BE49-F238E27FC236}">
              <a16:creationId xmlns:a16="http://schemas.microsoft.com/office/drawing/2014/main" id="{00000000-0008-0000-0B00-000039010000}"/>
            </a:ext>
          </a:extLst>
        </xdr:cNvPr>
        <xdr:cNvGrpSpPr/>
      </xdr:nvGrpSpPr>
      <xdr:grpSpPr>
        <a:xfrm>
          <a:off x="4406519" y="52240256"/>
          <a:ext cx="1644118" cy="160145"/>
          <a:chOff x="3700220" y="8704881"/>
          <a:chExt cx="1702781" cy="142068"/>
        </a:xfrm>
      </xdr:grpSpPr>
      <xdr:sp macro="" textlink="">
        <xdr:nvSpPr>
          <xdr:cNvPr id="314" name="Rectangle 313">
            <a:extLst>
              <a:ext uri="{FF2B5EF4-FFF2-40B4-BE49-F238E27FC236}">
                <a16:creationId xmlns:a16="http://schemas.microsoft.com/office/drawing/2014/main" id="{00000000-0008-0000-0B00-00003A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5" name="Straight Arrow Connector 314">
            <a:extLst>
              <a:ext uri="{FF2B5EF4-FFF2-40B4-BE49-F238E27FC236}">
                <a16:creationId xmlns:a16="http://schemas.microsoft.com/office/drawing/2014/main" id="{00000000-0008-0000-0B00-00003B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63873</xdr:colOff>
      <xdr:row>487</xdr:row>
      <xdr:rowOff>38661</xdr:rowOff>
    </xdr:from>
    <xdr:to>
      <xdr:col>17</xdr:col>
      <xdr:colOff>33355</xdr:colOff>
      <xdr:row>489</xdr:row>
      <xdr:rowOff>54511</xdr:rowOff>
    </xdr:to>
    <xdr:grpSp>
      <xdr:nvGrpSpPr>
        <xdr:cNvPr id="316" name="Group 315">
          <a:extLst>
            <a:ext uri="{FF2B5EF4-FFF2-40B4-BE49-F238E27FC236}">
              <a16:creationId xmlns:a16="http://schemas.microsoft.com/office/drawing/2014/main" id="{00000000-0008-0000-0B00-00003C010000}"/>
            </a:ext>
          </a:extLst>
        </xdr:cNvPr>
        <xdr:cNvGrpSpPr/>
      </xdr:nvGrpSpPr>
      <xdr:grpSpPr>
        <a:xfrm>
          <a:off x="2499733" y="58628841"/>
          <a:ext cx="124845" cy="272813"/>
          <a:chOff x="2467841" y="10572750"/>
          <a:chExt cx="133445" cy="260359"/>
        </a:xfrm>
      </xdr:grpSpPr>
      <xdr:sp macro="" textlink="">
        <xdr:nvSpPr>
          <xdr:cNvPr id="317" name="Rectangle 316">
            <a:extLst>
              <a:ext uri="{FF2B5EF4-FFF2-40B4-BE49-F238E27FC236}">
                <a16:creationId xmlns:a16="http://schemas.microsoft.com/office/drawing/2014/main" id="{00000000-0008-0000-0B00-00003D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8" name="Straight Arrow Connector 317">
            <a:extLst>
              <a:ext uri="{FF2B5EF4-FFF2-40B4-BE49-F238E27FC236}">
                <a16:creationId xmlns:a16="http://schemas.microsoft.com/office/drawing/2014/main" id="{00000000-0008-0000-0B00-00003E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486</xdr:row>
      <xdr:rowOff>71688</xdr:rowOff>
    </xdr:from>
    <xdr:to>
      <xdr:col>40</xdr:col>
      <xdr:colOff>100263</xdr:colOff>
      <xdr:row>488</xdr:row>
      <xdr:rowOff>11206</xdr:rowOff>
    </xdr:to>
    <xdr:grpSp>
      <xdr:nvGrpSpPr>
        <xdr:cNvPr id="319" name="Group 318">
          <a:extLst>
            <a:ext uri="{FF2B5EF4-FFF2-40B4-BE49-F238E27FC236}">
              <a16:creationId xmlns:a16="http://schemas.microsoft.com/office/drawing/2014/main" id="{00000000-0008-0000-0B00-00003F010000}"/>
            </a:ext>
          </a:extLst>
        </xdr:cNvPr>
        <xdr:cNvGrpSpPr/>
      </xdr:nvGrpSpPr>
      <xdr:grpSpPr>
        <a:xfrm>
          <a:off x="4406519" y="58586091"/>
          <a:ext cx="1644118" cy="143989"/>
          <a:chOff x="3700220" y="8704881"/>
          <a:chExt cx="1702781" cy="142068"/>
        </a:xfrm>
      </xdr:grpSpPr>
      <xdr:sp macro="" textlink="">
        <xdr:nvSpPr>
          <xdr:cNvPr id="320" name="Rectangle 319">
            <a:extLst>
              <a:ext uri="{FF2B5EF4-FFF2-40B4-BE49-F238E27FC236}">
                <a16:creationId xmlns:a16="http://schemas.microsoft.com/office/drawing/2014/main" id="{00000000-0008-0000-0B00-000040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1" name="Straight Arrow Connector 320">
            <a:extLst>
              <a:ext uri="{FF2B5EF4-FFF2-40B4-BE49-F238E27FC236}">
                <a16:creationId xmlns:a16="http://schemas.microsoft.com/office/drawing/2014/main" id="{00000000-0008-0000-0B00-000041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11206</xdr:colOff>
      <xdr:row>494</xdr:row>
      <xdr:rowOff>67234</xdr:rowOff>
    </xdr:from>
    <xdr:to>
      <xdr:col>41</xdr:col>
      <xdr:colOff>6183</xdr:colOff>
      <xdr:row>495</xdr:row>
      <xdr:rowOff>77571</xdr:rowOff>
    </xdr:to>
    <xdr:grpSp>
      <xdr:nvGrpSpPr>
        <xdr:cNvPr id="322" name="Group 321">
          <a:extLst>
            <a:ext uri="{FF2B5EF4-FFF2-40B4-BE49-F238E27FC236}">
              <a16:creationId xmlns:a16="http://schemas.microsoft.com/office/drawing/2014/main" id="{00000000-0008-0000-0B00-000042010000}"/>
            </a:ext>
          </a:extLst>
        </xdr:cNvPr>
        <xdr:cNvGrpSpPr/>
      </xdr:nvGrpSpPr>
      <xdr:grpSpPr>
        <a:xfrm>
          <a:off x="5862519" y="59484184"/>
          <a:ext cx="196060" cy="139453"/>
          <a:chOff x="6029326" y="2438400"/>
          <a:chExt cx="197784" cy="140494"/>
        </a:xfrm>
      </xdr:grpSpPr>
      <xdr:cxnSp macro="">
        <xdr:nvCxnSpPr>
          <xdr:cNvPr id="323" name="Straight Arrow Connector 322">
            <a:extLst>
              <a:ext uri="{FF2B5EF4-FFF2-40B4-BE49-F238E27FC236}">
                <a16:creationId xmlns:a16="http://schemas.microsoft.com/office/drawing/2014/main" id="{00000000-0008-0000-0B00-000043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4" name="Rectangle 37">
            <a:extLst>
              <a:ext uri="{FF2B5EF4-FFF2-40B4-BE49-F238E27FC236}">
                <a16:creationId xmlns:a16="http://schemas.microsoft.com/office/drawing/2014/main" id="{00000000-0008-0000-0B00-000044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11206</xdr:colOff>
      <xdr:row>524</xdr:row>
      <xdr:rowOff>89647</xdr:rowOff>
    </xdr:from>
    <xdr:to>
      <xdr:col>41</xdr:col>
      <xdr:colOff>9164</xdr:colOff>
      <xdr:row>524</xdr:row>
      <xdr:rowOff>89647</xdr:rowOff>
    </xdr:to>
    <xdr:cxnSp macro="">
      <xdr:nvCxnSpPr>
        <xdr:cNvPr id="325" name="Straight Arrow Connector 324">
          <a:extLst>
            <a:ext uri="{FF2B5EF4-FFF2-40B4-BE49-F238E27FC236}">
              <a16:creationId xmlns:a16="http://schemas.microsoft.com/office/drawing/2014/main" id="{00000000-0008-0000-0B00-000045010000}"/>
            </a:ext>
          </a:extLst>
        </xdr:cNvPr>
        <xdr:cNvCxnSpPr/>
      </xdr:nvCxnSpPr>
      <xdr:spPr>
        <a:xfrm>
          <a:off x="6124015" y="63537353"/>
          <a:ext cx="21087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63873</xdr:colOff>
      <xdr:row>583</xdr:row>
      <xdr:rowOff>38661</xdr:rowOff>
    </xdr:from>
    <xdr:to>
      <xdr:col>17</xdr:col>
      <xdr:colOff>33355</xdr:colOff>
      <xdr:row>585</xdr:row>
      <xdr:rowOff>54511</xdr:rowOff>
    </xdr:to>
    <xdr:grpSp>
      <xdr:nvGrpSpPr>
        <xdr:cNvPr id="332" name="Group 331">
          <a:extLst>
            <a:ext uri="{FF2B5EF4-FFF2-40B4-BE49-F238E27FC236}">
              <a16:creationId xmlns:a16="http://schemas.microsoft.com/office/drawing/2014/main" id="{00000000-0008-0000-0B00-00004C010000}"/>
            </a:ext>
          </a:extLst>
        </xdr:cNvPr>
        <xdr:cNvGrpSpPr/>
      </xdr:nvGrpSpPr>
      <xdr:grpSpPr>
        <a:xfrm>
          <a:off x="2499733" y="70417828"/>
          <a:ext cx="124845" cy="272813"/>
          <a:chOff x="2467841" y="10572750"/>
          <a:chExt cx="133445" cy="260359"/>
        </a:xfrm>
      </xdr:grpSpPr>
      <xdr:sp macro="" textlink="">
        <xdr:nvSpPr>
          <xdr:cNvPr id="333" name="Rectangle 332">
            <a:extLst>
              <a:ext uri="{FF2B5EF4-FFF2-40B4-BE49-F238E27FC236}">
                <a16:creationId xmlns:a16="http://schemas.microsoft.com/office/drawing/2014/main" id="{00000000-0008-0000-0B00-00004D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4" name="Straight Arrow Connector 333">
            <a:extLst>
              <a:ext uri="{FF2B5EF4-FFF2-40B4-BE49-F238E27FC236}">
                <a16:creationId xmlns:a16="http://schemas.microsoft.com/office/drawing/2014/main" id="{00000000-0008-0000-0B00-00004E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582</xdr:row>
      <xdr:rowOff>71688</xdr:rowOff>
    </xdr:from>
    <xdr:to>
      <xdr:col>40</xdr:col>
      <xdr:colOff>100263</xdr:colOff>
      <xdr:row>584</xdr:row>
      <xdr:rowOff>11206</xdr:rowOff>
    </xdr:to>
    <xdr:grpSp>
      <xdr:nvGrpSpPr>
        <xdr:cNvPr id="335" name="Group 334">
          <a:extLst>
            <a:ext uri="{FF2B5EF4-FFF2-40B4-BE49-F238E27FC236}">
              <a16:creationId xmlns:a16="http://schemas.microsoft.com/office/drawing/2014/main" id="{00000000-0008-0000-0B00-00004F010000}"/>
            </a:ext>
          </a:extLst>
        </xdr:cNvPr>
        <xdr:cNvGrpSpPr/>
      </xdr:nvGrpSpPr>
      <xdr:grpSpPr>
        <a:xfrm>
          <a:off x="4406519" y="70375078"/>
          <a:ext cx="1644118" cy="143988"/>
          <a:chOff x="3700220" y="8704881"/>
          <a:chExt cx="1702781" cy="142068"/>
        </a:xfrm>
      </xdr:grpSpPr>
      <xdr:sp macro="" textlink="">
        <xdr:nvSpPr>
          <xdr:cNvPr id="336" name="Rectangle 335">
            <a:extLst>
              <a:ext uri="{FF2B5EF4-FFF2-40B4-BE49-F238E27FC236}">
                <a16:creationId xmlns:a16="http://schemas.microsoft.com/office/drawing/2014/main" id="{00000000-0008-0000-0B00-000050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7" name="Straight Arrow Connector 336">
            <a:extLst>
              <a:ext uri="{FF2B5EF4-FFF2-40B4-BE49-F238E27FC236}">
                <a16:creationId xmlns:a16="http://schemas.microsoft.com/office/drawing/2014/main" id="{00000000-0008-0000-0B00-000051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11206</xdr:colOff>
      <xdr:row>588</xdr:row>
      <xdr:rowOff>67234</xdr:rowOff>
    </xdr:from>
    <xdr:to>
      <xdr:col>41</xdr:col>
      <xdr:colOff>6183</xdr:colOff>
      <xdr:row>589</xdr:row>
      <xdr:rowOff>77571</xdr:rowOff>
    </xdr:to>
    <xdr:grpSp>
      <xdr:nvGrpSpPr>
        <xdr:cNvPr id="338" name="Group 337">
          <a:extLst>
            <a:ext uri="{FF2B5EF4-FFF2-40B4-BE49-F238E27FC236}">
              <a16:creationId xmlns:a16="http://schemas.microsoft.com/office/drawing/2014/main" id="{00000000-0008-0000-0B00-000052010000}"/>
            </a:ext>
          </a:extLst>
        </xdr:cNvPr>
        <xdr:cNvGrpSpPr/>
      </xdr:nvGrpSpPr>
      <xdr:grpSpPr>
        <a:xfrm>
          <a:off x="5862519" y="71000544"/>
          <a:ext cx="196060" cy="139453"/>
          <a:chOff x="6029326" y="2438400"/>
          <a:chExt cx="197784" cy="140494"/>
        </a:xfrm>
      </xdr:grpSpPr>
      <xdr:cxnSp macro="">
        <xdr:nvCxnSpPr>
          <xdr:cNvPr id="339" name="Straight Arrow Connector 338">
            <a:extLst>
              <a:ext uri="{FF2B5EF4-FFF2-40B4-BE49-F238E27FC236}">
                <a16:creationId xmlns:a16="http://schemas.microsoft.com/office/drawing/2014/main" id="{00000000-0008-0000-0B00-000053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0" name="Rectangle 37">
            <a:extLst>
              <a:ext uri="{FF2B5EF4-FFF2-40B4-BE49-F238E27FC236}">
                <a16:creationId xmlns:a16="http://schemas.microsoft.com/office/drawing/2014/main" id="{00000000-0008-0000-0B00-000054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16</xdr:col>
      <xdr:colOff>63873</xdr:colOff>
      <xdr:row>720</xdr:row>
      <xdr:rowOff>38661</xdr:rowOff>
    </xdr:from>
    <xdr:to>
      <xdr:col>17</xdr:col>
      <xdr:colOff>33355</xdr:colOff>
      <xdr:row>722</xdr:row>
      <xdr:rowOff>54511</xdr:rowOff>
    </xdr:to>
    <xdr:grpSp>
      <xdr:nvGrpSpPr>
        <xdr:cNvPr id="343" name="Group 342">
          <a:extLst>
            <a:ext uri="{FF2B5EF4-FFF2-40B4-BE49-F238E27FC236}">
              <a16:creationId xmlns:a16="http://schemas.microsoft.com/office/drawing/2014/main" id="{00000000-0008-0000-0B00-000057010000}"/>
            </a:ext>
          </a:extLst>
        </xdr:cNvPr>
        <xdr:cNvGrpSpPr/>
      </xdr:nvGrpSpPr>
      <xdr:grpSpPr>
        <a:xfrm>
          <a:off x="2499733" y="87442601"/>
          <a:ext cx="124845" cy="272813"/>
          <a:chOff x="2467841" y="10572750"/>
          <a:chExt cx="133445" cy="260359"/>
        </a:xfrm>
      </xdr:grpSpPr>
      <xdr:sp macro="" textlink="">
        <xdr:nvSpPr>
          <xdr:cNvPr id="344" name="Rectangle 343">
            <a:extLst>
              <a:ext uri="{FF2B5EF4-FFF2-40B4-BE49-F238E27FC236}">
                <a16:creationId xmlns:a16="http://schemas.microsoft.com/office/drawing/2014/main" id="{00000000-0008-0000-0B00-000058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5" name="Straight Arrow Connector 344">
            <a:extLst>
              <a:ext uri="{FF2B5EF4-FFF2-40B4-BE49-F238E27FC236}">
                <a16:creationId xmlns:a16="http://schemas.microsoft.com/office/drawing/2014/main" id="{00000000-0008-0000-0B00-000059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719</xdr:row>
      <xdr:rowOff>71688</xdr:rowOff>
    </xdr:from>
    <xdr:to>
      <xdr:col>40</xdr:col>
      <xdr:colOff>100263</xdr:colOff>
      <xdr:row>721</xdr:row>
      <xdr:rowOff>11206</xdr:rowOff>
    </xdr:to>
    <xdr:grpSp>
      <xdr:nvGrpSpPr>
        <xdr:cNvPr id="346" name="Group 345">
          <a:extLst>
            <a:ext uri="{FF2B5EF4-FFF2-40B4-BE49-F238E27FC236}">
              <a16:creationId xmlns:a16="http://schemas.microsoft.com/office/drawing/2014/main" id="{00000000-0008-0000-0B00-00005A010000}"/>
            </a:ext>
          </a:extLst>
        </xdr:cNvPr>
        <xdr:cNvGrpSpPr/>
      </xdr:nvGrpSpPr>
      <xdr:grpSpPr>
        <a:xfrm>
          <a:off x="4406519" y="87399851"/>
          <a:ext cx="1644118" cy="143989"/>
          <a:chOff x="3700220" y="8704881"/>
          <a:chExt cx="1702781" cy="142068"/>
        </a:xfrm>
      </xdr:grpSpPr>
      <xdr:sp macro="" textlink="">
        <xdr:nvSpPr>
          <xdr:cNvPr id="347" name="Rectangle 346">
            <a:extLst>
              <a:ext uri="{FF2B5EF4-FFF2-40B4-BE49-F238E27FC236}">
                <a16:creationId xmlns:a16="http://schemas.microsoft.com/office/drawing/2014/main" id="{00000000-0008-0000-0B00-00005B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8" name="Straight Arrow Connector 347">
            <a:extLst>
              <a:ext uri="{FF2B5EF4-FFF2-40B4-BE49-F238E27FC236}">
                <a16:creationId xmlns:a16="http://schemas.microsoft.com/office/drawing/2014/main" id="{00000000-0008-0000-0B00-00005C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11206</xdr:colOff>
      <xdr:row>727</xdr:row>
      <xdr:rowOff>67234</xdr:rowOff>
    </xdr:from>
    <xdr:to>
      <xdr:col>41</xdr:col>
      <xdr:colOff>6183</xdr:colOff>
      <xdr:row>728</xdr:row>
      <xdr:rowOff>77571</xdr:rowOff>
    </xdr:to>
    <xdr:grpSp>
      <xdr:nvGrpSpPr>
        <xdr:cNvPr id="349" name="Group 348">
          <a:extLst>
            <a:ext uri="{FF2B5EF4-FFF2-40B4-BE49-F238E27FC236}">
              <a16:creationId xmlns:a16="http://schemas.microsoft.com/office/drawing/2014/main" id="{00000000-0008-0000-0B00-00005D010000}"/>
            </a:ext>
          </a:extLst>
        </xdr:cNvPr>
        <xdr:cNvGrpSpPr/>
      </xdr:nvGrpSpPr>
      <xdr:grpSpPr>
        <a:xfrm>
          <a:off x="5862519" y="88282704"/>
          <a:ext cx="196060" cy="139453"/>
          <a:chOff x="6029326" y="2438400"/>
          <a:chExt cx="197784" cy="140494"/>
        </a:xfrm>
      </xdr:grpSpPr>
      <xdr:cxnSp macro="">
        <xdr:nvCxnSpPr>
          <xdr:cNvPr id="350" name="Straight Arrow Connector 349">
            <a:extLst>
              <a:ext uri="{FF2B5EF4-FFF2-40B4-BE49-F238E27FC236}">
                <a16:creationId xmlns:a16="http://schemas.microsoft.com/office/drawing/2014/main" id="{00000000-0008-0000-0B00-00005E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1" name="Rectangle 37">
            <a:extLst>
              <a:ext uri="{FF2B5EF4-FFF2-40B4-BE49-F238E27FC236}">
                <a16:creationId xmlns:a16="http://schemas.microsoft.com/office/drawing/2014/main" id="{00000000-0008-0000-0B00-00005F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16</xdr:col>
      <xdr:colOff>63873</xdr:colOff>
      <xdr:row>808</xdr:row>
      <xdr:rowOff>38661</xdr:rowOff>
    </xdr:from>
    <xdr:to>
      <xdr:col>17</xdr:col>
      <xdr:colOff>33355</xdr:colOff>
      <xdr:row>810</xdr:row>
      <xdr:rowOff>54511</xdr:rowOff>
    </xdr:to>
    <xdr:grpSp>
      <xdr:nvGrpSpPr>
        <xdr:cNvPr id="374" name="Group 373">
          <a:extLst>
            <a:ext uri="{FF2B5EF4-FFF2-40B4-BE49-F238E27FC236}">
              <a16:creationId xmlns:a16="http://schemas.microsoft.com/office/drawing/2014/main" id="{00000000-0008-0000-0B00-000076010000}"/>
            </a:ext>
          </a:extLst>
        </xdr:cNvPr>
        <xdr:cNvGrpSpPr/>
      </xdr:nvGrpSpPr>
      <xdr:grpSpPr>
        <a:xfrm>
          <a:off x="2499733" y="98278241"/>
          <a:ext cx="124845" cy="272813"/>
          <a:chOff x="2467841" y="10572750"/>
          <a:chExt cx="133445" cy="260359"/>
        </a:xfrm>
      </xdr:grpSpPr>
      <xdr:sp macro="" textlink="">
        <xdr:nvSpPr>
          <xdr:cNvPr id="375" name="Rectangle 374">
            <a:extLst>
              <a:ext uri="{FF2B5EF4-FFF2-40B4-BE49-F238E27FC236}">
                <a16:creationId xmlns:a16="http://schemas.microsoft.com/office/drawing/2014/main" id="{00000000-0008-0000-0B00-000077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6" name="Straight Arrow Connector 375">
            <a:extLst>
              <a:ext uri="{FF2B5EF4-FFF2-40B4-BE49-F238E27FC236}">
                <a16:creationId xmlns:a16="http://schemas.microsoft.com/office/drawing/2014/main" id="{00000000-0008-0000-0B00-000078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807</xdr:row>
      <xdr:rowOff>71688</xdr:rowOff>
    </xdr:from>
    <xdr:to>
      <xdr:col>40</xdr:col>
      <xdr:colOff>100263</xdr:colOff>
      <xdr:row>809</xdr:row>
      <xdr:rowOff>11206</xdr:rowOff>
    </xdr:to>
    <xdr:grpSp>
      <xdr:nvGrpSpPr>
        <xdr:cNvPr id="377" name="Group 376">
          <a:extLst>
            <a:ext uri="{FF2B5EF4-FFF2-40B4-BE49-F238E27FC236}">
              <a16:creationId xmlns:a16="http://schemas.microsoft.com/office/drawing/2014/main" id="{00000000-0008-0000-0B00-000079010000}"/>
            </a:ext>
          </a:extLst>
        </xdr:cNvPr>
        <xdr:cNvGrpSpPr/>
      </xdr:nvGrpSpPr>
      <xdr:grpSpPr>
        <a:xfrm>
          <a:off x="4406519" y="98235491"/>
          <a:ext cx="1644118" cy="143989"/>
          <a:chOff x="3700220" y="8704881"/>
          <a:chExt cx="1702781" cy="142068"/>
        </a:xfrm>
      </xdr:grpSpPr>
      <xdr:sp macro="" textlink="">
        <xdr:nvSpPr>
          <xdr:cNvPr id="378" name="Rectangle 377">
            <a:extLst>
              <a:ext uri="{FF2B5EF4-FFF2-40B4-BE49-F238E27FC236}">
                <a16:creationId xmlns:a16="http://schemas.microsoft.com/office/drawing/2014/main" id="{00000000-0008-0000-0B00-00007A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9" name="Straight Arrow Connector 378">
            <a:extLst>
              <a:ext uri="{FF2B5EF4-FFF2-40B4-BE49-F238E27FC236}">
                <a16:creationId xmlns:a16="http://schemas.microsoft.com/office/drawing/2014/main" id="{00000000-0008-0000-0B00-00007B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44450</xdr:colOff>
      <xdr:row>117</xdr:row>
      <xdr:rowOff>50800</xdr:rowOff>
    </xdr:from>
    <xdr:to>
      <xdr:col>18</xdr:col>
      <xdr:colOff>83584</xdr:colOff>
      <xdr:row>119</xdr:row>
      <xdr:rowOff>101518</xdr:rowOff>
    </xdr:to>
    <xdr:grpSp>
      <xdr:nvGrpSpPr>
        <xdr:cNvPr id="399" name="Group 398">
          <a:extLst>
            <a:ext uri="{FF2B5EF4-FFF2-40B4-BE49-F238E27FC236}">
              <a16:creationId xmlns:a16="http://schemas.microsoft.com/office/drawing/2014/main" id="{00000000-0008-0000-0B00-00008F010000}"/>
            </a:ext>
          </a:extLst>
        </xdr:cNvPr>
        <xdr:cNvGrpSpPr/>
      </xdr:nvGrpSpPr>
      <xdr:grpSpPr>
        <a:xfrm>
          <a:off x="2636520" y="13287587"/>
          <a:ext cx="194074" cy="325037"/>
          <a:chOff x="4255698" y="27025840"/>
          <a:chExt cx="202064" cy="338619"/>
        </a:xfrm>
      </xdr:grpSpPr>
      <xdr:sp macro="" textlink="">
        <xdr:nvSpPr>
          <xdr:cNvPr id="400" name="Rectangle 399">
            <a:extLst>
              <a:ext uri="{FF2B5EF4-FFF2-40B4-BE49-F238E27FC236}">
                <a16:creationId xmlns:a16="http://schemas.microsoft.com/office/drawing/2014/main" id="{00000000-0008-0000-0B00-000090010000}"/>
              </a:ext>
            </a:extLst>
          </xdr:cNvPr>
          <xdr:cNvSpPr/>
        </xdr:nvSpPr>
        <xdr:spPr>
          <a:xfrm flipH="1">
            <a:off x="4300805"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01" name="Straight Arrow Connector 400">
            <a:extLst>
              <a:ext uri="{FF2B5EF4-FFF2-40B4-BE49-F238E27FC236}">
                <a16:creationId xmlns:a16="http://schemas.microsoft.com/office/drawing/2014/main" id="{00000000-0008-0000-0B00-000091010000}"/>
              </a:ext>
            </a:extLst>
          </xdr:cNvPr>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02" name="Straight Connector 401">
            <a:extLst>
              <a:ext uri="{FF2B5EF4-FFF2-40B4-BE49-F238E27FC236}">
                <a16:creationId xmlns:a16="http://schemas.microsoft.com/office/drawing/2014/main" id="{00000000-0008-0000-0B00-000092010000}"/>
              </a:ext>
            </a:extLst>
          </xdr:cNvPr>
          <xdr:cNvCxnSpPr/>
        </xdr:nvCxnSpPr>
        <xdr:spPr>
          <a:xfrm>
            <a:off x="4457762" y="27155236"/>
            <a:ext cx="0" cy="20730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148354</xdr:colOff>
      <xdr:row>873</xdr:row>
      <xdr:rowOff>11206</xdr:rowOff>
    </xdr:from>
    <xdr:to>
      <xdr:col>40</xdr:col>
      <xdr:colOff>77166</xdr:colOff>
      <xdr:row>874</xdr:row>
      <xdr:rowOff>11206</xdr:rowOff>
    </xdr:to>
    <xdr:grpSp>
      <xdr:nvGrpSpPr>
        <xdr:cNvPr id="411" name="Group 410">
          <a:extLst>
            <a:ext uri="{FF2B5EF4-FFF2-40B4-BE49-F238E27FC236}">
              <a16:creationId xmlns:a16="http://schemas.microsoft.com/office/drawing/2014/main" id="{00000000-0008-0000-0B00-00009B010000}"/>
            </a:ext>
          </a:extLst>
        </xdr:cNvPr>
        <xdr:cNvGrpSpPr/>
      </xdr:nvGrpSpPr>
      <xdr:grpSpPr>
        <a:xfrm>
          <a:off x="4338931" y="105610013"/>
          <a:ext cx="1688609" cy="128693"/>
          <a:chOff x="3700220" y="8704881"/>
          <a:chExt cx="1749526" cy="142068"/>
        </a:xfrm>
      </xdr:grpSpPr>
      <xdr:sp macro="" textlink="">
        <xdr:nvSpPr>
          <xdr:cNvPr id="412" name="Rectangle 411">
            <a:extLst>
              <a:ext uri="{FF2B5EF4-FFF2-40B4-BE49-F238E27FC236}">
                <a16:creationId xmlns:a16="http://schemas.microsoft.com/office/drawing/2014/main" id="{00000000-0008-0000-0B00-00009C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3" name="Straight Arrow Connector 412">
            <a:extLst>
              <a:ext uri="{FF2B5EF4-FFF2-40B4-BE49-F238E27FC236}">
                <a16:creationId xmlns:a16="http://schemas.microsoft.com/office/drawing/2014/main" id="{00000000-0008-0000-0B00-00009D01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63873</xdr:colOff>
      <xdr:row>826</xdr:row>
      <xdr:rowOff>6911</xdr:rowOff>
    </xdr:from>
    <xdr:to>
      <xdr:col>17</xdr:col>
      <xdr:colOff>33355</xdr:colOff>
      <xdr:row>828</xdr:row>
      <xdr:rowOff>22761</xdr:rowOff>
    </xdr:to>
    <xdr:grpSp>
      <xdr:nvGrpSpPr>
        <xdr:cNvPr id="414" name="Group 413">
          <a:extLst>
            <a:ext uri="{FF2B5EF4-FFF2-40B4-BE49-F238E27FC236}">
              <a16:creationId xmlns:a16="http://schemas.microsoft.com/office/drawing/2014/main" id="{00000000-0008-0000-0B00-00009E010000}"/>
            </a:ext>
          </a:extLst>
        </xdr:cNvPr>
        <xdr:cNvGrpSpPr/>
      </xdr:nvGrpSpPr>
      <xdr:grpSpPr>
        <a:xfrm>
          <a:off x="2499733" y="100293307"/>
          <a:ext cx="124845" cy="272814"/>
          <a:chOff x="2467841" y="10572750"/>
          <a:chExt cx="133445" cy="260359"/>
        </a:xfrm>
      </xdr:grpSpPr>
      <xdr:sp macro="" textlink="">
        <xdr:nvSpPr>
          <xdr:cNvPr id="415" name="Rectangle 414">
            <a:extLst>
              <a:ext uri="{FF2B5EF4-FFF2-40B4-BE49-F238E27FC236}">
                <a16:creationId xmlns:a16="http://schemas.microsoft.com/office/drawing/2014/main" id="{00000000-0008-0000-0B00-00009F010000}"/>
              </a:ext>
            </a:extLst>
          </xdr:cNvPr>
          <xdr:cNvSpPr/>
        </xdr:nvSpPr>
        <xdr:spPr>
          <a:xfrm>
            <a:off x="2467841" y="10572750"/>
            <a:ext cx="133445" cy="119018"/>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6" name="Straight Arrow Connector 415">
            <a:extLst>
              <a:ext uri="{FF2B5EF4-FFF2-40B4-BE49-F238E27FC236}">
                <a16:creationId xmlns:a16="http://schemas.microsoft.com/office/drawing/2014/main" id="{00000000-0008-0000-0B00-0000A0010000}"/>
              </a:ext>
            </a:extLst>
          </xdr:cNvPr>
          <xdr:cNvCxnSpPr/>
        </xdr:nvCxnSpPr>
        <xdr:spPr>
          <a:xfrm>
            <a:off x="2467841" y="10693981"/>
            <a:ext cx="0" cy="139128"/>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57616</xdr:colOff>
      <xdr:row>825</xdr:row>
      <xdr:rowOff>71688</xdr:rowOff>
    </xdr:from>
    <xdr:to>
      <xdr:col>40</xdr:col>
      <xdr:colOff>100263</xdr:colOff>
      <xdr:row>827</xdr:row>
      <xdr:rowOff>11206</xdr:rowOff>
    </xdr:to>
    <xdr:grpSp>
      <xdr:nvGrpSpPr>
        <xdr:cNvPr id="417" name="Group 416">
          <a:extLst>
            <a:ext uri="{FF2B5EF4-FFF2-40B4-BE49-F238E27FC236}">
              <a16:creationId xmlns:a16="http://schemas.microsoft.com/office/drawing/2014/main" id="{00000000-0008-0000-0B00-0000A1010000}"/>
            </a:ext>
          </a:extLst>
        </xdr:cNvPr>
        <xdr:cNvGrpSpPr/>
      </xdr:nvGrpSpPr>
      <xdr:grpSpPr>
        <a:xfrm>
          <a:off x="4406519" y="100282731"/>
          <a:ext cx="1644118" cy="143989"/>
          <a:chOff x="3700220" y="8704881"/>
          <a:chExt cx="1702781" cy="142068"/>
        </a:xfrm>
      </xdr:grpSpPr>
      <xdr:sp macro="" textlink="">
        <xdr:nvSpPr>
          <xdr:cNvPr id="418" name="Rectangle 417">
            <a:extLst>
              <a:ext uri="{FF2B5EF4-FFF2-40B4-BE49-F238E27FC236}">
                <a16:creationId xmlns:a16="http://schemas.microsoft.com/office/drawing/2014/main" id="{00000000-0008-0000-0B00-0000A201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9" name="Straight Arrow Connector 418">
            <a:extLst>
              <a:ext uri="{FF2B5EF4-FFF2-40B4-BE49-F238E27FC236}">
                <a16:creationId xmlns:a16="http://schemas.microsoft.com/office/drawing/2014/main" id="{00000000-0008-0000-0B00-0000A3010000}"/>
              </a:ext>
            </a:extLst>
          </xdr:cNvPr>
          <xdr:cNvCxnSpPr/>
        </xdr:nvCxnSpPr>
        <xdr:spPr>
          <a:xfrm>
            <a:off x="3851975" y="8846949"/>
            <a:ext cx="155102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814</xdr:row>
      <xdr:rowOff>62441</xdr:rowOff>
    </xdr:from>
    <xdr:to>
      <xdr:col>11</xdr:col>
      <xdr:colOff>38107</xdr:colOff>
      <xdr:row>816</xdr:row>
      <xdr:rowOff>82911</xdr:rowOff>
    </xdr:to>
    <xdr:grpSp>
      <xdr:nvGrpSpPr>
        <xdr:cNvPr id="426" name="Group 425">
          <a:extLst>
            <a:ext uri="{FF2B5EF4-FFF2-40B4-BE49-F238E27FC236}">
              <a16:creationId xmlns:a16="http://schemas.microsoft.com/office/drawing/2014/main" id="{00000000-0008-0000-0B00-0000AA010000}"/>
            </a:ext>
          </a:extLst>
        </xdr:cNvPr>
        <xdr:cNvGrpSpPr/>
      </xdr:nvGrpSpPr>
      <xdr:grpSpPr>
        <a:xfrm>
          <a:off x="1543893" y="98931941"/>
          <a:ext cx="151140" cy="277433"/>
          <a:chOff x="3377338" y="8846950"/>
          <a:chExt cx="161441" cy="351940"/>
        </a:xfrm>
      </xdr:grpSpPr>
      <xdr:sp macro="" textlink="">
        <xdr:nvSpPr>
          <xdr:cNvPr id="427" name="Rectangle 426">
            <a:extLst>
              <a:ext uri="{FF2B5EF4-FFF2-40B4-BE49-F238E27FC236}">
                <a16:creationId xmlns:a16="http://schemas.microsoft.com/office/drawing/2014/main" id="{00000000-0008-0000-0B00-0000AB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8" name="Straight Arrow Connector 427">
            <a:extLst>
              <a:ext uri="{FF2B5EF4-FFF2-40B4-BE49-F238E27FC236}">
                <a16:creationId xmlns:a16="http://schemas.microsoft.com/office/drawing/2014/main" id="{00000000-0008-0000-0B00-0000AC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47622</xdr:colOff>
      <xdr:row>814</xdr:row>
      <xdr:rowOff>47624</xdr:rowOff>
    </xdr:from>
    <xdr:to>
      <xdr:col>19</xdr:col>
      <xdr:colOff>43399</xdr:colOff>
      <xdr:row>816</xdr:row>
      <xdr:rowOff>77619</xdr:rowOff>
    </xdr:to>
    <xdr:grpSp>
      <xdr:nvGrpSpPr>
        <xdr:cNvPr id="429" name="Group 428">
          <a:extLst>
            <a:ext uri="{FF2B5EF4-FFF2-40B4-BE49-F238E27FC236}">
              <a16:creationId xmlns:a16="http://schemas.microsoft.com/office/drawing/2014/main" id="{00000000-0008-0000-0B00-0000AD010000}"/>
            </a:ext>
          </a:extLst>
        </xdr:cNvPr>
        <xdr:cNvGrpSpPr/>
      </xdr:nvGrpSpPr>
      <xdr:grpSpPr>
        <a:xfrm>
          <a:off x="2795479" y="98917547"/>
          <a:ext cx="151564" cy="287805"/>
          <a:chOff x="3377338" y="8846950"/>
          <a:chExt cx="161441" cy="351940"/>
        </a:xfrm>
      </xdr:grpSpPr>
      <xdr:sp macro="" textlink="">
        <xdr:nvSpPr>
          <xdr:cNvPr id="430" name="Rectangle 429">
            <a:extLst>
              <a:ext uri="{FF2B5EF4-FFF2-40B4-BE49-F238E27FC236}">
                <a16:creationId xmlns:a16="http://schemas.microsoft.com/office/drawing/2014/main" id="{00000000-0008-0000-0B00-0000AE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1" name="Straight Arrow Connector 430">
            <a:extLst>
              <a:ext uri="{FF2B5EF4-FFF2-40B4-BE49-F238E27FC236}">
                <a16:creationId xmlns:a16="http://schemas.microsoft.com/office/drawing/2014/main" id="{00000000-0008-0000-0B00-0000AF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832</xdr:row>
      <xdr:rowOff>62441</xdr:rowOff>
    </xdr:from>
    <xdr:to>
      <xdr:col>11</xdr:col>
      <xdr:colOff>38107</xdr:colOff>
      <xdr:row>834</xdr:row>
      <xdr:rowOff>82911</xdr:rowOff>
    </xdr:to>
    <xdr:grpSp>
      <xdr:nvGrpSpPr>
        <xdr:cNvPr id="432" name="Group 431">
          <a:extLst>
            <a:ext uri="{FF2B5EF4-FFF2-40B4-BE49-F238E27FC236}">
              <a16:creationId xmlns:a16="http://schemas.microsoft.com/office/drawing/2014/main" id="{00000000-0008-0000-0B00-0000B0010000}"/>
            </a:ext>
          </a:extLst>
        </xdr:cNvPr>
        <xdr:cNvGrpSpPr/>
      </xdr:nvGrpSpPr>
      <xdr:grpSpPr>
        <a:xfrm>
          <a:off x="1543893" y="100979181"/>
          <a:ext cx="151140" cy="277433"/>
          <a:chOff x="3377338" y="8846950"/>
          <a:chExt cx="161441" cy="351940"/>
        </a:xfrm>
      </xdr:grpSpPr>
      <xdr:sp macro="" textlink="">
        <xdr:nvSpPr>
          <xdr:cNvPr id="433" name="Rectangle 432">
            <a:extLst>
              <a:ext uri="{FF2B5EF4-FFF2-40B4-BE49-F238E27FC236}">
                <a16:creationId xmlns:a16="http://schemas.microsoft.com/office/drawing/2014/main" id="{00000000-0008-0000-0B00-0000B1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4" name="Straight Arrow Connector 433">
            <a:extLst>
              <a:ext uri="{FF2B5EF4-FFF2-40B4-BE49-F238E27FC236}">
                <a16:creationId xmlns:a16="http://schemas.microsoft.com/office/drawing/2014/main" id="{00000000-0008-0000-0B00-0000B2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47622</xdr:colOff>
      <xdr:row>832</xdr:row>
      <xdr:rowOff>47624</xdr:rowOff>
    </xdr:from>
    <xdr:to>
      <xdr:col>19</xdr:col>
      <xdr:colOff>43399</xdr:colOff>
      <xdr:row>834</xdr:row>
      <xdr:rowOff>77619</xdr:rowOff>
    </xdr:to>
    <xdr:grpSp>
      <xdr:nvGrpSpPr>
        <xdr:cNvPr id="435" name="Group 434">
          <a:extLst>
            <a:ext uri="{FF2B5EF4-FFF2-40B4-BE49-F238E27FC236}">
              <a16:creationId xmlns:a16="http://schemas.microsoft.com/office/drawing/2014/main" id="{00000000-0008-0000-0B00-0000B3010000}"/>
            </a:ext>
          </a:extLst>
        </xdr:cNvPr>
        <xdr:cNvGrpSpPr/>
      </xdr:nvGrpSpPr>
      <xdr:grpSpPr>
        <a:xfrm>
          <a:off x="2795479" y="100964787"/>
          <a:ext cx="151564" cy="287805"/>
          <a:chOff x="3377338" y="8846950"/>
          <a:chExt cx="161441" cy="351940"/>
        </a:xfrm>
      </xdr:grpSpPr>
      <xdr:sp macro="" textlink="">
        <xdr:nvSpPr>
          <xdr:cNvPr id="436" name="Rectangle 435">
            <a:extLst>
              <a:ext uri="{FF2B5EF4-FFF2-40B4-BE49-F238E27FC236}">
                <a16:creationId xmlns:a16="http://schemas.microsoft.com/office/drawing/2014/main" id="{00000000-0008-0000-0B00-0000B4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37" name="Straight Arrow Connector 436">
            <a:extLst>
              <a:ext uri="{FF2B5EF4-FFF2-40B4-BE49-F238E27FC236}">
                <a16:creationId xmlns:a16="http://schemas.microsoft.com/office/drawing/2014/main" id="{00000000-0008-0000-0B00-0000B5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156690</xdr:colOff>
      <xdr:row>890</xdr:row>
      <xdr:rowOff>46113</xdr:rowOff>
    </xdr:from>
    <xdr:to>
      <xdr:col>16</xdr:col>
      <xdr:colOff>47625</xdr:colOff>
      <xdr:row>893</xdr:row>
      <xdr:rowOff>74068</xdr:rowOff>
    </xdr:to>
    <xdr:grpSp>
      <xdr:nvGrpSpPr>
        <xdr:cNvPr id="226" name="Group 225">
          <a:extLst>
            <a:ext uri="{FF2B5EF4-FFF2-40B4-BE49-F238E27FC236}">
              <a16:creationId xmlns:a16="http://schemas.microsoft.com/office/drawing/2014/main" id="{00000000-0008-0000-0B00-0000E2000000}"/>
            </a:ext>
          </a:extLst>
        </xdr:cNvPr>
        <xdr:cNvGrpSpPr/>
      </xdr:nvGrpSpPr>
      <xdr:grpSpPr>
        <a:xfrm>
          <a:off x="2278860" y="107511396"/>
          <a:ext cx="203779" cy="444938"/>
          <a:chOff x="2405648" y="31712958"/>
          <a:chExt cx="202389" cy="429361"/>
        </a:xfrm>
      </xdr:grpSpPr>
      <xdr:sp macro="" textlink="">
        <xdr:nvSpPr>
          <xdr:cNvPr id="228" name="Rectangle 227">
            <a:extLst>
              <a:ext uri="{FF2B5EF4-FFF2-40B4-BE49-F238E27FC236}">
                <a16:creationId xmlns:a16="http://schemas.microsoft.com/office/drawing/2014/main" id="{00000000-0008-0000-0B00-0000E4000000}"/>
              </a:ext>
            </a:extLst>
          </xdr:cNvPr>
          <xdr:cNvSpPr/>
        </xdr:nvSpPr>
        <xdr:spPr>
          <a:xfrm flipH="1">
            <a:off x="2448855" y="31712958"/>
            <a:ext cx="157986" cy="123642"/>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0" name="Straight Arrow Connector 229">
            <a:extLst>
              <a:ext uri="{FF2B5EF4-FFF2-40B4-BE49-F238E27FC236}">
                <a16:creationId xmlns:a16="http://schemas.microsoft.com/office/drawing/2014/main" id="{00000000-0008-0000-0B00-0000E6000000}"/>
              </a:ext>
            </a:extLst>
          </xdr:cNvPr>
          <xdr:cNvCxnSpPr/>
        </xdr:nvCxnSpPr>
        <xdr:spPr>
          <a:xfrm flipH="1">
            <a:off x="2405648" y="32217163"/>
            <a:ext cx="19746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2" name="Straight Connector 231">
            <a:extLst>
              <a:ext uri="{FF2B5EF4-FFF2-40B4-BE49-F238E27FC236}">
                <a16:creationId xmlns:a16="http://schemas.microsoft.com/office/drawing/2014/main" id="{00000000-0008-0000-0B00-0000E8000000}"/>
              </a:ext>
            </a:extLst>
          </xdr:cNvPr>
          <xdr:cNvCxnSpPr/>
        </xdr:nvCxnSpPr>
        <xdr:spPr>
          <a:xfrm>
            <a:off x="2608037" y="31823228"/>
            <a:ext cx="755" cy="38714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19050</xdr:colOff>
      <xdr:row>889</xdr:row>
      <xdr:rowOff>66675</xdr:rowOff>
    </xdr:from>
    <xdr:to>
      <xdr:col>41</xdr:col>
      <xdr:colOff>5012</xdr:colOff>
      <xdr:row>890</xdr:row>
      <xdr:rowOff>66675</xdr:rowOff>
    </xdr:to>
    <xdr:grpSp>
      <xdr:nvGrpSpPr>
        <xdr:cNvPr id="237" name="Group 236">
          <a:extLst>
            <a:ext uri="{FF2B5EF4-FFF2-40B4-BE49-F238E27FC236}">
              <a16:creationId xmlns:a16="http://schemas.microsoft.com/office/drawing/2014/main" id="{00000000-0008-0000-0B00-0000ED000000}"/>
            </a:ext>
          </a:extLst>
        </xdr:cNvPr>
        <xdr:cNvGrpSpPr/>
      </xdr:nvGrpSpPr>
      <xdr:grpSpPr>
        <a:xfrm>
          <a:off x="4368800" y="107388025"/>
          <a:ext cx="1688608" cy="143933"/>
          <a:chOff x="3700220" y="8704881"/>
          <a:chExt cx="1749526" cy="142068"/>
        </a:xfrm>
      </xdr:grpSpPr>
      <xdr:sp macro="" textlink="">
        <xdr:nvSpPr>
          <xdr:cNvPr id="242" name="Rectangle 241">
            <a:extLst>
              <a:ext uri="{FF2B5EF4-FFF2-40B4-BE49-F238E27FC236}">
                <a16:creationId xmlns:a16="http://schemas.microsoft.com/office/drawing/2014/main" id="{00000000-0008-0000-0B00-0000F2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3" name="Straight Arrow Connector 242">
            <a:extLst>
              <a:ext uri="{FF2B5EF4-FFF2-40B4-BE49-F238E27FC236}">
                <a16:creationId xmlns:a16="http://schemas.microsoft.com/office/drawing/2014/main" id="{00000000-0008-0000-0B00-0000F3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9526</xdr:colOff>
      <xdr:row>616</xdr:row>
      <xdr:rowOff>57149</xdr:rowOff>
    </xdr:from>
    <xdr:to>
      <xdr:col>40</xdr:col>
      <xdr:colOff>95251</xdr:colOff>
      <xdr:row>641</xdr:row>
      <xdr:rowOff>76199</xdr:rowOff>
    </xdr:to>
    <xdr:grpSp>
      <xdr:nvGrpSpPr>
        <xdr:cNvPr id="244" name="Group 243">
          <a:extLst>
            <a:ext uri="{FF2B5EF4-FFF2-40B4-BE49-F238E27FC236}">
              <a16:creationId xmlns:a16="http://schemas.microsoft.com/office/drawing/2014/main" id="{00000000-0008-0000-0B00-0000F4000000}"/>
            </a:ext>
          </a:extLst>
        </xdr:cNvPr>
        <xdr:cNvGrpSpPr/>
      </xdr:nvGrpSpPr>
      <xdr:grpSpPr>
        <a:xfrm>
          <a:off x="5860839" y="74369505"/>
          <a:ext cx="184362" cy="3351107"/>
          <a:chOff x="6029326" y="2438400"/>
          <a:chExt cx="197784" cy="140494"/>
        </a:xfrm>
      </xdr:grpSpPr>
      <xdr:cxnSp macro="">
        <xdr:nvCxnSpPr>
          <xdr:cNvPr id="245" name="Straight Arrow Connector 244">
            <a:extLst>
              <a:ext uri="{FF2B5EF4-FFF2-40B4-BE49-F238E27FC236}">
                <a16:creationId xmlns:a16="http://schemas.microsoft.com/office/drawing/2014/main" id="{00000000-0008-0000-0B00-0000F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9" name="Rectangle 37">
            <a:extLst>
              <a:ext uri="{FF2B5EF4-FFF2-40B4-BE49-F238E27FC236}">
                <a16:creationId xmlns:a16="http://schemas.microsoft.com/office/drawing/2014/main" id="{00000000-0008-0000-0B00-0000F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15240</xdr:colOff>
      <xdr:row>56</xdr:row>
      <xdr:rowOff>83820</xdr:rowOff>
    </xdr:from>
    <xdr:to>
      <xdr:col>41</xdr:col>
      <xdr:colOff>15240</xdr:colOff>
      <xdr:row>63</xdr:row>
      <xdr:rowOff>68580</xdr:rowOff>
    </xdr:to>
    <xdr:grpSp>
      <xdr:nvGrpSpPr>
        <xdr:cNvPr id="198" name="Group 197">
          <a:extLst>
            <a:ext uri="{FF2B5EF4-FFF2-40B4-BE49-F238E27FC236}">
              <a16:creationId xmlns:a16="http://schemas.microsoft.com/office/drawing/2014/main" id="{00000000-0008-0000-0B00-0000C6000000}"/>
            </a:ext>
          </a:extLst>
        </xdr:cNvPr>
        <xdr:cNvGrpSpPr/>
      </xdr:nvGrpSpPr>
      <xdr:grpSpPr>
        <a:xfrm>
          <a:off x="5866553" y="6493510"/>
          <a:ext cx="199813" cy="796713"/>
          <a:chOff x="6029326" y="2438400"/>
          <a:chExt cx="197784" cy="140494"/>
        </a:xfrm>
      </xdr:grpSpPr>
      <xdr:cxnSp macro="">
        <xdr:nvCxnSpPr>
          <xdr:cNvPr id="199" name="Straight Arrow Connector 198">
            <a:extLst>
              <a:ext uri="{FF2B5EF4-FFF2-40B4-BE49-F238E27FC236}">
                <a16:creationId xmlns:a16="http://schemas.microsoft.com/office/drawing/2014/main" id="{00000000-0008-0000-0B00-0000C7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0" name="Rectangle 37">
            <a:extLst>
              <a:ext uri="{FF2B5EF4-FFF2-40B4-BE49-F238E27FC236}">
                <a16:creationId xmlns:a16="http://schemas.microsoft.com/office/drawing/2014/main" id="{00000000-0008-0000-0B00-0000C8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7620</xdr:colOff>
      <xdr:row>49</xdr:row>
      <xdr:rowOff>45720</xdr:rowOff>
    </xdr:from>
    <xdr:to>
      <xdr:col>40</xdr:col>
      <xdr:colOff>91440</xdr:colOff>
      <xdr:row>50</xdr:row>
      <xdr:rowOff>91440</xdr:rowOff>
    </xdr:to>
    <xdr:grpSp>
      <xdr:nvGrpSpPr>
        <xdr:cNvPr id="202" name="Group 201">
          <a:extLst>
            <a:ext uri="{FF2B5EF4-FFF2-40B4-BE49-F238E27FC236}">
              <a16:creationId xmlns:a16="http://schemas.microsoft.com/office/drawing/2014/main" id="{00000000-0008-0000-0B00-0000CA000000}"/>
            </a:ext>
          </a:extLst>
        </xdr:cNvPr>
        <xdr:cNvGrpSpPr/>
      </xdr:nvGrpSpPr>
      <xdr:grpSpPr>
        <a:xfrm>
          <a:off x="5860203" y="5645150"/>
          <a:ext cx="180764" cy="189230"/>
          <a:chOff x="6029326" y="2438400"/>
          <a:chExt cx="197784" cy="140494"/>
        </a:xfrm>
      </xdr:grpSpPr>
      <xdr:cxnSp macro="">
        <xdr:nvCxnSpPr>
          <xdr:cNvPr id="204" name="Straight Arrow Connector 203">
            <a:extLst>
              <a:ext uri="{FF2B5EF4-FFF2-40B4-BE49-F238E27FC236}">
                <a16:creationId xmlns:a16="http://schemas.microsoft.com/office/drawing/2014/main" id="{00000000-0008-0000-0B00-0000CC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7" name="Rectangle 37">
            <a:extLst>
              <a:ext uri="{FF2B5EF4-FFF2-40B4-BE49-F238E27FC236}">
                <a16:creationId xmlns:a16="http://schemas.microsoft.com/office/drawing/2014/main" id="{00000000-0008-0000-0B00-0000CF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29</xdr:col>
      <xdr:colOff>11194</xdr:colOff>
      <xdr:row>852</xdr:row>
      <xdr:rowOff>72166</xdr:rowOff>
    </xdr:from>
    <xdr:to>
      <xdr:col>40</xdr:col>
      <xdr:colOff>92406</xdr:colOff>
      <xdr:row>853</xdr:row>
      <xdr:rowOff>72166</xdr:rowOff>
    </xdr:to>
    <xdr:grpSp>
      <xdr:nvGrpSpPr>
        <xdr:cNvPr id="195" name="Group 194">
          <a:extLst>
            <a:ext uri="{FF2B5EF4-FFF2-40B4-BE49-F238E27FC236}">
              <a16:creationId xmlns:a16="http://schemas.microsoft.com/office/drawing/2014/main" id="{00000000-0008-0000-0B00-0000C3000000}"/>
            </a:ext>
          </a:extLst>
        </xdr:cNvPr>
        <xdr:cNvGrpSpPr/>
      </xdr:nvGrpSpPr>
      <xdr:grpSpPr>
        <a:xfrm>
          <a:off x="4360520" y="103244849"/>
          <a:ext cx="1681836" cy="128694"/>
          <a:chOff x="3700220" y="8704881"/>
          <a:chExt cx="1749526" cy="142068"/>
        </a:xfrm>
      </xdr:grpSpPr>
      <xdr:sp macro="" textlink="">
        <xdr:nvSpPr>
          <xdr:cNvPr id="196" name="Rectangle 195">
            <a:extLst>
              <a:ext uri="{FF2B5EF4-FFF2-40B4-BE49-F238E27FC236}">
                <a16:creationId xmlns:a16="http://schemas.microsoft.com/office/drawing/2014/main" id="{00000000-0008-0000-0B00-0000C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7" name="Straight Arrow Connector 196">
            <a:extLst>
              <a:ext uri="{FF2B5EF4-FFF2-40B4-BE49-F238E27FC236}">
                <a16:creationId xmlns:a16="http://schemas.microsoft.com/office/drawing/2014/main" id="{00000000-0008-0000-0B00-0000C5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0</xdr:colOff>
      <xdr:row>850</xdr:row>
      <xdr:rowOff>0</xdr:rowOff>
    </xdr:from>
    <xdr:to>
      <xdr:col>40</xdr:col>
      <xdr:colOff>81212</xdr:colOff>
      <xdr:row>851</xdr:row>
      <xdr:rowOff>0</xdr:rowOff>
    </xdr:to>
    <xdr:grpSp>
      <xdr:nvGrpSpPr>
        <xdr:cNvPr id="201" name="Group 200">
          <a:extLst>
            <a:ext uri="{FF2B5EF4-FFF2-40B4-BE49-F238E27FC236}">
              <a16:creationId xmlns:a16="http://schemas.microsoft.com/office/drawing/2014/main" id="{00000000-0008-0000-0B00-0000C9000000}"/>
            </a:ext>
          </a:extLst>
        </xdr:cNvPr>
        <xdr:cNvGrpSpPr/>
      </xdr:nvGrpSpPr>
      <xdr:grpSpPr>
        <a:xfrm>
          <a:off x="4350173" y="102963133"/>
          <a:ext cx="1681836" cy="132080"/>
          <a:chOff x="3700220" y="8704881"/>
          <a:chExt cx="1749526" cy="142068"/>
        </a:xfrm>
      </xdr:grpSpPr>
      <xdr:sp macro="" textlink="">
        <xdr:nvSpPr>
          <xdr:cNvPr id="203" name="Rectangle 202">
            <a:extLst>
              <a:ext uri="{FF2B5EF4-FFF2-40B4-BE49-F238E27FC236}">
                <a16:creationId xmlns:a16="http://schemas.microsoft.com/office/drawing/2014/main" id="{00000000-0008-0000-0B00-0000CB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5" name="Straight Arrow Connector 204">
            <a:extLst>
              <a:ext uri="{FF2B5EF4-FFF2-40B4-BE49-F238E27FC236}">
                <a16:creationId xmlns:a16="http://schemas.microsoft.com/office/drawing/2014/main" id="{00000000-0008-0000-0B00-0000CD00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15240</xdr:colOff>
      <xdr:row>842</xdr:row>
      <xdr:rowOff>60960</xdr:rowOff>
    </xdr:from>
    <xdr:to>
      <xdr:col>41</xdr:col>
      <xdr:colOff>10217</xdr:colOff>
      <xdr:row>843</xdr:row>
      <xdr:rowOff>71297</xdr:rowOff>
    </xdr:to>
    <xdr:grpSp>
      <xdr:nvGrpSpPr>
        <xdr:cNvPr id="206" name="Group 205">
          <a:extLst>
            <a:ext uri="{FF2B5EF4-FFF2-40B4-BE49-F238E27FC236}">
              <a16:creationId xmlns:a16="http://schemas.microsoft.com/office/drawing/2014/main" id="{00000000-0008-0000-0B00-0000CE000000}"/>
            </a:ext>
          </a:extLst>
        </xdr:cNvPr>
        <xdr:cNvGrpSpPr/>
      </xdr:nvGrpSpPr>
      <xdr:grpSpPr>
        <a:xfrm>
          <a:off x="5866553" y="102190127"/>
          <a:ext cx="194790" cy="139453"/>
          <a:chOff x="6029326" y="2438400"/>
          <a:chExt cx="197784" cy="140494"/>
        </a:xfrm>
      </xdr:grpSpPr>
      <xdr:cxnSp macro="">
        <xdr:nvCxnSpPr>
          <xdr:cNvPr id="208" name="Straight Arrow Connector 207">
            <a:extLst>
              <a:ext uri="{FF2B5EF4-FFF2-40B4-BE49-F238E27FC236}">
                <a16:creationId xmlns:a16="http://schemas.microsoft.com/office/drawing/2014/main" id="{00000000-0008-0000-0B00-0000D0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9" name="Rectangle 37">
            <a:extLst>
              <a:ext uri="{FF2B5EF4-FFF2-40B4-BE49-F238E27FC236}">
                <a16:creationId xmlns:a16="http://schemas.microsoft.com/office/drawing/2014/main" id="{00000000-0008-0000-0B00-0000D1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11206</xdr:colOff>
      <xdr:row>392</xdr:row>
      <xdr:rowOff>67234</xdr:rowOff>
    </xdr:from>
    <xdr:to>
      <xdr:col>41</xdr:col>
      <xdr:colOff>6183</xdr:colOff>
      <xdr:row>393</xdr:row>
      <xdr:rowOff>77571</xdr:rowOff>
    </xdr:to>
    <xdr:grpSp>
      <xdr:nvGrpSpPr>
        <xdr:cNvPr id="210" name="Group 209">
          <a:extLst>
            <a:ext uri="{FF2B5EF4-FFF2-40B4-BE49-F238E27FC236}">
              <a16:creationId xmlns:a16="http://schemas.microsoft.com/office/drawing/2014/main" id="{00000000-0008-0000-0B00-0000D2000000}"/>
            </a:ext>
          </a:extLst>
        </xdr:cNvPr>
        <xdr:cNvGrpSpPr/>
      </xdr:nvGrpSpPr>
      <xdr:grpSpPr>
        <a:xfrm>
          <a:off x="5862519" y="47359917"/>
          <a:ext cx="196060" cy="139454"/>
          <a:chOff x="6029326" y="2438400"/>
          <a:chExt cx="197784" cy="140494"/>
        </a:xfrm>
      </xdr:grpSpPr>
      <xdr:cxnSp macro="">
        <xdr:nvCxnSpPr>
          <xdr:cNvPr id="211" name="Straight Arrow Connector 210">
            <a:extLst>
              <a:ext uri="{FF2B5EF4-FFF2-40B4-BE49-F238E27FC236}">
                <a16:creationId xmlns:a16="http://schemas.microsoft.com/office/drawing/2014/main" id="{00000000-0008-0000-0B00-0000D3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2" name="Rectangle 37">
            <a:extLst>
              <a:ext uri="{FF2B5EF4-FFF2-40B4-BE49-F238E27FC236}">
                <a16:creationId xmlns:a16="http://schemas.microsoft.com/office/drawing/2014/main" id="{00000000-0008-0000-0B00-0000D4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42329</xdr:colOff>
      <xdr:row>320</xdr:row>
      <xdr:rowOff>62441</xdr:rowOff>
    </xdr:from>
    <xdr:to>
      <xdr:col>11</xdr:col>
      <xdr:colOff>38107</xdr:colOff>
      <xdr:row>322</xdr:row>
      <xdr:rowOff>75291</xdr:rowOff>
    </xdr:to>
    <xdr:grpSp>
      <xdr:nvGrpSpPr>
        <xdr:cNvPr id="183" name="Group 182">
          <a:extLst>
            <a:ext uri="{FF2B5EF4-FFF2-40B4-BE49-F238E27FC236}">
              <a16:creationId xmlns:a16="http://schemas.microsoft.com/office/drawing/2014/main" id="{00000000-0008-0000-0B00-0000B7000000}"/>
            </a:ext>
          </a:extLst>
        </xdr:cNvPr>
        <xdr:cNvGrpSpPr/>
      </xdr:nvGrpSpPr>
      <xdr:grpSpPr>
        <a:xfrm>
          <a:off x="1543893" y="38554448"/>
          <a:ext cx="151140" cy="276163"/>
          <a:chOff x="3377338" y="8846950"/>
          <a:chExt cx="161441" cy="351940"/>
        </a:xfrm>
      </xdr:grpSpPr>
      <xdr:sp macro="" textlink="">
        <xdr:nvSpPr>
          <xdr:cNvPr id="184" name="Rectangle 183">
            <a:extLst>
              <a:ext uri="{FF2B5EF4-FFF2-40B4-BE49-F238E27FC236}">
                <a16:creationId xmlns:a16="http://schemas.microsoft.com/office/drawing/2014/main" id="{00000000-0008-0000-0B00-0000B8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5" name="Straight Arrow Connector 184">
            <a:extLst>
              <a:ext uri="{FF2B5EF4-FFF2-40B4-BE49-F238E27FC236}">
                <a16:creationId xmlns:a16="http://schemas.microsoft.com/office/drawing/2014/main" id="{00000000-0008-0000-0B00-0000B9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53340</xdr:colOff>
      <xdr:row>320</xdr:row>
      <xdr:rowOff>47625</xdr:rowOff>
    </xdr:from>
    <xdr:to>
      <xdr:col>19</xdr:col>
      <xdr:colOff>43399</xdr:colOff>
      <xdr:row>323</xdr:row>
      <xdr:rowOff>1</xdr:rowOff>
    </xdr:to>
    <xdr:grpSp>
      <xdr:nvGrpSpPr>
        <xdr:cNvPr id="186" name="Group 185">
          <a:extLst>
            <a:ext uri="{FF2B5EF4-FFF2-40B4-BE49-F238E27FC236}">
              <a16:creationId xmlns:a16="http://schemas.microsoft.com/office/drawing/2014/main" id="{00000000-0008-0000-0B00-0000BA000000}"/>
            </a:ext>
          </a:extLst>
        </xdr:cNvPr>
        <xdr:cNvGrpSpPr/>
      </xdr:nvGrpSpPr>
      <xdr:grpSpPr>
        <a:xfrm>
          <a:off x="2799927" y="38538785"/>
          <a:ext cx="147116" cy="343536"/>
          <a:chOff x="3377338" y="8846950"/>
          <a:chExt cx="161441" cy="351940"/>
        </a:xfrm>
      </xdr:grpSpPr>
      <xdr:sp macro="" textlink="">
        <xdr:nvSpPr>
          <xdr:cNvPr id="187" name="Rectangle 186">
            <a:extLst>
              <a:ext uri="{FF2B5EF4-FFF2-40B4-BE49-F238E27FC236}">
                <a16:creationId xmlns:a16="http://schemas.microsoft.com/office/drawing/2014/main" id="{00000000-0008-0000-0B00-0000BB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8" name="Straight Arrow Connector 187">
            <a:extLst>
              <a:ext uri="{FF2B5EF4-FFF2-40B4-BE49-F238E27FC236}">
                <a16:creationId xmlns:a16="http://schemas.microsoft.com/office/drawing/2014/main" id="{00000000-0008-0000-0B00-0000BC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339</xdr:row>
      <xdr:rowOff>62441</xdr:rowOff>
    </xdr:from>
    <xdr:to>
      <xdr:col>11</xdr:col>
      <xdr:colOff>38107</xdr:colOff>
      <xdr:row>341</xdr:row>
      <xdr:rowOff>75291</xdr:rowOff>
    </xdr:to>
    <xdr:grpSp>
      <xdr:nvGrpSpPr>
        <xdr:cNvPr id="189" name="Group 188">
          <a:extLst>
            <a:ext uri="{FF2B5EF4-FFF2-40B4-BE49-F238E27FC236}">
              <a16:creationId xmlns:a16="http://schemas.microsoft.com/office/drawing/2014/main" id="{00000000-0008-0000-0B00-0000BD000000}"/>
            </a:ext>
          </a:extLst>
        </xdr:cNvPr>
        <xdr:cNvGrpSpPr/>
      </xdr:nvGrpSpPr>
      <xdr:grpSpPr>
        <a:xfrm>
          <a:off x="1543893" y="40953901"/>
          <a:ext cx="151140" cy="271083"/>
          <a:chOff x="3377338" y="8846950"/>
          <a:chExt cx="161441" cy="351940"/>
        </a:xfrm>
      </xdr:grpSpPr>
      <xdr:sp macro="" textlink="">
        <xdr:nvSpPr>
          <xdr:cNvPr id="190" name="Rectangle 189">
            <a:extLst>
              <a:ext uri="{FF2B5EF4-FFF2-40B4-BE49-F238E27FC236}">
                <a16:creationId xmlns:a16="http://schemas.microsoft.com/office/drawing/2014/main" id="{00000000-0008-0000-0B00-0000B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1" name="Straight Arrow Connector 190">
            <a:extLst>
              <a:ext uri="{FF2B5EF4-FFF2-40B4-BE49-F238E27FC236}">
                <a16:creationId xmlns:a16="http://schemas.microsoft.com/office/drawing/2014/main" id="{00000000-0008-0000-0B00-0000B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45720</xdr:colOff>
      <xdr:row>339</xdr:row>
      <xdr:rowOff>47625</xdr:rowOff>
    </xdr:from>
    <xdr:to>
      <xdr:col>19</xdr:col>
      <xdr:colOff>43399</xdr:colOff>
      <xdr:row>341</xdr:row>
      <xdr:rowOff>91441</xdr:rowOff>
    </xdr:to>
    <xdr:grpSp>
      <xdr:nvGrpSpPr>
        <xdr:cNvPr id="192" name="Group 191">
          <a:extLst>
            <a:ext uri="{FF2B5EF4-FFF2-40B4-BE49-F238E27FC236}">
              <a16:creationId xmlns:a16="http://schemas.microsoft.com/office/drawing/2014/main" id="{00000000-0008-0000-0B00-0000C0000000}"/>
            </a:ext>
          </a:extLst>
        </xdr:cNvPr>
        <xdr:cNvGrpSpPr/>
      </xdr:nvGrpSpPr>
      <xdr:grpSpPr>
        <a:xfrm>
          <a:off x="2793577" y="40938238"/>
          <a:ext cx="153466" cy="302050"/>
          <a:chOff x="3377338" y="8846950"/>
          <a:chExt cx="161441" cy="351940"/>
        </a:xfrm>
      </xdr:grpSpPr>
      <xdr:sp macro="" textlink="">
        <xdr:nvSpPr>
          <xdr:cNvPr id="193" name="Rectangle 192">
            <a:extLst>
              <a:ext uri="{FF2B5EF4-FFF2-40B4-BE49-F238E27FC236}">
                <a16:creationId xmlns:a16="http://schemas.microsoft.com/office/drawing/2014/main" id="{00000000-0008-0000-0B00-0000C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4" name="Straight Arrow Connector 193">
            <a:extLst>
              <a:ext uri="{FF2B5EF4-FFF2-40B4-BE49-F238E27FC236}">
                <a16:creationId xmlns:a16="http://schemas.microsoft.com/office/drawing/2014/main" id="{00000000-0008-0000-0B00-0000C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369</xdr:row>
      <xdr:rowOff>62441</xdr:rowOff>
    </xdr:from>
    <xdr:to>
      <xdr:col>11</xdr:col>
      <xdr:colOff>38107</xdr:colOff>
      <xdr:row>371</xdr:row>
      <xdr:rowOff>75291</xdr:rowOff>
    </xdr:to>
    <xdr:grpSp>
      <xdr:nvGrpSpPr>
        <xdr:cNvPr id="253" name="Group 252">
          <a:extLst>
            <a:ext uri="{FF2B5EF4-FFF2-40B4-BE49-F238E27FC236}">
              <a16:creationId xmlns:a16="http://schemas.microsoft.com/office/drawing/2014/main" id="{00000000-0008-0000-0B00-0000FD000000}"/>
            </a:ext>
          </a:extLst>
        </xdr:cNvPr>
        <xdr:cNvGrpSpPr/>
      </xdr:nvGrpSpPr>
      <xdr:grpSpPr>
        <a:xfrm>
          <a:off x="1543893" y="44740195"/>
          <a:ext cx="151140" cy="269389"/>
          <a:chOff x="3377338" y="8846950"/>
          <a:chExt cx="161441" cy="351940"/>
        </a:xfrm>
      </xdr:grpSpPr>
      <xdr:sp macro="" textlink="">
        <xdr:nvSpPr>
          <xdr:cNvPr id="254" name="Rectangle 253">
            <a:extLst>
              <a:ext uri="{FF2B5EF4-FFF2-40B4-BE49-F238E27FC236}">
                <a16:creationId xmlns:a16="http://schemas.microsoft.com/office/drawing/2014/main" id="{00000000-0008-0000-0B00-0000FE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5" name="Straight Arrow Connector 254">
            <a:extLst>
              <a:ext uri="{FF2B5EF4-FFF2-40B4-BE49-F238E27FC236}">
                <a16:creationId xmlns:a16="http://schemas.microsoft.com/office/drawing/2014/main" id="{00000000-0008-0000-0B00-0000FF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49949</xdr:colOff>
      <xdr:row>369</xdr:row>
      <xdr:rowOff>62441</xdr:rowOff>
    </xdr:from>
    <xdr:to>
      <xdr:col>19</xdr:col>
      <xdr:colOff>45727</xdr:colOff>
      <xdr:row>371</xdr:row>
      <xdr:rowOff>75291</xdr:rowOff>
    </xdr:to>
    <xdr:grpSp>
      <xdr:nvGrpSpPr>
        <xdr:cNvPr id="256" name="Group 255">
          <a:extLst>
            <a:ext uri="{FF2B5EF4-FFF2-40B4-BE49-F238E27FC236}">
              <a16:creationId xmlns:a16="http://schemas.microsoft.com/office/drawing/2014/main" id="{00000000-0008-0000-0B00-000000010000}"/>
            </a:ext>
          </a:extLst>
        </xdr:cNvPr>
        <xdr:cNvGrpSpPr/>
      </xdr:nvGrpSpPr>
      <xdr:grpSpPr>
        <a:xfrm>
          <a:off x="2796536" y="44740195"/>
          <a:ext cx="152835" cy="269389"/>
          <a:chOff x="3377338" y="8846950"/>
          <a:chExt cx="161441" cy="351940"/>
        </a:xfrm>
      </xdr:grpSpPr>
      <xdr:sp macro="" textlink="">
        <xdr:nvSpPr>
          <xdr:cNvPr id="257" name="Rectangle 256">
            <a:extLst>
              <a:ext uri="{FF2B5EF4-FFF2-40B4-BE49-F238E27FC236}">
                <a16:creationId xmlns:a16="http://schemas.microsoft.com/office/drawing/2014/main" id="{00000000-0008-0000-0B00-000001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8" name="Straight Arrow Connector 257">
            <a:extLst>
              <a:ext uri="{FF2B5EF4-FFF2-40B4-BE49-F238E27FC236}">
                <a16:creationId xmlns:a16="http://schemas.microsoft.com/office/drawing/2014/main" id="{00000000-0008-0000-0B00-000002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42329</xdr:colOff>
      <xdr:row>440</xdr:row>
      <xdr:rowOff>62441</xdr:rowOff>
    </xdr:from>
    <xdr:to>
      <xdr:col>11</xdr:col>
      <xdr:colOff>38107</xdr:colOff>
      <xdr:row>442</xdr:row>
      <xdr:rowOff>75291</xdr:rowOff>
    </xdr:to>
    <xdr:grpSp>
      <xdr:nvGrpSpPr>
        <xdr:cNvPr id="259" name="Group 258">
          <a:extLst>
            <a:ext uri="{FF2B5EF4-FFF2-40B4-BE49-F238E27FC236}">
              <a16:creationId xmlns:a16="http://schemas.microsoft.com/office/drawing/2014/main" id="{00000000-0008-0000-0B00-000003010000}"/>
            </a:ext>
          </a:extLst>
        </xdr:cNvPr>
        <xdr:cNvGrpSpPr/>
      </xdr:nvGrpSpPr>
      <xdr:grpSpPr>
        <a:xfrm>
          <a:off x="1543893" y="52941008"/>
          <a:ext cx="151140" cy="277856"/>
          <a:chOff x="3377338" y="8846950"/>
          <a:chExt cx="161441" cy="351940"/>
        </a:xfrm>
      </xdr:grpSpPr>
      <xdr:sp macro="" textlink="">
        <xdr:nvSpPr>
          <xdr:cNvPr id="260" name="Rectangle 259">
            <a:extLst>
              <a:ext uri="{FF2B5EF4-FFF2-40B4-BE49-F238E27FC236}">
                <a16:creationId xmlns:a16="http://schemas.microsoft.com/office/drawing/2014/main" id="{00000000-0008-0000-0B00-000004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1" name="Straight Arrow Connector 260">
            <a:extLst>
              <a:ext uri="{FF2B5EF4-FFF2-40B4-BE49-F238E27FC236}">
                <a16:creationId xmlns:a16="http://schemas.microsoft.com/office/drawing/2014/main" id="{00000000-0008-0000-0B00-000005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53340</xdr:colOff>
      <xdr:row>440</xdr:row>
      <xdr:rowOff>60960</xdr:rowOff>
    </xdr:from>
    <xdr:to>
      <xdr:col>19</xdr:col>
      <xdr:colOff>49118</xdr:colOff>
      <xdr:row>442</xdr:row>
      <xdr:rowOff>73810</xdr:rowOff>
    </xdr:to>
    <xdr:grpSp>
      <xdr:nvGrpSpPr>
        <xdr:cNvPr id="262" name="Group 261">
          <a:extLst>
            <a:ext uri="{FF2B5EF4-FFF2-40B4-BE49-F238E27FC236}">
              <a16:creationId xmlns:a16="http://schemas.microsoft.com/office/drawing/2014/main" id="{00000000-0008-0000-0B00-000006010000}"/>
            </a:ext>
          </a:extLst>
        </xdr:cNvPr>
        <xdr:cNvGrpSpPr/>
      </xdr:nvGrpSpPr>
      <xdr:grpSpPr>
        <a:xfrm>
          <a:off x="2799927" y="52939527"/>
          <a:ext cx="151565" cy="277856"/>
          <a:chOff x="3377338" y="8846950"/>
          <a:chExt cx="161441" cy="351940"/>
        </a:xfrm>
      </xdr:grpSpPr>
      <xdr:sp macro="" textlink="">
        <xdr:nvSpPr>
          <xdr:cNvPr id="263" name="Rectangle 262">
            <a:extLst>
              <a:ext uri="{FF2B5EF4-FFF2-40B4-BE49-F238E27FC236}">
                <a16:creationId xmlns:a16="http://schemas.microsoft.com/office/drawing/2014/main" id="{00000000-0008-0000-0B00-000007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5" name="Straight Arrow Connector 264">
            <a:extLst>
              <a:ext uri="{FF2B5EF4-FFF2-40B4-BE49-F238E27FC236}">
                <a16:creationId xmlns:a16="http://schemas.microsoft.com/office/drawing/2014/main" id="{00000000-0008-0000-0B00-000009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5603</xdr:colOff>
      <xdr:row>652</xdr:row>
      <xdr:rowOff>72839</xdr:rowOff>
    </xdr:from>
    <xdr:to>
      <xdr:col>41</xdr:col>
      <xdr:colOff>3561</xdr:colOff>
      <xdr:row>652</xdr:row>
      <xdr:rowOff>72839</xdr:rowOff>
    </xdr:to>
    <xdr:cxnSp macro="">
      <xdr:nvCxnSpPr>
        <xdr:cNvPr id="266" name="Straight Arrow Connector 265">
          <a:extLst>
            <a:ext uri="{FF2B5EF4-FFF2-40B4-BE49-F238E27FC236}">
              <a16:creationId xmlns:a16="http://schemas.microsoft.com/office/drawing/2014/main" id="{00000000-0008-0000-0B00-00000A010000}"/>
            </a:ext>
          </a:extLst>
        </xdr:cNvPr>
        <xdr:cNvCxnSpPr/>
      </xdr:nvCxnSpPr>
      <xdr:spPr>
        <a:xfrm>
          <a:off x="5735843" y="111294359"/>
          <a:ext cx="19607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42329</xdr:colOff>
      <xdr:row>648</xdr:row>
      <xdr:rowOff>62441</xdr:rowOff>
    </xdr:from>
    <xdr:to>
      <xdr:col>11</xdr:col>
      <xdr:colOff>38107</xdr:colOff>
      <xdr:row>650</xdr:row>
      <xdr:rowOff>75291</xdr:rowOff>
    </xdr:to>
    <xdr:grpSp>
      <xdr:nvGrpSpPr>
        <xdr:cNvPr id="267" name="Group 266">
          <a:extLst>
            <a:ext uri="{FF2B5EF4-FFF2-40B4-BE49-F238E27FC236}">
              <a16:creationId xmlns:a16="http://schemas.microsoft.com/office/drawing/2014/main" id="{00000000-0008-0000-0B00-00000B010000}"/>
            </a:ext>
          </a:extLst>
        </xdr:cNvPr>
        <xdr:cNvGrpSpPr/>
      </xdr:nvGrpSpPr>
      <xdr:grpSpPr>
        <a:xfrm>
          <a:off x="1543893" y="78464621"/>
          <a:ext cx="151140" cy="271083"/>
          <a:chOff x="3377338" y="8846950"/>
          <a:chExt cx="161441" cy="351940"/>
        </a:xfrm>
      </xdr:grpSpPr>
      <xdr:sp macro="" textlink="">
        <xdr:nvSpPr>
          <xdr:cNvPr id="268" name="Rectangle 267">
            <a:extLst>
              <a:ext uri="{FF2B5EF4-FFF2-40B4-BE49-F238E27FC236}">
                <a16:creationId xmlns:a16="http://schemas.microsoft.com/office/drawing/2014/main" id="{00000000-0008-0000-0B00-00000C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9" name="Straight Arrow Connector 268">
            <a:extLst>
              <a:ext uri="{FF2B5EF4-FFF2-40B4-BE49-F238E27FC236}">
                <a16:creationId xmlns:a16="http://schemas.microsoft.com/office/drawing/2014/main" id="{00000000-0008-0000-0B00-00000D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53340</xdr:colOff>
      <xdr:row>648</xdr:row>
      <xdr:rowOff>60960</xdr:rowOff>
    </xdr:from>
    <xdr:to>
      <xdr:col>19</xdr:col>
      <xdr:colOff>49118</xdr:colOff>
      <xdr:row>650</xdr:row>
      <xdr:rowOff>73810</xdr:rowOff>
    </xdr:to>
    <xdr:grpSp>
      <xdr:nvGrpSpPr>
        <xdr:cNvPr id="270" name="Group 269">
          <a:extLst>
            <a:ext uri="{FF2B5EF4-FFF2-40B4-BE49-F238E27FC236}">
              <a16:creationId xmlns:a16="http://schemas.microsoft.com/office/drawing/2014/main" id="{00000000-0008-0000-0B00-00000E010000}"/>
            </a:ext>
          </a:extLst>
        </xdr:cNvPr>
        <xdr:cNvGrpSpPr/>
      </xdr:nvGrpSpPr>
      <xdr:grpSpPr>
        <a:xfrm>
          <a:off x="2799927" y="78463140"/>
          <a:ext cx="151565" cy="271083"/>
          <a:chOff x="3377338" y="8846950"/>
          <a:chExt cx="161441" cy="351940"/>
        </a:xfrm>
      </xdr:grpSpPr>
      <xdr:sp macro="" textlink="">
        <xdr:nvSpPr>
          <xdr:cNvPr id="271" name="Rectangle 270">
            <a:extLst>
              <a:ext uri="{FF2B5EF4-FFF2-40B4-BE49-F238E27FC236}">
                <a16:creationId xmlns:a16="http://schemas.microsoft.com/office/drawing/2014/main" id="{00000000-0008-0000-0B00-00000F01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6" name="Straight Arrow Connector 325">
            <a:extLst>
              <a:ext uri="{FF2B5EF4-FFF2-40B4-BE49-F238E27FC236}">
                <a16:creationId xmlns:a16="http://schemas.microsoft.com/office/drawing/2014/main" id="{00000000-0008-0000-0B00-00004601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9526</xdr:colOff>
      <xdr:row>93</xdr:row>
      <xdr:rowOff>73024</xdr:rowOff>
    </xdr:from>
    <xdr:to>
      <xdr:col>41</xdr:col>
      <xdr:colOff>7484</xdr:colOff>
      <xdr:row>93</xdr:row>
      <xdr:rowOff>73024</xdr:rowOff>
    </xdr:to>
    <xdr:cxnSp macro="">
      <xdr:nvCxnSpPr>
        <xdr:cNvPr id="214" name="Straight Arrow Connector 213">
          <a:extLst>
            <a:ext uri="{FF2B5EF4-FFF2-40B4-BE49-F238E27FC236}">
              <a16:creationId xmlns:a16="http://schemas.microsoft.com/office/drawing/2014/main" id="{A3A25892-F1A6-44C1-B8E3-75E772069769}"/>
            </a:ext>
          </a:extLst>
        </xdr:cNvPr>
        <xdr:cNvCxnSpPr/>
      </xdr:nvCxnSpPr>
      <xdr:spPr>
        <a:xfrm>
          <a:off x="6219826" y="10988674"/>
          <a:ext cx="2138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264\ICF\Standard%20-%20DHS%20Data%20Collection\Modules\Non-communicable%20Diseases\English\DHS7-Module-NCD-Qnnaire-EN-06Jun2016-DHSQ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QRE Cover"/>
      <sheetName val="WQRE NCD"/>
      <sheetName val="MQRE Cover"/>
      <sheetName val="MQRE NCD"/>
      <sheetName val="translations"/>
    </sheetNames>
    <sheetDataSet>
      <sheetData sheetId="0" refreshError="1"/>
      <sheetData sheetId="1" refreshError="1"/>
      <sheetData sheetId="2" refreshError="1"/>
      <sheetData sheetId="3" refreshError="1"/>
      <sheetData sheetId="4">
        <row r="1">
          <cell r="A1"/>
          <cell r="B1" t="str">
            <v>ENGLISH</v>
          </cell>
          <cell r="C1" t="str">
            <v>LANGUAGE 2</v>
          </cell>
          <cell r="D1" t="str">
            <v>LANGUAGE 3</v>
          </cell>
          <cell r="E1" t="str">
            <v>LANGUAGE 4</v>
          </cell>
          <cell r="F1" t="str">
            <v>LANGUAGE 5</v>
          </cell>
          <cell r="G1" t="str">
            <v>LANGUAGE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1"/>
  <sheetViews>
    <sheetView tabSelected="1" view="pageBreakPreview" zoomScaleNormal="100" zoomScaleSheetLayoutView="100" workbookViewId="0">
      <selection activeCell="AL1" sqref="AL1:AP1"/>
    </sheetView>
  </sheetViews>
  <sheetFormatPr defaultColWidth="2.77734375" defaultRowHeight="10" x14ac:dyDescent="0.2"/>
  <cols>
    <col min="1" max="1" width="1.77734375" customWidth="1"/>
    <col min="8" max="9" width="2.77734375" customWidth="1"/>
    <col min="15" max="16" width="2.77734375" customWidth="1"/>
    <col min="22" max="23" width="2.77734375" customWidth="1"/>
    <col min="29" max="30" width="2.77734375" customWidth="1"/>
    <col min="42" max="42" width="1.77734375" customWidth="1"/>
    <col min="47" max="47" width="5" bestFit="1" customWidth="1"/>
  </cols>
  <sheetData>
    <row r="1" spans="1:42" x14ac:dyDescent="0.2">
      <c r="A1" s="232"/>
      <c r="B1" s="232"/>
      <c r="C1" s="232"/>
      <c r="D1" s="232"/>
      <c r="E1" s="232"/>
      <c r="F1" s="232"/>
      <c r="G1" s="232"/>
      <c r="H1" s="232"/>
      <c r="I1" s="232"/>
      <c r="J1" s="232"/>
      <c r="K1" s="232"/>
      <c r="L1" s="232"/>
      <c r="M1" s="232"/>
      <c r="N1" s="232"/>
      <c r="O1" s="232"/>
      <c r="P1" s="232"/>
      <c r="Q1" s="232"/>
      <c r="R1" s="232"/>
      <c r="S1" s="232"/>
      <c r="T1" s="232"/>
      <c r="U1" s="232"/>
      <c r="V1" s="232"/>
      <c r="W1" s="232"/>
      <c r="X1" s="232"/>
      <c r="Y1" s="2"/>
      <c r="Z1" s="2"/>
      <c r="AA1" s="2"/>
      <c r="AB1" s="2"/>
      <c r="AC1" s="2"/>
      <c r="AD1" s="2"/>
      <c r="AE1" s="2"/>
      <c r="AF1" s="2"/>
      <c r="AI1" s="3"/>
      <c r="AJ1" s="3"/>
      <c r="AK1" s="5" t="s">
        <v>0</v>
      </c>
      <c r="AL1" s="664" t="s">
        <v>1852</v>
      </c>
      <c r="AM1" s="665"/>
      <c r="AN1" s="665"/>
      <c r="AO1" s="665"/>
      <c r="AP1" s="665"/>
    </row>
    <row r="2" spans="1:42" x14ac:dyDescent="0.2">
      <c r="A2" s="232"/>
      <c r="B2" s="232"/>
      <c r="C2" s="232"/>
      <c r="D2" s="232"/>
      <c r="E2" s="232"/>
      <c r="F2" s="232"/>
      <c r="G2" s="232"/>
      <c r="H2" s="232"/>
      <c r="I2" s="232"/>
      <c r="J2" s="232"/>
      <c r="K2" s="232"/>
      <c r="L2" s="232"/>
      <c r="M2" s="232"/>
      <c r="N2" s="232"/>
      <c r="O2" s="232"/>
      <c r="P2" s="232"/>
      <c r="Q2" s="232"/>
      <c r="R2" s="232"/>
      <c r="S2" s="232"/>
      <c r="T2" s="232"/>
      <c r="U2" s="232"/>
      <c r="V2" s="232"/>
      <c r="W2" s="232"/>
      <c r="X2" s="232"/>
      <c r="Y2" s="2"/>
      <c r="Z2" s="2"/>
      <c r="AA2" s="2"/>
      <c r="AB2" s="2"/>
      <c r="AC2" s="2"/>
      <c r="AD2" s="2"/>
      <c r="AE2" s="2"/>
      <c r="AF2" s="2"/>
      <c r="AI2" s="3"/>
      <c r="AJ2" s="3"/>
      <c r="AK2" s="327" t="str">
        <f>INDEX(Language_Translations,1,MATCH(Language_Selected,Language_Options,0))&amp;" LANGUAGE:"</f>
        <v>ENGLISH LANGUAGE:</v>
      </c>
      <c r="AL2" s="666" t="str">
        <f>INDEX(Language_Translations,2,MATCH(Language_Selected,Language_Options,0))</f>
        <v>8 Apr 2022</v>
      </c>
      <c r="AM2" s="667"/>
      <c r="AN2" s="667"/>
      <c r="AO2" s="667"/>
      <c r="AP2" s="667"/>
    </row>
    <row r="3" spans="1:42" x14ac:dyDescent="0.2">
      <c r="A3" s="668" t="s">
        <v>1</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8"/>
    </row>
    <row r="4" spans="1:42" x14ac:dyDescent="0.2">
      <c r="A4" s="668" t="s">
        <v>2</v>
      </c>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c r="AN4" s="668"/>
      <c r="AO4" s="668"/>
      <c r="AP4" s="668"/>
    </row>
    <row r="5" spans="1:42" x14ac:dyDescent="0.2">
      <c r="A5" s="232" t="s">
        <v>3</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row>
    <row r="6" spans="1:42" x14ac:dyDescent="0.2">
      <c r="A6" s="232" t="s">
        <v>4</v>
      </c>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row>
    <row r="7" spans="1:42" ht="6" customHeight="1" thickBot="1" x14ac:dyDescent="0.25">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row>
    <row r="8" spans="1:42" ht="6" customHeight="1" thickTop="1" x14ac:dyDescent="0.2">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4"/>
    </row>
    <row r="9" spans="1:42" ht="10.5" x14ac:dyDescent="0.2">
      <c r="A9" s="45"/>
      <c r="B9" s="669" t="s">
        <v>5</v>
      </c>
      <c r="C9" s="669"/>
      <c r="D9" s="669"/>
      <c r="E9" s="669"/>
      <c r="F9" s="669"/>
      <c r="G9" s="669"/>
      <c r="H9" s="669"/>
      <c r="I9" s="669"/>
      <c r="J9" s="669"/>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46"/>
    </row>
    <row r="10" spans="1:42" ht="6" customHeight="1" thickBot="1" x14ac:dyDescent="0.25">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9"/>
    </row>
    <row r="11" spans="1:42" ht="6" customHeight="1" thickTop="1" x14ac:dyDescent="0.2">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4"/>
    </row>
    <row r="12" spans="1:42" x14ac:dyDescent="0.2">
      <c r="A12" s="45"/>
      <c r="B12" s="232" t="s">
        <v>6</v>
      </c>
      <c r="C12" s="232"/>
      <c r="D12" s="232"/>
      <c r="E12" s="232"/>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232"/>
      <c r="AG12" s="232"/>
      <c r="AH12" s="232"/>
      <c r="AI12" s="232"/>
      <c r="AJ12" s="232"/>
      <c r="AK12" s="232"/>
      <c r="AL12" s="232"/>
      <c r="AM12" s="232"/>
      <c r="AN12" s="232"/>
      <c r="AO12" s="232"/>
      <c r="AP12" s="46"/>
    </row>
    <row r="13" spans="1:42" x14ac:dyDescent="0.2">
      <c r="A13" s="45"/>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c r="AP13" s="46"/>
    </row>
    <row r="14" spans="1:42" x14ac:dyDescent="0.2">
      <c r="A14" s="45"/>
      <c r="B14" s="232" t="s">
        <v>7</v>
      </c>
      <c r="C14" s="232"/>
      <c r="D14" s="232"/>
      <c r="E14" s="232"/>
      <c r="F14" s="232"/>
      <c r="G14" s="232"/>
      <c r="H14" s="232"/>
      <c r="I14" s="232"/>
      <c r="J14" s="232"/>
      <c r="K14" s="232"/>
      <c r="L14" s="91"/>
      <c r="M14" s="91"/>
      <c r="N14" s="91"/>
      <c r="O14" s="91"/>
      <c r="P14" s="91"/>
      <c r="Q14" s="91"/>
      <c r="R14" s="91"/>
      <c r="S14" s="91"/>
      <c r="T14" s="91"/>
      <c r="U14" s="91"/>
      <c r="V14" s="91"/>
      <c r="W14" s="91"/>
      <c r="X14" s="91"/>
      <c r="Y14" s="91"/>
      <c r="Z14" s="91"/>
      <c r="AA14" s="91"/>
      <c r="AB14" s="91"/>
      <c r="AC14" s="91"/>
      <c r="AD14" s="91"/>
      <c r="AE14" s="91"/>
      <c r="AF14" s="232"/>
      <c r="AG14" s="232"/>
      <c r="AH14" s="232"/>
      <c r="AI14" s="232"/>
      <c r="AJ14" s="232"/>
      <c r="AK14" s="232"/>
      <c r="AL14" s="232"/>
      <c r="AM14" s="232"/>
      <c r="AN14" s="232"/>
      <c r="AO14" s="232"/>
      <c r="AP14" s="46"/>
    </row>
    <row r="15" spans="1:42" x14ac:dyDescent="0.2">
      <c r="A15" s="45"/>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9"/>
      <c r="AI15" s="50"/>
      <c r="AJ15" s="29"/>
      <c r="AK15" s="50"/>
      <c r="AL15" s="29"/>
      <c r="AM15" s="50"/>
      <c r="AN15" s="29"/>
      <c r="AO15" s="50"/>
      <c r="AP15" s="46"/>
    </row>
    <row r="16" spans="1:42" x14ac:dyDescent="0.2">
      <c r="A16" s="45"/>
      <c r="B16" s="232" t="s">
        <v>8</v>
      </c>
      <c r="C16" s="232"/>
      <c r="D16" s="232"/>
      <c r="E16" s="232"/>
      <c r="F16" s="232"/>
      <c r="H16" s="51" t="s">
        <v>9</v>
      </c>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28"/>
      <c r="AI16" s="52"/>
      <c r="AJ16" s="28"/>
      <c r="AK16" s="52"/>
      <c r="AL16" s="28"/>
      <c r="AM16" s="52"/>
      <c r="AN16" s="28"/>
      <c r="AO16" s="52"/>
      <c r="AP16" s="46"/>
    </row>
    <row r="17" spans="1:42" x14ac:dyDescent="0.2">
      <c r="A17" s="45"/>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9"/>
      <c r="AI17" s="50"/>
      <c r="AJ17" s="29"/>
      <c r="AK17" s="50"/>
      <c r="AL17" s="29"/>
      <c r="AM17" s="50"/>
      <c r="AN17" s="29"/>
      <c r="AO17" s="50"/>
      <c r="AP17" s="46"/>
    </row>
    <row r="18" spans="1:42" x14ac:dyDescent="0.2">
      <c r="A18" s="45"/>
      <c r="B18" s="232" t="s">
        <v>10</v>
      </c>
      <c r="C18" s="232"/>
      <c r="D18" s="232"/>
      <c r="E18" s="232"/>
      <c r="F18" s="232"/>
      <c r="G18" s="232"/>
      <c r="J18" s="51" t="s">
        <v>9</v>
      </c>
      <c r="K18" s="51"/>
      <c r="L18" s="51"/>
      <c r="M18" s="51"/>
      <c r="N18" s="51"/>
      <c r="O18" s="51"/>
      <c r="P18" s="51"/>
      <c r="Q18" s="51"/>
      <c r="R18" s="51"/>
      <c r="S18" s="51"/>
      <c r="T18" s="51"/>
      <c r="U18" s="51"/>
      <c r="V18" s="51"/>
      <c r="W18" s="51"/>
      <c r="X18" s="51"/>
      <c r="Y18" s="51"/>
      <c r="Z18" s="51"/>
      <c r="AA18" s="51"/>
      <c r="AB18" s="51"/>
      <c r="AC18" s="51"/>
      <c r="AD18" s="51"/>
      <c r="AE18" s="51"/>
      <c r="AF18" s="51"/>
      <c r="AG18" s="51"/>
      <c r="AH18" s="28"/>
      <c r="AI18" s="52"/>
      <c r="AJ18" s="28"/>
      <c r="AK18" s="52"/>
      <c r="AL18" s="28"/>
      <c r="AM18" s="52"/>
      <c r="AN18" s="28"/>
      <c r="AO18" s="52"/>
      <c r="AP18" s="46"/>
    </row>
    <row r="19" spans="1:42" x14ac:dyDescent="0.2">
      <c r="A19" s="45"/>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9"/>
      <c r="AM19" s="50"/>
      <c r="AN19" s="29"/>
      <c r="AO19" s="50"/>
      <c r="AP19" s="46"/>
    </row>
    <row r="20" spans="1:42" x14ac:dyDescent="0.2">
      <c r="A20" s="45"/>
      <c r="B20" s="232" t="s">
        <v>11</v>
      </c>
      <c r="C20" s="232"/>
      <c r="D20" s="232"/>
      <c r="E20" s="232"/>
      <c r="F20" s="232"/>
      <c r="G20" s="232"/>
      <c r="H20" s="232"/>
      <c r="I20" s="232"/>
      <c r="J20" s="232"/>
      <c r="K20" s="232"/>
      <c r="L20" s="232"/>
      <c r="M20" s="232"/>
      <c r="N20" s="91"/>
      <c r="O20" s="91"/>
      <c r="P20" s="91"/>
      <c r="Q20" s="91"/>
      <c r="R20" s="91"/>
      <c r="S20" s="91"/>
      <c r="T20" s="91"/>
      <c r="U20" s="91"/>
      <c r="V20" s="91"/>
      <c r="W20" s="91"/>
      <c r="X20" s="91"/>
      <c r="Y20" s="91"/>
      <c r="Z20" s="91"/>
      <c r="AA20" s="91"/>
      <c r="AB20" s="91"/>
      <c r="AC20" s="91"/>
      <c r="AD20" s="91"/>
      <c r="AE20" s="91"/>
      <c r="AF20" s="91"/>
      <c r="AG20" s="91"/>
      <c r="AH20" s="91"/>
      <c r="AI20" s="91"/>
      <c r="AJ20" s="91"/>
      <c r="AK20" s="51"/>
      <c r="AL20" s="28"/>
      <c r="AM20" s="52"/>
      <c r="AN20" s="28"/>
      <c r="AO20" s="52"/>
      <c r="AP20" s="46"/>
    </row>
    <row r="21" spans="1:42" ht="6" customHeight="1" thickBot="1" x14ac:dyDescent="0.25">
      <c r="A21" s="47"/>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9"/>
    </row>
    <row r="22" spans="1:42" ht="6" customHeight="1" thickTop="1" x14ac:dyDescent="0.2">
      <c r="A22" s="4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4"/>
    </row>
    <row r="23" spans="1:42" ht="10.5" x14ac:dyDescent="0.2">
      <c r="A23" s="45"/>
      <c r="B23" s="669" t="s">
        <v>12</v>
      </c>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669"/>
      <c r="AK23" s="669"/>
      <c r="AL23" s="669"/>
      <c r="AM23" s="669"/>
      <c r="AN23" s="669"/>
      <c r="AO23" s="669"/>
      <c r="AP23" s="46"/>
    </row>
    <row r="24" spans="1:42" ht="6" customHeight="1" thickBot="1" x14ac:dyDescent="0.25">
      <c r="A24" s="47"/>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9"/>
    </row>
    <row r="25" spans="1:42" ht="6" customHeight="1" thickTop="1" x14ac:dyDescent="0.2">
      <c r="A25" s="42"/>
      <c r="B25" s="43"/>
      <c r="C25" s="43"/>
      <c r="D25" s="43"/>
      <c r="E25" s="43"/>
      <c r="F25" s="43"/>
      <c r="G25" s="43"/>
      <c r="H25" s="53"/>
      <c r="I25" s="54"/>
      <c r="J25" s="43"/>
      <c r="K25" s="43"/>
      <c r="L25" s="43"/>
      <c r="M25" s="43"/>
      <c r="N25" s="43"/>
      <c r="O25" s="53"/>
      <c r="P25" s="54"/>
      <c r="Q25" s="43"/>
      <c r="R25" s="43"/>
      <c r="S25" s="43"/>
      <c r="T25" s="43"/>
      <c r="U25" s="43"/>
      <c r="V25" s="53"/>
      <c r="W25" s="54"/>
      <c r="X25" s="43"/>
      <c r="Y25" s="43"/>
      <c r="Z25" s="43"/>
      <c r="AA25" s="43"/>
      <c r="AB25" s="43"/>
      <c r="AC25" s="53"/>
      <c r="AD25" s="54"/>
      <c r="AE25" s="43"/>
      <c r="AF25" s="43"/>
      <c r="AG25" s="43"/>
      <c r="AH25" s="43"/>
      <c r="AI25" s="43"/>
      <c r="AJ25" s="43"/>
      <c r="AK25" s="43"/>
      <c r="AL25" s="43"/>
      <c r="AM25" s="43"/>
      <c r="AN25" s="43"/>
      <c r="AO25" s="43"/>
      <c r="AP25" s="44"/>
    </row>
    <row r="26" spans="1:42" x14ac:dyDescent="0.2">
      <c r="A26" s="45"/>
      <c r="B26" s="232"/>
      <c r="C26" s="232"/>
      <c r="D26" s="232"/>
      <c r="E26" s="232"/>
      <c r="F26" s="232"/>
      <c r="G26" s="232"/>
      <c r="H26" s="334"/>
      <c r="I26" s="55"/>
      <c r="J26" s="668">
        <v>1</v>
      </c>
      <c r="K26" s="668"/>
      <c r="L26" s="668"/>
      <c r="M26" s="668"/>
      <c r="N26" s="668"/>
      <c r="O26" s="334"/>
      <c r="P26" s="55"/>
      <c r="Q26" s="668">
        <v>2</v>
      </c>
      <c r="R26" s="668"/>
      <c r="S26" s="668"/>
      <c r="T26" s="668"/>
      <c r="U26" s="668"/>
      <c r="V26" s="334"/>
      <c r="W26" s="55"/>
      <c r="X26" s="668">
        <v>3</v>
      </c>
      <c r="Y26" s="668"/>
      <c r="Z26" s="668"/>
      <c r="AA26" s="668"/>
      <c r="AB26" s="668"/>
      <c r="AC26" s="334"/>
      <c r="AD26" s="55"/>
      <c r="AE26" s="668" t="s">
        <v>13</v>
      </c>
      <c r="AF26" s="668"/>
      <c r="AG26" s="668"/>
      <c r="AH26" s="668"/>
      <c r="AI26" s="668"/>
      <c r="AJ26" s="668"/>
      <c r="AK26" s="668"/>
      <c r="AL26" s="668"/>
      <c r="AM26" s="668"/>
      <c r="AN26" s="668"/>
      <c r="AO26" s="668"/>
      <c r="AP26" s="46"/>
    </row>
    <row r="27" spans="1:42" ht="6" customHeight="1" x14ac:dyDescent="0.2">
      <c r="A27" s="56"/>
      <c r="B27" s="91"/>
      <c r="C27" s="91"/>
      <c r="D27" s="91"/>
      <c r="E27" s="91"/>
      <c r="F27" s="91"/>
      <c r="G27" s="91"/>
      <c r="H27" s="52"/>
      <c r="I27" s="28"/>
      <c r="J27" s="91"/>
      <c r="K27" s="91"/>
      <c r="L27" s="91"/>
      <c r="M27" s="91"/>
      <c r="N27" s="91"/>
      <c r="O27" s="52"/>
      <c r="P27" s="28"/>
      <c r="Q27" s="91"/>
      <c r="R27" s="91"/>
      <c r="S27" s="91"/>
      <c r="T27" s="91"/>
      <c r="U27" s="91"/>
      <c r="V27" s="52"/>
      <c r="W27" s="28"/>
      <c r="X27" s="91"/>
      <c r="Y27" s="91"/>
      <c r="Z27" s="91"/>
      <c r="AA27" s="91"/>
      <c r="AB27" s="91"/>
      <c r="AC27" s="52"/>
      <c r="AD27" s="28"/>
      <c r="AE27" s="91"/>
      <c r="AF27" s="91"/>
      <c r="AG27" s="91"/>
      <c r="AH27" s="91"/>
      <c r="AI27" s="91"/>
      <c r="AJ27" s="91"/>
      <c r="AK27" s="91"/>
      <c r="AL27" s="91"/>
      <c r="AM27" s="91"/>
      <c r="AN27" s="91"/>
      <c r="AO27" s="91"/>
      <c r="AP27" s="57"/>
    </row>
    <row r="28" spans="1:42" ht="6" customHeight="1" x14ac:dyDescent="0.2">
      <c r="A28" s="58"/>
      <c r="B28" s="18"/>
      <c r="C28" s="18"/>
      <c r="D28" s="18"/>
      <c r="E28" s="18"/>
      <c r="F28" s="18"/>
      <c r="G28" s="18"/>
      <c r="H28" s="50"/>
      <c r="I28" s="29"/>
      <c r="J28" s="18"/>
      <c r="K28" s="18"/>
      <c r="L28" s="18"/>
      <c r="M28" s="18"/>
      <c r="N28" s="18"/>
      <c r="O28" s="50"/>
      <c r="P28" s="29"/>
      <c r="Q28" s="18"/>
      <c r="R28" s="18"/>
      <c r="S28" s="18"/>
      <c r="T28" s="18"/>
      <c r="U28" s="18"/>
      <c r="V28" s="50"/>
      <c r="W28" s="29"/>
      <c r="X28" s="18"/>
      <c r="Y28" s="18"/>
      <c r="Z28" s="18"/>
      <c r="AA28" s="18"/>
      <c r="AB28" s="18"/>
      <c r="AC28" s="50"/>
      <c r="AD28" s="29"/>
      <c r="AE28" s="18"/>
      <c r="AF28" s="18"/>
      <c r="AG28" s="18"/>
      <c r="AH28" s="18"/>
      <c r="AI28" s="18"/>
      <c r="AJ28" s="18"/>
      <c r="AK28" s="18"/>
      <c r="AL28" s="18"/>
      <c r="AM28" s="18"/>
      <c r="AN28" s="18"/>
      <c r="AO28" s="18"/>
      <c r="AP28" s="59"/>
    </row>
    <row r="29" spans="1:42" x14ac:dyDescent="0.2">
      <c r="A29" s="45"/>
      <c r="B29" s="232"/>
      <c r="C29" s="232"/>
      <c r="D29" s="232"/>
      <c r="E29" s="232"/>
      <c r="F29" s="232"/>
      <c r="G29" s="232"/>
      <c r="H29" s="334"/>
      <c r="I29" s="55"/>
      <c r="J29" s="232"/>
      <c r="K29" s="232"/>
      <c r="L29" s="232"/>
      <c r="M29" s="232"/>
      <c r="N29" s="232"/>
      <c r="O29" s="334"/>
      <c r="P29" s="55"/>
      <c r="Q29" s="232"/>
      <c r="R29" s="232"/>
      <c r="S29" s="232"/>
      <c r="T29" s="232"/>
      <c r="U29" s="232"/>
      <c r="V29" s="334"/>
      <c r="W29" s="55"/>
      <c r="X29" s="232"/>
      <c r="Y29" s="232"/>
      <c r="Z29" s="232"/>
      <c r="AA29" s="232"/>
      <c r="AB29" s="232"/>
      <c r="AC29" s="334"/>
      <c r="AD29" s="55"/>
      <c r="AE29" s="232"/>
      <c r="AF29" s="232"/>
      <c r="AG29" s="232"/>
      <c r="AH29" s="232"/>
      <c r="AI29" s="232"/>
      <c r="AJ29" s="232"/>
      <c r="AK29" s="232"/>
      <c r="AL29" s="29"/>
      <c r="AM29" s="50"/>
      <c r="AN29" s="29"/>
      <c r="AO29" s="50"/>
      <c r="AP29" s="46"/>
    </row>
    <row r="30" spans="1:42" x14ac:dyDescent="0.2">
      <c r="A30" s="45"/>
      <c r="B30" s="232" t="s">
        <v>14</v>
      </c>
      <c r="C30" s="232"/>
      <c r="D30" s="232"/>
      <c r="E30" s="232"/>
      <c r="F30" s="232"/>
      <c r="G30" s="232"/>
      <c r="H30" s="334"/>
      <c r="I30" s="55"/>
      <c r="J30" s="91"/>
      <c r="K30" s="91"/>
      <c r="L30" s="91"/>
      <c r="M30" s="91"/>
      <c r="N30" s="91"/>
      <c r="O30" s="334"/>
      <c r="P30" s="55"/>
      <c r="Q30" s="91"/>
      <c r="R30" s="91"/>
      <c r="S30" s="91"/>
      <c r="T30" s="91"/>
      <c r="U30" s="91"/>
      <c r="V30" s="334"/>
      <c r="W30" s="55"/>
      <c r="X30" s="91"/>
      <c r="Y30" s="91"/>
      <c r="Z30" s="91"/>
      <c r="AA30" s="91"/>
      <c r="AB30" s="91"/>
      <c r="AC30" s="334"/>
      <c r="AD30" s="55"/>
      <c r="AE30" s="232" t="s">
        <v>15</v>
      </c>
      <c r="AF30" s="232"/>
      <c r="AG30" s="232"/>
      <c r="AH30" s="232"/>
      <c r="AI30" s="232"/>
      <c r="AJ30" s="232"/>
      <c r="AK30" s="232"/>
      <c r="AL30" s="28"/>
      <c r="AM30" s="52"/>
      <c r="AN30" s="28"/>
      <c r="AO30" s="52"/>
      <c r="AP30" s="46"/>
    </row>
    <row r="31" spans="1:42" x14ac:dyDescent="0.2">
      <c r="A31" s="45"/>
      <c r="B31" s="232"/>
      <c r="C31" s="232"/>
      <c r="D31" s="232"/>
      <c r="E31" s="232"/>
      <c r="F31" s="232"/>
      <c r="G31" s="232"/>
      <c r="H31" s="334"/>
      <c r="I31" s="55"/>
      <c r="J31" s="232"/>
      <c r="K31" s="232"/>
      <c r="L31" s="232"/>
      <c r="M31" s="232"/>
      <c r="N31" s="232"/>
      <c r="O31" s="334"/>
      <c r="P31" s="55"/>
      <c r="Q31" s="232"/>
      <c r="R31" s="232"/>
      <c r="S31" s="232"/>
      <c r="T31" s="232"/>
      <c r="U31" s="232"/>
      <c r="V31" s="334"/>
      <c r="W31" s="55"/>
      <c r="X31" s="232"/>
      <c r="Y31" s="232"/>
      <c r="Z31" s="232"/>
      <c r="AA31" s="232"/>
      <c r="AB31" s="232"/>
      <c r="AC31" s="334"/>
      <c r="AD31" s="55"/>
      <c r="AE31" s="232"/>
      <c r="AF31" s="232"/>
      <c r="AG31" s="232"/>
      <c r="AH31" s="232"/>
      <c r="AI31" s="232"/>
      <c r="AJ31" s="232"/>
      <c r="AK31" s="232"/>
      <c r="AL31" s="29"/>
      <c r="AM31" s="50"/>
      <c r="AN31" s="29"/>
      <c r="AO31" s="50"/>
      <c r="AP31" s="46"/>
    </row>
    <row r="32" spans="1:42" x14ac:dyDescent="0.2">
      <c r="A32" s="45"/>
      <c r="B32" s="232"/>
      <c r="C32" s="232"/>
      <c r="D32" s="232"/>
      <c r="E32" s="232"/>
      <c r="F32" s="232"/>
      <c r="G32" s="232"/>
      <c r="H32" s="334"/>
      <c r="I32" s="55"/>
      <c r="J32" s="232"/>
      <c r="K32" s="232"/>
      <c r="L32" s="232"/>
      <c r="M32" s="232"/>
      <c r="N32" s="232"/>
      <c r="O32" s="334"/>
      <c r="P32" s="55"/>
      <c r="Q32" s="232"/>
      <c r="R32" s="232"/>
      <c r="S32" s="232"/>
      <c r="T32" s="232"/>
      <c r="U32" s="232"/>
      <c r="V32" s="334"/>
      <c r="W32" s="55"/>
      <c r="X32" s="232"/>
      <c r="Y32" s="232"/>
      <c r="Z32" s="232"/>
      <c r="AA32" s="232"/>
      <c r="AB32" s="232"/>
      <c r="AC32" s="334"/>
      <c r="AD32" s="55"/>
      <c r="AE32" s="232" t="s">
        <v>16</v>
      </c>
      <c r="AF32" s="232"/>
      <c r="AG32" s="232"/>
      <c r="AH32" s="232"/>
      <c r="AI32" s="232"/>
      <c r="AJ32" s="232"/>
      <c r="AK32" s="232"/>
      <c r="AL32" s="28"/>
      <c r="AM32" s="52"/>
      <c r="AN32" s="28"/>
      <c r="AO32" s="52"/>
      <c r="AP32" s="46"/>
    </row>
    <row r="33" spans="1:42" x14ac:dyDescent="0.2">
      <c r="A33" s="45"/>
      <c r="B33" s="232"/>
      <c r="C33" s="232"/>
      <c r="D33" s="232"/>
      <c r="E33" s="232"/>
      <c r="F33" s="232"/>
      <c r="G33" s="232"/>
      <c r="H33" s="334"/>
      <c r="I33" s="55"/>
      <c r="J33" s="232"/>
      <c r="K33" s="232"/>
      <c r="L33" s="232"/>
      <c r="M33" s="232"/>
      <c r="N33" s="232"/>
      <c r="O33" s="334"/>
      <c r="P33" s="55"/>
      <c r="Q33" s="232"/>
      <c r="R33" s="232"/>
      <c r="S33" s="232"/>
      <c r="T33" s="232"/>
      <c r="U33" s="232"/>
      <c r="V33" s="334"/>
      <c r="W33" s="55"/>
      <c r="X33" s="232"/>
      <c r="Y33" s="232"/>
      <c r="Z33" s="232"/>
      <c r="AA33" s="232"/>
      <c r="AB33" s="232"/>
      <c r="AC33" s="334"/>
      <c r="AD33" s="55"/>
      <c r="AE33" s="232"/>
      <c r="AF33" s="232"/>
      <c r="AG33" s="232"/>
      <c r="AH33" s="29"/>
      <c r="AI33" s="50"/>
      <c r="AJ33" s="29"/>
      <c r="AK33" s="50"/>
      <c r="AL33" s="29"/>
      <c r="AM33" s="50"/>
      <c r="AN33" s="29"/>
      <c r="AO33" s="50"/>
      <c r="AP33" s="46"/>
    </row>
    <row r="34" spans="1:42" x14ac:dyDescent="0.2">
      <c r="A34" s="45"/>
      <c r="B34" s="232"/>
      <c r="C34" s="232"/>
      <c r="D34" s="232"/>
      <c r="E34" s="232"/>
      <c r="F34" s="232"/>
      <c r="G34" s="232"/>
      <c r="H34" s="334"/>
      <c r="I34" s="55"/>
      <c r="J34" s="232"/>
      <c r="K34" s="232"/>
      <c r="L34" s="232"/>
      <c r="M34" s="232"/>
      <c r="N34" s="232"/>
      <c r="O34" s="334"/>
      <c r="P34" s="55"/>
      <c r="Q34" s="232"/>
      <c r="R34" s="232"/>
      <c r="S34" s="232"/>
      <c r="T34" s="232"/>
      <c r="U34" s="232"/>
      <c r="V34" s="334"/>
      <c r="W34" s="55"/>
      <c r="X34" s="232"/>
      <c r="Y34" s="232"/>
      <c r="Z34" s="232"/>
      <c r="AA34" s="232"/>
      <c r="AB34" s="232"/>
      <c r="AC34" s="334"/>
      <c r="AD34" s="55"/>
      <c r="AE34" s="232" t="s">
        <v>17</v>
      </c>
      <c r="AF34" s="232"/>
      <c r="AG34" s="232"/>
      <c r="AH34" s="28"/>
      <c r="AI34" s="52"/>
      <c r="AJ34" s="28"/>
      <c r="AK34" s="52"/>
      <c r="AL34" s="28"/>
      <c r="AM34" s="52"/>
      <c r="AN34" s="28"/>
      <c r="AO34" s="52"/>
      <c r="AP34" s="46"/>
    </row>
    <row r="35" spans="1:42" x14ac:dyDescent="0.2">
      <c r="A35" s="45"/>
      <c r="B35" s="232" t="s">
        <v>18</v>
      </c>
      <c r="C35" s="232"/>
      <c r="D35" s="232"/>
      <c r="E35" s="232"/>
      <c r="F35" s="232"/>
      <c r="G35" s="232"/>
      <c r="H35" s="334"/>
      <c r="I35" s="55"/>
      <c r="J35" s="232"/>
      <c r="K35" s="232"/>
      <c r="L35" s="232"/>
      <c r="M35" s="232"/>
      <c r="N35" s="232"/>
      <c r="O35" s="334"/>
      <c r="P35" s="55"/>
      <c r="Q35" s="232"/>
      <c r="R35" s="232"/>
      <c r="S35" s="232"/>
      <c r="T35" s="232"/>
      <c r="U35" s="232"/>
      <c r="V35" s="334"/>
      <c r="W35" s="55"/>
      <c r="X35" s="232"/>
      <c r="Y35" s="232"/>
      <c r="Z35" s="232"/>
      <c r="AA35" s="232"/>
      <c r="AB35" s="232"/>
      <c r="AC35" s="334"/>
      <c r="AD35" s="55"/>
      <c r="AE35" s="232"/>
      <c r="AF35" s="232"/>
      <c r="AG35" s="232"/>
      <c r="AH35" s="29"/>
      <c r="AI35" s="50"/>
      <c r="AJ35" s="29"/>
      <c r="AK35" s="50"/>
      <c r="AL35" s="29"/>
      <c r="AM35" s="50"/>
      <c r="AN35" s="29"/>
      <c r="AO35" s="50"/>
      <c r="AP35" s="46"/>
    </row>
    <row r="36" spans="1:42" x14ac:dyDescent="0.2">
      <c r="A36" s="45"/>
      <c r="B36" s="232" t="s">
        <v>19</v>
      </c>
      <c r="D36" s="232"/>
      <c r="E36" s="232"/>
      <c r="F36" s="232"/>
      <c r="G36" s="232"/>
      <c r="H36" s="334"/>
      <c r="I36" s="55"/>
      <c r="J36" s="91"/>
      <c r="K36" s="91"/>
      <c r="L36" s="91"/>
      <c r="M36" s="91"/>
      <c r="N36" s="91"/>
      <c r="O36" s="334"/>
      <c r="P36" s="55"/>
      <c r="Q36" s="91"/>
      <c r="R36" s="91"/>
      <c r="S36" s="91"/>
      <c r="T36" s="91"/>
      <c r="U36" s="91"/>
      <c r="V36" s="334"/>
      <c r="W36" s="55"/>
      <c r="X36" s="91"/>
      <c r="Y36" s="91"/>
      <c r="Z36" s="91"/>
      <c r="AA36" s="91"/>
      <c r="AB36" s="91"/>
      <c r="AC36" s="334"/>
      <c r="AD36" s="55"/>
      <c r="AE36" t="s">
        <v>20</v>
      </c>
      <c r="AF36" s="232"/>
      <c r="AG36" s="232"/>
      <c r="AH36" s="28"/>
      <c r="AI36" s="52"/>
      <c r="AJ36" s="28"/>
      <c r="AK36" s="52"/>
      <c r="AL36" s="28"/>
      <c r="AM36" s="52"/>
      <c r="AN36" s="28"/>
      <c r="AO36" s="52"/>
      <c r="AP36" s="46"/>
    </row>
    <row r="37" spans="1:42" x14ac:dyDescent="0.2">
      <c r="A37" s="45"/>
      <c r="B37" s="232"/>
      <c r="C37" s="232"/>
      <c r="D37" s="232"/>
      <c r="E37" s="232"/>
      <c r="F37" s="232"/>
      <c r="G37" s="232"/>
      <c r="H37" s="334"/>
      <c r="I37" s="55"/>
      <c r="J37" s="232"/>
      <c r="K37" s="232"/>
      <c r="L37" s="232"/>
      <c r="M37" s="232"/>
      <c r="N37" s="232"/>
      <c r="O37" s="334"/>
      <c r="P37" s="55"/>
      <c r="Q37" s="232"/>
      <c r="R37" s="232"/>
      <c r="S37" s="232"/>
      <c r="T37" s="232"/>
      <c r="U37" s="232"/>
      <c r="V37" s="334"/>
      <c r="W37" s="55"/>
      <c r="X37" s="232"/>
      <c r="Y37" s="232"/>
      <c r="Z37" s="232"/>
      <c r="AA37" s="232"/>
      <c r="AB37" s="232"/>
      <c r="AC37" s="334"/>
      <c r="AD37" s="55"/>
      <c r="AE37" s="232"/>
      <c r="AF37" s="232"/>
      <c r="AG37" s="232"/>
      <c r="AH37" s="232"/>
      <c r="AI37" s="232"/>
      <c r="AJ37" s="232"/>
      <c r="AK37" s="232"/>
      <c r="AL37" s="232"/>
      <c r="AM37" s="232"/>
      <c r="AN37" s="29"/>
      <c r="AO37" s="50"/>
      <c r="AP37" s="46"/>
    </row>
    <row r="38" spans="1:42" x14ac:dyDescent="0.2">
      <c r="A38" s="45"/>
      <c r="B38" s="232" t="s">
        <v>21</v>
      </c>
      <c r="C38" s="232"/>
      <c r="D38" s="232"/>
      <c r="E38" s="232"/>
      <c r="F38" s="232"/>
      <c r="G38" s="232"/>
      <c r="H38" s="334"/>
      <c r="I38" s="55"/>
      <c r="J38" s="91"/>
      <c r="K38" s="91"/>
      <c r="L38" s="91"/>
      <c r="M38" s="91"/>
      <c r="N38" s="91"/>
      <c r="O38" s="334"/>
      <c r="P38" s="55"/>
      <c r="Q38" s="91"/>
      <c r="R38" s="91"/>
      <c r="S38" s="91"/>
      <c r="T38" s="91"/>
      <c r="U38" s="91"/>
      <c r="V38" s="334"/>
      <c r="W38" s="55"/>
      <c r="X38" s="91"/>
      <c r="Y38" s="91"/>
      <c r="Z38" s="91"/>
      <c r="AA38" s="91"/>
      <c r="AB38" s="91"/>
      <c r="AC38" s="334"/>
      <c r="AD38" s="55"/>
      <c r="AE38" s="232" t="s">
        <v>21</v>
      </c>
      <c r="AF38" s="232"/>
      <c r="AG38" s="232"/>
      <c r="AH38" s="232"/>
      <c r="AI38" s="232"/>
      <c r="AJ38" s="232"/>
      <c r="AK38" s="232"/>
      <c r="AL38" s="232"/>
      <c r="AM38" s="232"/>
      <c r="AN38" s="28"/>
      <c r="AO38" s="52"/>
      <c r="AP38" s="46"/>
    </row>
    <row r="39" spans="1:42" ht="6" customHeight="1" x14ac:dyDescent="0.2">
      <c r="A39" s="56"/>
      <c r="B39" s="91"/>
      <c r="C39" s="91"/>
      <c r="D39" s="91"/>
      <c r="E39" s="91"/>
      <c r="F39" s="91"/>
      <c r="G39" s="91"/>
      <c r="H39" s="52"/>
      <c r="I39" s="28"/>
      <c r="J39" s="91"/>
      <c r="K39" s="91"/>
      <c r="L39" s="91"/>
      <c r="M39" s="91"/>
      <c r="N39" s="91"/>
      <c r="O39" s="52"/>
      <c r="P39" s="28"/>
      <c r="Q39" s="91"/>
      <c r="R39" s="91"/>
      <c r="S39" s="91"/>
      <c r="T39" s="91"/>
      <c r="U39" s="91"/>
      <c r="V39" s="52"/>
      <c r="W39" s="28"/>
      <c r="X39" s="91"/>
      <c r="Y39" s="91"/>
      <c r="Z39" s="91"/>
      <c r="AA39" s="91"/>
      <c r="AB39" s="91"/>
      <c r="AC39" s="52"/>
      <c r="AD39" s="28"/>
      <c r="AE39" s="91"/>
      <c r="AF39" s="91"/>
      <c r="AG39" s="91"/>
      <c r="AH39" s="91"/>
      <c r="AI39" s="91"/>
      <c r="AJ39" s="91"/>
      <c r="AK39" s="91"/>
      <c r="AL39" s="91"/>
      <c r="AM39" s="91"/>
      <c r="AN39" s="91"/>
      <c r="AO39" s="91"/>
      <c r="AP39" s="57"/>
    </row>
    <row r="40" spans="1:42" ht="6" customHeight="1" x14ac:dyDescent="0.2">
      <c r="A40" s="58"/>
      <c r="B40" s="18"/>
      <c r="C40" s="18"/>
      <c r="D40" s="18"/>
      <c r="E40" s="18"/>
      <c r="F40" s="18"/>
      <c r="G40" s="18"/>
      <c r="H40" s="50"/>
      <c r="I40" s="29"/>
      <c r="J40" s="18"/>
      <c r="K40" s="18"/>
      <c r="L40" s="18"/>
      <c r="M40" s="18"/>
      <c r="N40" s="18"/>
      <c r="O40" s="50"/>
      <c r="P40" s="29"/>
      <c r="Q40" s="18"/>
      <c r="R40" s="18"/>
      <c r="S40" s="18"/>
      <c r="T40" s="18"/>
      <c r="U40" s="18"/>
      <c r="V40" s="50"/>
      <c r="W40" s="60"/>
      <c r="X40" s="61"/>
      <c r="Y40" s="61"/>
      <c r="Z40" s="61"/>
      <c r="AA40" s="61"/>
      <c r="AB40" s="61"/>
      <c r="AC40" s="62"/>
      <c r="AD40" s="29"/>
      <c r="AE40" s="18"/>
      <c r="AF40" s="18"/>
      <c r="AG40" s="18"/>
      <c r="AH40" s="18"/>
      <c r="AI40" s="18"/>
      <c r="AJ40" s="18"/>
      <c r="AK40" s="18"/>
      <c r="AL40" s="18"/>
      <c r="AM40" s="18"/>
      <c r="AN40" s="18"/>
      <c r="AO40" s="18"/>
      <c r="AP40" s="59"/>
    </row>
    <row r="41" spans="1:42" x14ac:dyDescent="0.2">
      <c r="A41" s="45"/>
      <c r="B41" s="232" t="s">
        <v>22</v>
      </c>
      <c r="C41" s="232"/>
      <c r="D41" s="232"/>
      <c r="E41" s="232"/>
      <c r="G41" s="88" t="s">
        <v>14</v>
      </c>
      <c r="H41" s="334"/>
      <c r="I41" s="55"/>
      <c r="J41" s="91"/>
      <c r="K41" s="91"/>
      <c r="L41" s="91"/>
      <c r="M41" s="91"/>
      <c r="N41" s="91"/>
      <c r="O41" s="334"/>
      <c r="P41" s="55"/>
      <c r="Q41" s="91"/>
      <c r="R41" s="91"/>
      <c r="S41" s="91"/>
      <c r="T41" s="91"/>
      <c r="U41" s="91"/>
      <c r="V41" s="334"/>
      <c r="W41" s="63"/>
      <c r="X41" s="20"/>
      <c r="Y41" s="20"/>
      <c r="Z41" s="20"/>
      <c r="AA41" s="20"/>
      <c r="AB41" s="20"/>
      <c r="AC41" s="64"/>
      <c r="AD41" s="55"/>
      <c r="AE41" s="232"/>
      <c r="AF41" s="232"/>
      <c r="AG41" s="232"/>
      <c r="AH41" s="232"/>
      <c r="AI41" s="232"/>
      <c r="AJ41" s="232"/>
      <c r="AK41" s="232"/>
      <c r="AL41" s="232"/>
      <c r="AM41" s="232"/>
      <c r="AN41" s="232"/>
      <c r="AO41" s="232"/>
      <c r="AP41" s="46"/>
    </row>
    <row r="42" spans="1:42" x14ac:dyDescent="0.2">
      <c r="A42" s="45"/>
      <c r="B42" s="232"/>
      <c r="C42" s="232"/>
      <c r="D42" s="232"/>
      <c r="E42" s="232"/>
      <c r="G42" s="88"/>
      <c r="H42" s="334"/>
      <c r="I42" s="55"/>
      <c r="J42" s="232"/>
      <c r="K42" s="232"/>
      <c r="L42" s="232"/>
      <c r="M42" s="232"/>
      <c r="N42" s="232"/>
      <c r="O42" s="334"/>
      <c r="P42" s="55"/>
      <c r="Q42" s="232"/>
      <c r="R42" s="232"/>
      <c r="S42" s="232"/>
      <c r="T42" s="232"/>
      <c r="U42" s="232"/>
      <c r="V42" s="334"/>
      <c r="W42" s="63"/>
      <c r="X42" s="20"/>
      <c r="Y42" s="20"/>
      <c r="Z42" s="20"/>
      <c r="AA42" s="20"/>
      <c r="AB42" s="20"/>
      <c r="AC42" s="64"/>
      <c r="AD42" s="55"/>
      <c r="AE42" s="232" t="s">
        <v>23</v>
      </c>
      <c r="AF42" s="232"/>
      <c r="AG42" s="232"/>
      <c r="AH42" s="232"/>
      <c r="AI42" s="232"/>
      <c r="AJ42" s="232"/>
      <c r="AK42" s="232"/>
      <c r="AL42" s="232"/>
      <c r="AM42" s="232"/>
      <c r="AN42" s="29"/>
      <c r="AO42" s="50"/>
      <c r="AP42" s="46"/>
    </row>
    <row r="43" spans="1:42" x14ac:dyDescent="0.2">
      <c r="A43" s="45"/>
      <c r="B43" s="232"/>
      <c r="C43" s="232"/>
      <c r="D43" s="232"/>
      <c r="E43" s="232"/>
      <c r="G43" s="88" t="s">
        <v>24</v>
      </c>
      <c r="H43" s="334"/>
      <c r="I43" s="55"/>
      <c r="J43" s="91"/>
      <c r="K43" s="91"/>
      <c r="L43" s="91"/>
      <c r="M43" s="91"/>
      <c r="N43" s="91"/>
      <c r="O43" s="334"/>
      <c r="P43" s="55"/>
      <c r="Q43" s="91"/>
      <c r="R43" s="91"/>
      <c r="S43" s="91"/>
      <c r="T43" s="91"/>
      <c r="U43" s="91"/>
      <c r="V43" s="334"/>
      <c r="W43" s="63"/>
      <c r="X43" s="20"/>
      <c r="Y43" s="20"/>
      <c r="Z43" s="20"/>
      <c r="AA43" s="20"/>
      <c r="AB43" s="20"/>
      <c r="AC43" s="64"/>
      <c r="AD43" s="55"/>
      <c r="AF43" s="232" t="s">
        <v>25</v>
      </c>
      <c r="AG43" s="232"/>
      <c r="AH43" s="232"/>
      <c r="AI43" s="232"/>
      <c r="AJ43" s="232"/>
      <c r="AK43" s="232"/>
      <c r="AL43" s="232"/>
      <c r="AM43" s="232"/>
      <c r="AN43" s="28"/>
      <c r="AO43" s="52"/>
      <c r="AP43" s="46"/>
    </row>
    <row r="44" spans="1:42" ht="6" customHeight="1" thickBot="1" x14ac:dyDescent="0.25">
      <c r="A44" s="56"/>
      <c r="B44" s="91"/>
      <c r="C44" s="91"/>
      <c r="D44" s="91"/>
      <c r="E44" s="91"/>
      <c r="F44" s="91"/>
      <c r="G44" s="91"/>
      <c r="H44" s="52"/>
      <c r="I44" s="28"/>
      <c r="J44" s="91"/>
      <c r="K44" s="91"/>
      <c r="L44" s="91"/>
      <c r="M44" s="91"/>
      <c r="N44" s="91"/>
      <c r="O44" s="52"/>
      <c r="P44" s="28"/>
      <c r="Q44" s="91"/>
      <c r="R44" s="91"/>
      <c r="S44" s="91"/>
      <c r="T44" s="91"/>
      <c r="U44" s="91"/>
      <c r="V44" s="52"/>
      <c r="W44" s="65"/>
      <c r="X44" s="66"/>
      <c r="Y44" s="66"/>
      <c r="Z44" s="66"/>
      <c r="AA44" s="66"/>
      <c r="AB44" s="66"/>
      <c r="AC44" s="67"/>
      <c r="AD44" s="28"/>
      <c r="AE44" s="91"/>
      <c r="AF44" s="91"/>
      <c r="AG44" s="91"/>
      <c r="AH44" s="91"/>
      <c r="AI44" s="91"/>
      <c r="AJ44" s="91"/>
      <c r="AK44" s="91"/>
      <c r="AL44" s="91"/>
      <c r="AM44" s="91"/>
      <c r="AN44" s="91"/>
      <c r="AO44" s="91"/>
      <c r="AP44" s="57"/>
    </row>
    <row r="45" spans="1:42" ht="6" customHeight="1" thickTop="1" x14ac:dyDescent="0.2">
      <c r="A45" s="42"/>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9"/>
    </row>
    <row r="46" spans="1:42" x14ac:dyDescent="0.2">
      <c r="A46" s="45"/>
      <c r="B46" s="70" t="s">
        <v>26</v>
      </c>
      <c r="C46" s="3"/>
      <c r="D46" s="3"/>
      <c r="E46" s="3"/>
      <c r="F46" s="3"/>
      <c r="G46" s="3"/>
      <c r="H46" s="3" t="s">
        <v>27</v>
      </c>
      <c r="I46" s="3"/>
      <c r="J46" s="3"/>
      <c r="K46" s="3"/>
      <c r="L46" s="3"/>
      <c r="M46" s="3"/>
      <c r="N46" s="3"/>
      <c r="O46" s="3" t="s">
        <v>28</v>
      </c>
      <c r="P46" s="3"/>
      <c r="T46" s="3"/>
      <c r="U46" s="3"/>
      <c r="AP46" s="71"/>
    </row>
    <row r="47" spans="1:42" x14ac:dyDescent="0.2">
      <c r="A47" s="45"/>
      <c r="B47" s="70"/>
      <c r="H47" s="3" t="s">
        <v>29</v>
      </c>
      <c r="I47" s="3"/>
      <c r="J47" s="3"/>
      <c r="K47" s="3"/>
      <c r="L47" s="3"/>
      <c r="M47" s="3"/>
      <c r="N47" s="3"/>
      <c r="O47" s="3" t="s">
        <v>30</v>
      </c>
      <c r="P47" s="3"/>
      <c r="T47" s="3"/>
      <c r="U47" s="3"/>
      <c r="V47" s="3"/>
      <c r="W47" s="3"/>
      <c r="X47" s="3" t="s">
        <v>31</v>
      </c>
      <c r="Y47" s="3"/>
      <c r="AI47" s="3"/>
      <c r="AP47" s="71"/>
    </row>
    <row r="48" spans="1:42" x14ac:dyDescent="0.2">
      <c r="A48" s="45"/>
      <c r="B48" s="70"/>
      <c r="H48" s="3" t="s">
        <v>32</v>
      </c>
      <c r="I48" s="3"/>
      <c r="J48" s="3"/>
      <c r="K48" s="3"/>
      <c r="L48" s="3"/>
      <c r="M48" s="3"/>
      <c r="N48" s="3"/>
      <c r="O48" s="3" t="s">
        <v>33</v>
      </c>
      <c r="P48" s="3"/>
      <c r="T48" s="3"/>
      <c r="U48" s="3"/>
      <c r="V48" s="232"/>
      <c r="W48" s="232"/>
      <c r="X48" s="232"/>
      <c r="Y48" s="232"/>
      <c r="Z48" s="232"/>
      <c r="AA48" s="663" t="s">
        <v>34</v>
      </c>
      <c r="AB48" s="663"/>
      <c r="AC48" s="663"/>
      <c r="AD48" s="663"/>
      <c r="AE48" s="663"/>
      <c r="AF48" s="663"/>
      <c r="AG48" s="663"/>
      <c r="AH48" s="663"/>
      <c r="AI48" s="663"/>
      <c r="AP48" s="71"/>
    </row>
    <row r="49" spans="1:42" ht="6" customHeight="1" x14ac:dyDescent="0.2">
      <c r="A49" s="56"/>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57"/>
    </row>
    <row r="50" spans="1:42" ht="6" customHeight="1" x14ac:dyDescent="0.2">
      <c r="A50" s="5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59"/>
    </row>
    <row r="51" spans="1:42" ht="11.25" customHeight="1" x14ac:dyDescent="0.2">
      <c r="A51" s="72"/>
      <c r="C51" s="4"/>
      <c r="D51" s="4"/>
      <c r="E51" s="4"/>
      <c r="F51" s="4"/>
      <c r="G51" s="5" t="s">
        <v>35</v>
      </c>
      <c r="H51" s="647">
        <v>0</v>
      </c>
      <c r="I51" s="648"/>
      <c r="J51" s="651" t="str">
        <f>RIGHT(INDEX(Language_Translations,3,MATCH(Language_Selected,Language_Options,0)),1)</f>
        <v>1</v>
      </c>
      <c r="K51" s="652"/>
      <c r="O51" s="4"/>
      <c r="P51" s="4"/>
      <c r="Q51" s="5" t="s">
        <v>35</v>
      </c>
      <c r="R51" s="6"/>
      <c r="S51" s="7"/>
      <c r="T51" s="6"/>
      <c r="U51" s="8"/>
      <c r="X51" s="4"/>
      <c r="Y51" s="4"/>
      <c r="Z51" s="4"/>
      <c r="AA51" s="4"/>
      <c r="AB51" s="5" t="s">
        <v>36</v>
      </c>
      <c r="AC51" s="9"/>
      <c r="AD51" s="8"/>
      <c r="AE51" s="6"/>
      <c r="AF51" s="8"/>
      <c r="AM51" s="32" t="s">
        <v>37</v>
      </c>
      <c r="AN51" s="6"/>
      <c r="AO51" s="8"/>
      <c r="AP51" s="71"/>
    </row>
    <row r="52" spans="1:42" ht="11.25" customHeight="1" x14ac:dyDescent="0.2">
      <c r="A52" s="72"/>
      <c r="D52" s="4"/>
      <c r="E52" s="4"/>
      <c r="F52" s="4"/>
      <c r="G52" s="5" t="s">
        <v>38</v>
      </c>
      <c r="H52" s="649"/>
      <c r="I52" s="650"/>
      <c r="J52" s="653"/>
      <c r="K52" s="654"/>
      <c r="O52" s="4"/>
      <c r="P52" s="4"/>
      <c r="Q52" s="5" t="s">
        <v>39</v>
      </c>
      <c r="R52" s="10"/>
      <c r="S52" s="11"/>
      <c r="T52" s="10"/>
      <c r="U52" s="12"/>
      <c r="Y52" s="4"/>
      <c r="Z52" s="4"/>
      <c r="AA52" s="4"/>
      <c r="AB52" s="5" t="s">
        <v>40</v>
      </c>
      <c r="AC52" s="13"/>
      <c r="AD52" s="12"/>
      <c r="AE52" s="10"/>
      <c r="AF52" s="12"/>
      <c r="AM52" s="32" t="s">
        <v>41</v>
      </c>
      <c r="AN52" s="10"/>
      <c r="AO52" s="12"/>
      <c r="AP52" s="71"/>
    </row>
    <row r="53" spans="1:42" ht="11.25" customHeight="1" x14ac:dyDescent="0.2">
      <c r="A53" s="72"/>
      <c r="AP53" s="71"/>
    </row>
    <row r="54" spans="1:42" ht="11.25" customHeight="1" x14ac:dyDescent="0.2">
      <c r="A54" s="45"/>
      <c r="C54" s="14"/>
      <c r="D54" s="14"/>
      <c r="E54" s="14"/>
      <c r="F54" s="4"/>
      <c r="G54" s="5" t="s">
        <v>35</v>
      </c>
      <c r="H54" s="655" t="s">
        <v>42</v>
      </c>
      <c r="I54" s="655"/>
      <c r="J54" s="655"/>
      <c r="K54" s="655"/>
      <c r="L54" s="655"/>
      <c r="M54" s="655"/>
      <c r="N54" s="655"/>
      <c r="O54" s="655"/>
      <c r="P54" s="655"/>
      <c r="Q54" s="655"/>
      <c r="R54" s="329"/>
      <c r="S54" s="329"/>
      <c r="T54" s="15" t="s">
        <v>43</v>
      </c>
      <c r="V54" s="329"/>
      <c r="W54" s="329"/>
      <c r="X54" s="16"/>
      <c r="Y54" s="4"/>
      <c r="Z54" s="4"/>
      <c r="AA54" s="4"/>
      <c r="AB54" s="4"/>
      <c r="AC54" s="4"/>
      <c r="AD54" s="232"/>
      <c r="AP54" s="46"/>
    </row>
    <row r="55" spans="1:42" ht="11.25" customHeight="1" x14ac:dyDescent="0.2">
      <c r="A55" s="45"/>
      <c r="C55" s="14"/>
      <c r="D55" s="14"/>
      <c r="E55" s="14"/>
      <c r="F55" s="4"/>
      <c r="G55" s="5" t="s">
        <v>38</v>
      </c>
      <c r="H55" s="656"/>
      <c r="I55" s="656"/>
      <c r="J55" s="656"/>
      <c r="K55" s="656"/>
      <c r="L55" s="656"/>
      <c r="M55" s="656"/>
      <c r="N55" s="656"/>
      <c r="O55" s="656"/>
      <c r="P55" s="656"/>
      <c r="Q55" s="656"/>
      <c r="R55" s="329"/>
      <c r="S55" s="329"/>
      <c r="T55" s="329"/>
      <c r="V55" s="40" t="str">
        <f>translations!B$3&amp;" "&amp;translations!B$1</f>
        <v>01 ENGLISH</v>
      </c>
      <c r="AB55" s="17"/>
      <c r="AC55" s="40" t="str">
        <f>translations!D$3&amp;" "&amp;translations!D$1</f>
        <v>03 LANGUAGE 3</v>
      </c>
      <c r="AD55" s="17"/>
      <c r="AE55" s="17"/>
      <c r="AF55" s="17"/>
      <c r="AG55" s="17"/>
      <c r="AH55" s="17"/>
      <c r="AJ55" s="40" t="str">
        <f>translations!F$3&amp;" "&amp;translations!F$1</f>
        <v>05 LANGUAGE 5</v>
      </c>
      <c r="AP55" s="46"/>
    </row>
    <row r="56" spans="1:42" ht="11.25" customHeight="1" x14ac:dyDescent="0.2">
      <c r="A56" s="45"/>
      <c r="B56" s="14"/>
      <c r="C56" s="14"/>
      <c r="D56" s="14"/>
      <c r="E56" s="14"/>
      <c r="F56" s="4"/>
      <c r="G56" s="5"/>
      <c r="H56" s="16"/>
      <c r="I56" s="16"/>
      <c r="J56" s="16"/>
      <c r="K56" s="16"/>
      <c r="L56" s="16"/>
      <c r="M56" s="16"/>
      <c r="N56" s="16"/>
      <c r="O56" s="16"/>
      <c r="P56" s="16"/>
      <c r="Q56" s="16"/>
      <c r="R56" s="329"/>
      <c r="S56" s="329"/>
      <c r="T56" s="329"/>
      <c r="V56" s="40" t="str">
        <f>translations!C$3&amp;" "&amp;translations!C$1</f>
        <v>02 LANGUAGE 2</v>
      </c>
      <c r="W56" s="17"/>
      <c r="X56" s="17"/>
      <c r="Y56" s="17"/>
      <c r="Z56" s="17"/>
      <c r="AA56" s="17"/>
      <c r="AC56" s="40" t="str">
        <f>translations!E$3&amp;" "&amp;translations!E$1</f>
        <v>04 LANGUAGE 4</v>
      </c>
      <c r="AD56" s="17"/>
      <c r="AE56" s="17"/>
      <c r="AF56" s="17"/>
      <c r="AG56" s="17"/>
      <c r="AH56" s="17"/>
      <c r="AJ56" s="40" t="str">
        <f>translations!G$3&amp;" "&amp;translations!G$1</f>
        <v>06 LANGUAGE 6</v>
      </c>
      <c r="AP56" s="46"/>
    </row>
    <row r="57" spans="1:42" ht="6" customHeight="1" thickBot="1" x14ac:dyDescent="0.25">
      <c r="A57" s="47"/>
      <c r="B57" s="48"/>
      <c r="C57" s="73"/>
      <c r="D57" s="48"/>
      <c r="E57" s="48"/>
      <c r="F57" s="48"/>
      <c r="G57" s="48"/>
      <c r="H57" s="48"/>
      <c r="I57" s="48"/>
      <c r="J57" s="48"/>
      <c r="K57" s="48"/>
      <c r="L57" s="48"/>
      <c r="M57" s="48"/>
      <c r="N57" s="48"/>
      <c r="O57" s="48"/>
      <c r="P57" s="48"/>
      <c r="Q57" s="48"/>
      <c r="R57" s="48"/>
      <c r="S57" s="48"/>
      <c r="T57" s="48"/>
      <c r="U57" s="48"/>
      <c r="V57" s="48"/>
      <c r="W57" s="48"/>
      <c r="X57" s="48"/>
      <c r="Y57" s="74"/>
      <c r="Z57" s="74"/>
      <c r="AA57" s="74"/>
      <c r="AB57" s="48"/>
      <c r="AC57" s="48"/>
      <c r="AD57" s="48"/>
      <c r="AE57" s="74"/>
      <c r="AF57" s="74"/>
      <c r="AG57" s="74"/>
      <c r="AH57" s="74"/>
      <c r="AI57" s="74"/>
      <c r="AJ57" s="74"/>
      <c r="AK57" s="74"/>
      <c r="AL57" s="74"/>
      <c r="AM57" s="74"/>
      <c r="AN57" s="74"/>
      <c r="AO57" s="74"/>
      <c r="AP57" s="49"/>
    </row>
    <row r="58" spans="1:42" ht="6" customHeight="1" thickTop="1" x14ac:dyDescent="0.2">
      <c r="A58" s="75"/>
      <c r="B58" s="76"/>
      <c r="C58" s="76"/>
      <c r="D58" s="76"/>
      <c r="E58" s="76"/>
      <c r="F58" s="76"/>
      <c r="G58" s="76"/>
      <c r="H58" s="77"/>
      <c r="I58" s="76"/>
      <c r="J58" s="76"/>
      <c r="K58" s="76"/>
      <c r="L58" s="76"/>
      <c r="M58" s="76"/>
      <c r="N58" s="76"/>
      <c r="Y58" s="69"/>
      <c r="AC58" s="70"/>
      <c r="AD58" s="70"/>
      <c r="AE58" s="70"/>
      <c r="AF58" s="70"/>
      <c r="AG58" s="70"/>
      <c r="AH58" s="70"/>
      <c r="AI58" s="70"/>
      <c r="AJ58" s="70"/>
      <c r="AK58" s="70"/>
      <c r="AL58" s="70"/>
      <c r="AM58" s="70"/>
      <c r="AN58" s="70"/>
      <c r="AO58" s="70"/>
      <c r="AP58" s="69"/>
    </row>
    <row r="59" spans="1:42" x14ac:dyDescent="0.2">
      <c r="A59" s="72"/>
      <c r="C59" s="661" t="s">
        <v>44</v>
      </c>
      <c r="D59" s="661"/>
      <c r="E59" s="661"/>
      <c r="F59" s="661"/>
      <c r="H59" s="71"/>
      <c r="J59" s="659" t="s">
        <v>45</v>
      </c>
      <c r="K59" s="659"/>
      <c r="L59" s="659"/>
      <c r="M59" s="659"/>
      <c r="N59" s="659"/>
      <c r="O59" s="659"/>
      <c r="P59" s="659"/>
      <c r="Q59" s="659"/>
      <c r="R59" s="659"/>
      <c r="S59" s="659"/>
      <c r="T59" s="659"/>
      <c r="U59" s="659"/>
      <c r="V59" s="659"/>
      <c r="W59" s="659"/>
      <c r="X59" s="659"/>
      <c r="Y59" s="569"/>
      <c r="AA59" s="659" t="s">
        <v>46</v>
      </c>
      <c r="AB59" s="659"/>
      <c r="AC59" s="659"/>
      <c r="AD59" s="659"/>
      <c r="AE59" s="659"/>
      <c r="AF59" s="659"/>
      <c r="AG59" s="659"/>
      <c r="AH59" s="659"/>
      <c r="AI59" s="659"/>
      <c r="AJ59" s="659"/>
      <c r="AK59" s="659"/>
      <c r="AL59" s="659"/>
      <c r="AM59" s="659"/>
      <c r="AN59" s="659"/>
      <c r="AO59" s="659"/>
      <c r="AP59" s="71"/>
    </row>
    <row r="60" spans="1:42" ht="6" customHeight="1" x14ac:dyDescent="0.2">
      <c r="A60" s="72"/>
      <c r="H60" s="71"/>
      <c r="M60" s="70"/>
      <c r="Y60" s="71"/>
      <c r="AP60" s="71"/>
    </row>
    <row r="61" spans="1:42" x14ac:dyDescent="0.2">
      <c r="A61" s="72"/>
      <c r="C61" s="9"/>
      <c r="D61" s="7"/>
      <c r="E61" s="9"/>
      <c r="F61" s="7"/>
      <c r="H61" s="71"/>
      <c r="M61" s="70"/>
      <c r="N61" s="70"/>
      <c r="O61" s="70"/>
      <c r="P61" s="70"/>
      <c r="Q61" s="9"/>
      <c r="R61" s="7"/>
      <c r="S61" s="9"/>
      <c r="T61" s="7"/>
      <c r="U61" s="9"/>
      <c r="V61" s="7"/>
      <c r="W61" s="9"/>
      <c r="X61" s="7"/>
      <c r="Y61" s="79"/>
      <c r="AA61" s="70"/>
      <c r="AB61" s="70"/>
      <c r="AC61" s="70"/>
      <c r="AD61" s="70"/>
      <c r="AE61" s="70"/>
      <c r="AF61" s="70"/>
      <c r="AG61" s="70"/>
      <c r="AH61" s="9"/>
      <c r="AI61" s="7"/>
      <c r="AJ61" s="9"/>
      <c r="AK61" s="7"/>
      <c r="AL61" s="9"/>
      <c r="AM61" s="7"/>
      <c r="AN61" s="9"/>
      <c r="AO61" s="7"/>
      <c r="AP61" s="71"/>
    </row>
    <row r="62" spans="1:42" x14ac:dyDescent="0.2">
      <c r="A62" s="72"/>
      <c r="C62" s="13"/>
      <c r="D62" s="11"/>
      <c r="E62" s="13"/>
      <c r="F62" s="11"/>
      <c r="H62" s="71"/>
      <c r="J62" s="94"/>
      <c r="K62" s="94"/>
      <c r="L62" s="94"/>
      <c r="M62" s="568"/>
      <c r="N62" s="568"/>
      <c r="O62" s="70"/>
      <c r="P62" s="78"/>
      <c r="Q62" s="13"/>
      <c r="R62" s="11"/>
      <c r="S62" s="13"/>
      <c r="T62" s="11"/>
      <c r="U62" s="13"/>
      <c r="V62" s="11"/>
      <c r="W62" s="13"/>
      <c r="X62" s="11"/>
      <c r="Y62" s="79"/>
      <c r="AA62" s="70"/>
      <c r="AB62" s="70"/>
      <c r="AC62" s="70"/>
      <c r="AD62" s="70"/>
      <c r="AE62" s="70"/>
      <c r="AF62" s="70"/>
      <c r="AG62" s="78"/>
      <c r="AH62" s="13"/>
      <c r="AI62" s="11"/>
      <c r="AJ62" s="13"/>
      <c r="AK62" s="11"/>
      <c r="AL62" s="13"/>
      <c r="AM62" s="11"/>
      <c r="AN62" s="13"/>
      <c r="AO62" s="11"/>
      <c r="AP62" s="71"/>
    </row>
    <row r="63" spans="1:42" x14ac:dyDescent="0.2">
      <c r="A63" s="72"/>
      <c r="C63" s="662" t="s">
        <v>47</v>
      </c>
      <c r="D63" s="662"/>
      <c r="E63" s="662"/>
      <c r="F63" s="662"/>
      <c r="H63" s="71"/>
      <c r="J63" s="658" t="s">
        <v>19</v>
      </c>
      <c r="K63" s="658"/>
      <c r="L63" s="658"/>
      <c r="M63" s="658"/>
      <c r="N63" s="658"/>
      <c r="O63" s="658"/>
      <c r="Q63" s="657" t="s">
        <v>47</v>
      </c>
      <c r="R63" s="657"/>
      <c r="S63" s="657"/>
      <c r="T63" s="657"/>
      <c r="U63" s="657"/>
      <c r="V63" s="657"/>
      <c r="W63" s="657"/>
      <c r="X63" s="657"/>
      <c r="Y63" s="570"/>
      <c r="AA63" s="658" t="s">
        <v>19</v>
      </c>
      <c r="AB63" s="658"/>
      <c r="AC63" s="658"/>
      <c r="AD63" s="658"/>
      <c r="AE63" s="658"/>
      <c r="AF63" s="658"/>
      <c r="AH63" s="657" t="s">
        <v>47</v>
      </c>
      <c r="AI63" s="657"/>
      <c r="AJ63" s="657"/>
      <c r="AK63" s="657"/>
      <c r="AL63" s="657"/>
      <c r="AM63" s="657"/>
      <c r="AN63" s="657"/>
      <c r="AO63" s="657"/>
      <c r="AP63" s="71"/>
    </row>
    <row r="64" spans="1:42" ht="6" customHeight="1" thickBot="1" x14ac:dyDescent="0.25">
      <c r="A64" s="80"/>
      <c r="B64" s="81"/>
      <c r="C64" s="81"/>
      <c r="D64" s="81"/>
      <c r="E64" s="81"/>
      <c r="F64" s="81"/>
      <c r="G64" s="81"/>
      <c r="H64" s="82"/>
      <c r="I64" s="81"/>
      <c r="J64" s="81"/>
      <c r="K64" s="81"/>
      <c r="L64" s="81"/>
      <c r="M64" s="81"/>
      <c r="N64" s="81"/>
      <c r="O64" s="74"/>
      <c r="P64" s="74"/>
      <c r="Q64" s="74"/>
      <c r="R64" s="74"/>
      <c r="S64" s="74"/>
      <c r="T64" s="74"/>
      <c r="U64" s="74"/>
      <c r="V64" s="74"/>
      <c r="W64" s="74"/>
      <c r="X64" s="74"/>
      <c r="Y64" s="571"/>
      <c r="Z64" s="74"/>
      <c r="AA64" s="74"/>
      <c r="AB64" s="74"/>
      <c r="AC64" s="81"/>
      <c r="AD64" s="81"/>
      <c r="AE64" s="81"/>
      <c r="AF64" s="81"/>
      <c r="AG64" s="81"/>
      <c r="AH64" s="81"/>
      <c r="AI64" s="81"/>
      <c r="AJ64" s="81"/>
      <c r="AK64" s="81"/>
      <c r="AL64" s="81"/>
      <c r="AM64" s="81"/>
      <c r="AN64" s="81"/>
      <c r="AO64" s="81"/>
      <c r="AP64" s="71"/>
    </row>
    <row r="65" spans="1:54" ht="6" customHeight="1" thickTop="1"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6"/>
      <c r="AQ65" s="70"/>
      <c r="AR65" s="70"/>
      <c r="AS65" s="70"/>
      <c r="AT65" s="70"/>
      <c r="AU65" s="70"/>
      <c r="AV65" s="70"/>
      <c r="AW65" s="70"/>
      <c r="AX65" s="70"/>
      <c r="AY65" s="70"/>
      <c r="AZ65" s="70"/>
      <c r="BA65" s="70"/>
      <c r="BB65" s="70"/>
    </row>
    <row r="66" spans="1:54" ht="11.25" customHeight="1" x14ac:dyDescent="0.2">
      <c r="B66" s="646" t="s">
        <v>48</v>
      </c>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232"/>
      <c r="AR66" s="232"/>
      <c r="AS66" s="232"/>
      <c r="AT66" s="232"/>
      <c r="AU66" s="232"/>
      <c r="AV66" s="232"/>
      <c r="AW66" s="232"/>
      <c r="AX66" s="232"/>
      <c r="AY66" s="232"/>
      <c r="AZ66" s="232"/>
      <c r="BA66" s="232"/>
      <c r="BB66" s="232"/>
    </row>
    <row r="67" spans="1:54" ht="11.25" customHeight="1" x14ac:dyDescent="0.2">
      <c r="B67" s="660" t="s">
        <v>49</v>
      </c>
      <c r="C67" s="660"/>
      <c r="D67" s="660"/>
      <c r="E67" s="660"/>
      <c r="F67" s="660"/>
      <c r="G67" s="660"/>
      <c r="H67" s="660"/>
      <c r="I67" s="660"/>
      <c r="J67" s="660"/>
      <c r="K67" s="660"/>
      <c r="L67" s="660"/>
      <c r="M67" s="660"/>
      <c r="N67" s="660"/>
      <c r="O67" s="660"/>
      <c r="P67" s="660"/>
      <c r="Q67" s="660"/>
      <c r="R67" s="660"/>
      <c r="S67" s="660"/>
      <c r="T67" s="660"/>
      <c r="U67" s="660"/>
      <c r="V67" s="660"/>
      <c r="W67" s="660"/>
      <c r="X67" s="660"/>
      <c r="Y67" s="660"/>
      <c r="Z67" s="660"/>
      <c r="AA67" s="660"/>
      <c r="AB67" s="660"/>
      <c r="AC67" s="660"/>
      <c r="AD67" s="660"/>
      <c r="AE67" s="660"/>
      <c r="AF67" s="660"/>
      <c r="AG67" s="660"/>
      <c r="AH67" s="660"/>
      <c r="AI67" s="660"/>
      <c r="AJ67" s="660"/>
      <c r="AK67" s="660"/>
      <c r="AL67" s="660"/>
      <c r="AM67" s="660"/>
      <c r="AN67" s="660"/>
      <c r="AO67" s="660"/>
      <c r="AP67" s="660"/>
      <c r="AQ67" s="232"/>
      <c r="AR67" s="232"/>
      <c r="AS67" s="232"/>
      <c r="AT67" s="232"/>
      <c r="AU67" s="232"/>
      <c r="AV67" s="232"/>
      <c r="AW67" s="232"/>
      <c r="AX67" s="232"/>
      <c r="AY67" s="232"/>
      <c r="AZ67" s="232"/>
      <c r="BA67" s="232"/>
      <c r="BB67" s="232"/>
    </row>
    <row r="68" spans="1:54" ht="11.25" customHeight="1" x14ac:dyDescent="0.2">
      <c r="B68" s="660"/>
      <c r="C68" s="660"/>
      <c r="D68" s="660"/>
      <c r="E68" s="660"/>
      <c r="F68" s="660"/>
      <c r="G68" s="660"/>
      <c r="H68" s="660"/>
      <c r="I68" s="660"/>
      <c r="J68" s="660"/>
      <c r="K68" s="660"/>
      <c r="L68" s="660"/>
      <c r="M68" s="660"/>
      <c r="N68" s="660"/>
      <c r="O68" s="660"/>
      <c r="P68" s="660"/>
      <c r="Q68" s="660"/>
      <c r="R68" s="660"/>
      <c r="S68" s="660"/>
      <c r="T68" s="660"/>
      <c r="U68" s="660"/>
      <c r="V68" s="660"/>
      <c r="W68" s="660"/>
      <c r="X68" s="660"/>
      <c r="Y68" s="660"/>
      <c r="Z68" s="660"/>
      <c r="AA68" s="660"/>
      <c r="AB68" s="660"/>
      <c r="AC68" s="660"/>
      <c r="AD68" s="660"/>
      <c r="AE68" s="660"/>
      <c r="AF68" s="660"/>
      <c r="AG68" s="660"/>
      <c r="AH68" s="660"/>
      <c r="AI68" s="660"/>
      <c r="AJ68" s="660"/>
      <c r="AK68" s="660"/>
      <c r="AL68" s="660"/>
      <c r="AM68" s="660"/>
      <c r="AN68" s="660"/>
      <c r="AO68" s="660"/>
      <c r="AP68" s="660"/>
      <c r="AQ68" s="232"/>
      <c r="AR68" s="232"/>
      <c r="AS68" s="232"/>
      <c r="AT68" s="232"/>
      <c r="AU68" s="232"/>
      <c r="AV68" s="232"/>
      <c r="AW68" s="232"/>
      <c r="AX68" s="232"/>
      <c r="AY68" s="232"/>
      <c r="AZ68" s="232"/>
      <c r="BA68" s="232"/>
      <c r="BB68" s="232"/>
    </row>
    <row r="69" spans="1:54" ht="11.25" customHeight="1" x14ac:dyDescent="0.2">
      <c r="B69" s="645" t="s">
        <v>50</v>
      </c>
      <c r="C69" s="645"/>
      <c r="D69" s="645"/>
      <c r="E69" s="645"/>
      <c r="F69" s="645"/>
      <c r="G69" s="645"/>
      <c r="H69" s="645"/>
      <c r="I69" s="645"/>
      <c r="J69" s="645"/>
      <c r="K69" s="645"/>
      <c r="L69" s="645"/>
      <c r="M69" s="645"/>
      <c r="N69" s="645"/>
      <c r="O69" s="645"/>
      <c r="P69" s="645"/>
      <c r="Q69" s="645"/>
      <c r="R69" s="645"/>
      <c r="S69" s="645"/>
      <c r="T69" s="645"/>
      <c r="U69" s="645"/>
      <c r="V69" s="645"/>
      <c r="W69" s="645"/>
      <c r="X69" s="645"/>
      <c r="Y69" s="645"/>
      <c r="Z69" s="645"/>
      <c r="AA69" s="645"/>
      <c r="AB69" s="645"/>
      <c r="AC69" s="645"/>
      <c r="AD69" s="645"/>
      <c r="AE69" s="645"/>
      <c r="AF69" s="645"/>
      <c r="AG69" s="645"/>
      <c r="AH69" s="645"/>
      <c r="AI69" s="645"/>
      <c r="AJ69" s="645"/>
      <c r="AK69" s="645"/>
      <c r="AL69" s="645"/>
      <c r="AM69" s="645"/>
      <c r="AN69" s="645"/>
      <c r="AO69" s="645"/>
      <c r="AP69" s="645"/>
      <c r="AQ69" s="232"/>
      <c r="AR69" s="232"/>
      <c r="AS69" s="232"/>
      <c r="AT69" s="232"/>
      <c r="AU69" s="232"/>
      <c r="AV69" s="232"/>
      <c r="AW69" s="232"/>
      <c r="AX69" s="232"/>
      <c r="AY69" s="232"/>
      <c r="AZ69" s="232"/>
      <c r="BA69" s="232"/>
      <c r="BB69" s="232"/>
    </row>
    <row r="70" spans="1:54" ht="11.25" customHeight="1" x14ac:dyDescent="0.2">
      <c r="B70" s="645"/>
      <c r="C70" s="645"/>
      <c r="D70" s="645"/>
      <c r="E70" s="645"/>
      <c r="F70" s="645"/>
      <c r="G70" s="645"/>
      <c r="H70" s="645"/>
      <c r="I70" s="645"/>
      <c r="J70" s="645"/>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5"/>
      <c r="AH70" s="645"/>
      <c r="AI70" s="645"/>
      <c r="AJ70" s="645"/>
      <c r="AK70" s="645"/>
      <c r="AL70" s="645"/>
      <c r="AM70" s="645"/>
      <c r="AN70" s="645"/>
      <c r="AO70" s="645"/>
      <c r="AP70" s="645"/>
      <c r="AQ70" s="232"/>
      <c r="AR70" s="232"/>
      <c r="AS70" s="232"/>
      <c r="AT70" s="232"/>
      <c r="AU70" s="232"/>
      <c r="AV70" s="232"/>
      <c r="AW70" s="232"/>
      <c r="AX70" s="232"/>
      <c r="AY70" s="232"/>
      <c r="AZ70" s="232"/>
      <c r="BA70" s="232"/>
      <c r="BB70" s="232"/>
    </row>
    <row r="71" spans="1:54" ht="6" customHeight="1" x14ac:dyDescent="0.2"/>
  </sheetData>
  <sheetProtection formatCells="0" formatRows="0" insertRows="0" deleteRows="0"/>
  <mergeCells count="25">
    <mergeCell ref="AA48:AI48"/>
    <mergeCell ref="AL1:AP1"/>
    <mergeCell ref="AL2:AP2"/>
    <mergeCell ref="A3:AP3"/>
    <mergeCell ref="A4:AP4"/>
    <mergeCell ref="B9:AO9"/>
    <mergeCell ref="B23:AO23"/>
    <mergeCell ref="J26:N26"/>
    <mergeCell ref="Q26:U26"/>
    <mergeCell ref="X26:AB26"/>
    <mergeCell ref="AE26:AO26"/>
    <mergeCell ref="B69:AP70"/>
    <mergeCell ref="B66:AP66"/>
    <mergeCell ref="H51:I52"/>
    <mergeCell ref="J51:K52"/>
    <mergeCell ref="H54:Q55"/>
    <mergeCell ref="Q63:X63"/>
    <mergeCell ref="AH63:AO63"/>
    <mergeCell ref="AA63:AF63"/>
    <mergeCell ref="AA59:AO59"/>
    <mergeCell ref="B67:AP68"/>
    <mergeCell ref="C59:F59"/>
    <mergeCell ref="C63:F63"/>
    <mergeCell ref="J59:X59"/>
    <mergeCell ref="J63:O63"/>
  </mergeCells>
  <dataValidations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scale="95" orientation="portrait" r:id="rId1"/>
  <headerFooter>
    <oddFooter>&amp;CW-&amp;P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theme="9"/>
  </sheetPr>
  <dimension ref="A1:BH200"/>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77734375" style="125" customWidth="1"/>
    <col min="3" max="4" width="1.77734375" customWidth="1"/>
    <col min="21" max="22" width="1.77734375" customWidth="1"/>
    <col min="38" max="38" width="2.77734375" style="27"/>
    <col min="39" max="41" width="1.77734375" customWidth="1"/>
    <col min="42" max="42" width="4.77734375" customWidth="1"/>
    <col min="43" max="43" width="1.77734375" customWidth="1"/>
  </cols>
  <sheetData>
    <row r="1" spans="1:43" x14ac:dyDescent="0.2">
      <c r="A1" s="672" t="s">
        <v>267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X2" s="232"/>
      <c r="Y2" s="232"/>
      <c r="Z2" s="232"/>
      <c r="AA2" s="232"/>
      <c r="AB2" s="232"/>
      <c r="AC2" s="232"/>
      <c r="AD2" s="232"/>
      <c r="AE2" s="232"/>
      <c r="AF2" s="232"/>
      <c r="AG2" s="232"/>
    </row>
    <row r="3" spans="1:43" ht="10.5" thickBot="1" x14ac:dyDescent="0.25">
      <c r="A3" s="137"/>
      <c r="B3" s="349" t="s">
        <v>59</v>
      </c>
      <c r="C3" s="138"/>
      <c r="D3" s="139"/>
      <c r="E3" s="719" t="s">
        <v>60</v>
      </c>
      <c r="F3" s="719"/>
      <c r="G3" s="719"/>
      <c r="H3" s="719"/>
      <c r="I3" s="719"/>
      <c r="J3" s="719"/>
      <c r="K3" s="719"/>
      <c r="L3" s="719"/>
      <c r="M3" s="719"/>
      <c r="N3" s="719"/>
      <c r="O3" s="719"/>
      <c r="P3" s="719"/>
      <c r="Q3" s="719"/>
      <c r="R3" s="719"/>
      <c r="S3" s="719"/>
      <c r="T3" s="719"/>
      <c r="U3" s="138"/>
      <c r="V3" s="139"/>
      <c r="W3" s="719" t="s">
        <v>61</v>
      </c>
      <c r="X3" s="719"/>
      <c r="Y3" s="719"/>
      <c r="Z3" s="719"/>
      <c r="AA3" s="719"/>
      <c r="AB3" s="719"/>
      <c r="AC3" s="719"/>
      <c r="AD3" s="719"/>
      <c r="AE3" s="719"/>
      <c r="AF3" s="719"/>
      <c r="AG3" s="719"/>
      <c r="AH3" s="719"/>
      <c r="AI3" s="719"/>
      <c r="AJ3" s="719"/>
      <c r="AK3" s="719"/>
      <c r="AL3" s="719"/>
      <c r="AM3" s="138"/>
      <c r="AN3" s="139"/>
      <c r="AO3" s="719" t="s">
        <v>62</v>
      </c>
      <c r="AP3" s="719"/>
      <c r="AQ3" s="137"/>
    </row>
    <row r="4" spans="1:43" ht="6" customHeight="1" x14ac:dyDescent="0.2">
      <c r="A4" s="1"/>
      <c r="B4" s="97"/>
      <c r="C4" s="98"/>
      <c r="D4" s="99"/>
      <c r="E4" s="1"/>
      <c r="F4" s="1"/>
      <c r="G4" s="1"/>
      <c r="H4" s="1"/>
      <c r="I4" s="1"/>
      <c r="J4" s="1"/>
      <c r="K4" s="1"/>
      <c r="L4" s="1"/>
      <c r="M4" s="1"/>
      <c r="N4" s="1"/>
      <c r="O4" s="1"/>
      <c r="P4" s="1"/>
      <c r="Q4" s="1"/>
      <c r="R4" s="1"/>
      <c r="S4" s="1"/>
      <c r="T4" s="1"/>
      <c r="U4" s="98"/>
      <c r="V4" s="99"/>
      <c r="W4" s="1"/>
      <c r="X4" s="1"/>
      <c r="Y4" s="1"/>
      <c r="Z4" s="1"/>
      <c r="AA4" s="1"/>
      <c r="AB4" s="1"/>
      <c r="AC4" s="1"/>
      <c r="AD4" s="1"/>
      <c r="AE4" s="1"/>
      <c r="AF4" s="1"/>
      <c r="AG4" s="1"/>
      <c r="AH4" s="1"/>
      <c r="AI4" s="1"/>
      <c r="AJ4" s="1"/>
      <c r="AK4" s="1"/>
      <c r="AL4" s="100"/>
      <c r="AM4" s="98"/>
      <c r="AN4" s="99"/>
      <c r="AO4" s="1"/>
      <c r="AP4" s="1"/>
      <c r="AQ4" s="1"/>
    </row>
    <row r="5" spans="1:43" ht="11.25" customHeight="1" x14ac:dyDescent="0.2">
      <c r="A5" s="232"/>
      <c r="B5" s="125">
        <v>318</v>
      </c>
      <c r="C5" s="334"/>
      <c r="D5" s="55"/>
      <c r="E5" s="671" t="str">
        <f ca="1">VLOOKUP(INDIRECT(ADDRESS(ROW(),COLUMN()-3)),Language_Translations,MATCH(Language_Selected,Language_Options,0),FALSE)</f>
        <v>Have you used emergency contraception in the last 12 months? That is, have you taken special pills within 3 days after having unprotected sexual intercourse to prevent pregnancy?</v>
      </c>
      <c r="F5" s="671"/>
      <c r="G5" s="671"/>
      <c r="H5" s="671"/>
      <c r="I5" s="671"/>
      <c r="J5" s="671"/>
      <c r="K5" s="671"/>
      <c r="L5" s="671"/>
      <c r="M5" s="671"/>
      <c r="N5" s="671"/>
      <c r="O5" s="671"/>
      <c r="P5" s="671"/>
      <c r="Q5" s="671"/>
      <c r="R5" s="671"/>
      <c r="S5" s="671"/>
      <c r="T5" s="671"/>
      <c r="U5" s="334"/>
      <c r="V5" s="55"/>
      <c r="W5" s="232" t="s">
        <v>112</v>
      </c>
      <c r="X5" s="232"/>
      <c r="Y5" s="51" t="s">
        <v>9</v>
      </c>
      <c r="Z5" s="51"/>
      <c r="AA5" s="51"/>
      <c r="AB5" s="51"/>
      <c r="AC5" s="51"/>
      <c r="AD5" s="51"/>
      <c r="AE5" s="51"/>
      <c r="AF5" s="51"/>
      <c r="AG5" s="51"/>
      <c r="AH5" s="51"/>
      <c r="AI5" s="51"/>
      <c r="AJ5" s="51"/>
      <c r="AK5" s="51"/>
      <c r="AL5" s="89" t="s">
        <v>87</v>
      </c>
      <c r="AM5" s="334"/>
      <c r="AN5" s="55"/>
      <c r="AO5" s="232"/>
      <c r="AP5" s="330"/>
      <c r="AQ5" s="232"/>
    </row>
    <row r="6" spans="1:43" ht="11.25" customHeight="1" x14ac:dyDescent="0.2">
      <c r="A6" s="232"/>
      <c r="B6" s="93" t="s">
        <v>52</v>
      </c>
      <c r="C6" s="334"/>
      <c r="D6" s="55"/>
      <c r="E6" s="671"/>
      <c r="F6" s="671"/>
      <c r="G6" s="671"/>
      <c r="H6" s="671"/>
      <c r="I6" s="671"/>
      <c r="J6" s="671"/>
      <c r="K6" s="671"/>
      <c r="L6" s="671"/>
      <c r="M6" s="671"/>
      <c r="N6" s="671"/>
      <c r="O6" s="671"/>
      <c r="P6" s="671"/>
      <c r="Q6" s="671"/>
      <c r="R6" s="671"/>
      <c r="S6" s="671"/>
      <c r="T6" s="671"/>
      <c r="U6" s="334"/>
      <c r="V6" s="55"/>
      <c r="W6" s="232" t="s">
        <v>113</v>
      </c>
      <c r="X6" s="232"/>
      <c r="Y6" s="51" t="s">
        <v>9</v>
      </c>
      <c r="Z6" s="51"/>
      <c r="AA6" s="51"/>
      <c r="AB6" s="51"/>
      <c r="AC6" s="51"/>
      <c r="AD6" s="51"/>
      <c r="AE6" s="51"/>
      <c r="AF6" s="51"/>
      <c r="AG6" s="51"/>
      <c r="AH6" s="51"/>
      <c r="AI6" s="51"/>
      <c r="AJ6" s="51"/>
      <c r="AK6" s="51"/>
      <c r="AL6" s="89" t="s">
        <v>89</v>
      </c>
      <c r="AM6" s="334"/>
      <c r="AN6" s="55"/>
      <c r="AO6" s="232"/>
      <c r="AP6" s="330"/>
      <c r="AQ6" s="232"/>
    </row>
    <row r="7" spans="1:43" ht="11.25" customHeight="1" x14ac:dyDescent="0.2">
      <c r="A7" s="232"/>
      <c r="B7" s="328"/>
      <c r="C7" s="334"/>
      <c r="D7" s="55"/>
      <c r="E7" s="671"/>
      <c r="F7" s="671"/>
      <c r="G7" s="671"/>
      <c r="H7" s="671"/>
      <c r="I7" s="671"/>
      <c r="J7" s="671"/>
      <c r="K7" s="671"/>
      <c r="L7" s="671"/>
      <c r="M7" s="671"/>
      <c r="N7" s="671"/>
      <c r="O7" s="671"/>
      <c r="P7" s="671"/>
      <c r="Q7" s="671"/>
      <c r="R7" s="671"/>
      <c r="S7" s="671"/>
      <c r="T7" s="671"/>
      <c r="U7" s="334"/>
      <c r="V7" s="55"/>
      <c r="AM7" s="334"/>
      <c r="AN7" s="55"/>
      <c r="AO7" s="232"/>
      <c r="AP7" s="330"/>
      <c r="AQ7" s="232"/>
    </row>
    <row r="8" spans="1:43" x14ac:dyDescent="0.2">
      <c r="A8" s="232"/>
      <c r="B8" s="328"/>
      <c r="C8" s="334"/>
      <c r="D8" s="55"/>
      <c r="E8" s="671"/>
      <c r="F8" s="671"/>
      <c r="G8" s="671"/>
      <c r="H8" s="671"/>
      <c r="I8" s="671"/>
      <c r="J8" s="671"/>
      <c r="K8" s="671"/>
      <c r="L8" s="671"/>
      <c r="M8" s="671"/>
      <c r="N8" s="671"/>
      <c r="O8" s="671"/>
      <c r="P8" s="671"/>
      <c r="Q8" s="671"/>
      <c r="R8" s="671"/>
      <c r="S8" s="671"/>
      <c r="T8" s="671"/>
      <c r="U8" s="334"/>
      <c r="V8" s="55"/>
      <c r="AM8" s="334"/>
      <c r="AN8" s="55"/>
      <c r="AO8" s="232"/>
      <c r="AP8" s="330"/>
      <c r="AQ8" s="232"/>
    </row>
    <row r="9" spans="1:43" ht="6" customHeight="1" thickBot="1" x14ac:dyDescent="0.25">
      <c r="A9" s="85"/>
      <c r="B9" s="332"/>
      <c r="C9" s="86"/>
      <c r="D9" s="87"/>
      <c r="E9" s="85"/>
      <c r="F9" s="85"/>
      <c r="G9" s="85"/>
      <c r="H9" s="85"/>
      <c r="I9" s="85"/>
      <c r="J9" s="85"/>
      <c r="K9" s="85"/>
      <c r="L9" s="85"/>
      <c r="M9" s="85"/>
      <c r="N9" s="85"/>
      <c r="O9" s="85"/>
      <c r="P9" s="85"/>
      <c r="Q9" s="85"/>
      <c r="R9" s="85"/>
      <c r="S9" s="85"/>
      <c r="T9" s="85"/>
      <c r="U9" s="86"/>
      <c r="V9" s="87"/>
      <c r="W9" s="85"/>
      <c r="X9" s="85"/>
      <c r="Y9" s="85"/>
      <c r="Z9" s="85"/>
      <c r="AA9" s="85"/>
      <c r="AB9" s="85"/>
      <c r="AC9" s="85"/>
      <c r="AD9" s="85"/>
      <c r="AE9" s="85"/>
      <c r="AF9" s="85"/>
      <c r="AG9" s="85"/>
      <c r="AH9" s="85"/>
      <c r="AI9" s="85"/>
      <c r="AJ9" s="85"/>
      <c r="AK9" s="85"/>
      <c r="AL9" s="105"/>
      <c r="AM9" s="86"/>
      <c r="AN9" s="87"/>
      <c r="AO9" s="85"/>
      <c r="AP9" s="85"/>
      <c r="AQ9" s="85"/>
    </row>
    <row r="10" spans="1:43" ht="6" customHeight="1" x14ac:dyDescent="0.2">
      <c r="A10" s="102"/>
      <c r="B10" s="328"/>
      <c r="C10" s="334"/>
      <c r="D10" s="55"/>
      <c r="E10" s="232"/>
      <c r="F10" s="232"/>
      <c r="G10" s="232"/>
      <c r="H10" s="232"/>
      <c r="I10" s="232"/>
      <c r="J10" s="232"/>
      <c r="K10" s="232"/>
      <c r="L10" s="232"/>
      <c r="M10" s="232"/>
      <c r="N10" s="232"/>
      <c r="O10" s="232"/>
      <c r="P10" s="232"/>
      <c r="Q10" s="232"/>
      <c r="R10" s="232"/>
      <c r="S10" s="232"/>
      <c r="T10" s="232"/>
      <c r="U10" s="1"/>
      <c r="V10" s="1"/>
      <c r="W10" s="232"/>
      <c r="X10" s="232"/>
      <c r="Y10" s="232"/>
      <c r="Z10" s="232"/>
      <c r="AA10" s="232"/>
      <c r="AB10" s="232"/>
      <c r="AC10" s="232"/>
      <c r="AD10" s="232"/>
      <c r="AE10" s="232"/>
      <c r="AF10" s="232"/>
      <c r="AG10" s="232"/>
      <c r="AH10" s="232"/>
      <c r="AI10" s="232"/>
      <c r="AJ10" s="232"/>
      <c r="AK10" s="232"/>
      <c r="AL10" s="88"/>
      <c r="AM10" s="334"/>
      <c r="AN10" s="55"/>
      <c r="AO10" s="232"/>
      <c r="AP10" s="232"/>
      <c r="AQ10" s="103"/>
    </row>
    <row r="11" spans="1:43" ht="11.25" customHeight="1" x14ac:dyDescent="0.2">
      <c r="A11" s="102"/>
      <c r="B11" s="125">
        <v>319</v>
      </c>
      <c r="C11" s="334"/>
      <c r="D11" s="55"/>
      <c r="E11" s="670" t="s">
        <v>391</v>
      </c>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334"/>
      <c r="AN11" s="55"/>
      <c r="AO11" s="232"/>
      <c r="AP11" s="232"/>
      <c r="AQ11" s="103"/>
    </row>
    <row r="12" spans="1:43" ht="6" customHeight="1" x14ac:dyDescent="0.2">
      <c r="A12" s="102"/>
      <c r="B12" s="328"/>
      <c r="C12" s="334"/>
      <c r="D12" s="55"/>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88"/>
      <c r="AM12" s="334"/>
      <c r="AN12" s="55"/>
      <c r="AO12" s="232"/>
      <c r="AP12" s="232"/>
      <c r="AQ12" s="103"/>
    </row>
    <row r="13" spans="1:43" x14ac:dyDescent="0.2">
      <c r="A13" s="102"/>
      <c r="B13" s="328"/>
      <c r="C13" s="334"/>
      <c r="D13" s="55"/>
      <c r="F13" s="232"/>
      <c r="G13" s="232"/>
      <c r="H13" s="232"/>
      <c r="I13" s="232"/>
      <c r="J13" s="232"/>
      <c r="K13" s="232"/>
      <c r="L13" s="232"/>
      <c r="N13" s="232"/>
      <c r="O13" s="232"/>
      <c r="P13" s="88" t="s">
        <v>392</v>
      </c>
      <c r="Q13" s="232"/>
      <c r="R13" s="232"/>
      <c r="S13" s="232"/>
      <c r="T13" s="232"/>
      <c r="U13" s="232"/>
      <c r="V13" s="232"/>
      <c r="X13" s="232"/>
      <c r="Y13" s="232"/>
      <c r="Z13" s="232"/>
      <c r="AB13" s="232"/>
      <c r="AC13" s="88" t="s">
        <v>393</v>
      </c>
      <c r="AD13" s="232"/>
      <c r="AE13" s="232"/>
      <c r="AF13" s="232"/>
      <c r="AG13" s="232"/>
      <c r="AH13" s="232"/>
      <c r="AI13" s="232"/>
      <c r="AJ13" s="232"/>
      <c r="AK13" s="232"/>
      <c r="AL13" s="88"/>
      <c r="AM13" s="334"/>
      <c r="AN13" s="55"/>
      <c r="AO13" s="232"/>
      <c r="AP13" s="675">
        <v>321</v>
      </c>
      <c r="AQ13" s="103"/>
    </row>
    <row r="14" spans="1:43" x14ac:dyDescent="0.2">
      <c r="A14" s="102"/>
      <c r="B14" s="328"/>
      <c r="C14" s="334"/>
      <c r="D14" s="55"/>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88"/>
      <c r="AM14" s="334"/>
      <c r="AN14" s="55"/>
      <c r="AO14" s="232"/>
      <c r="AP14" s="675"/>
      <c r="AQ14" s="103"/>
    </row>
    <row r="15" spans="1:43" ht="6" customHeight="1" thickBot="1" x14ac:dyDescent="0.25">
      <c r="A15" s="104"/>
      <c r="B15" s="332"/>
      <c r="C15" s="86"/>
      <c r="D15" s="87"/>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105"/>
      <c r="AM15" s="86"/>
      <c r="AN15" s="87"/>
      <c r="AO15" s="85"/>
      <c r="AP15" s="85"/>
      <c r="AQ15" s="106"/>
    </row>
    <row r="16" spans="1:43" ht="6" customHeight="1" x14ac:dyDescent="0.2">
      <c r="A16" s="1"/>
      <c r="B16" s="97"/>
      <c r="C16" s="98"/>
      <c r="D16" s="99"/>
      <c r="E16" s="1"/>
      <c r="F16" s="1"/>
      <c r="G16" s="1"/>
      <c r="H16" s="1"/>
      <c r="I16" s="1"/>
      <c r="J16" s="1"/>
      <c r="K16" s="1"/>
      <c r="L16" s="1"/>
      <c r="M16" s="1"/>
      <c r="N16" s="1"/>
      <c r="O16" s="1"/>
      <c r="P16" s="1"/>
      <c r="Q16" s="1"/>
      <c r="R16" s="1"/>
      <c r="S16" s="1"/>
      <c r="T16" s="1"/>
      <c r="U16" s="98"/>
      <c r="V16" s="99"/>
      <c r="W16" s="1"/>
      <c r="X16" s="1"/>
      <c r="Y16" s="1"/>
      <c r="Z16" s="1"/>
      <c r="AA16" s="1"/>
      <c r="AB16" s="1"/>
      <c r="AC16" s="1"/>
      <c r="AD16" s="1"/>
      <c r="AE16" s="1"/>
      <c r="AF16" s="1"/>
      <c r="AG16" s="1"/>
      <c r="AH16" s="1"/>
      <c r="AI16" s="1"/>
      <c r="AJ16" s="1"/>
      <c r="AK16" s="1"/>
      <c r="AL16" s="100"/>
      <c r="AM16" s="98"/>
      <c r="AN16" s="99"/>
      <c r="AO16" s="1"/>
      <c r="AP16" s="1"/>
      <c r="AQ16" s="1"/>
    </row>
    <row r="17" spans="1:43" ht="11.25" customHeight="1" x14ac:dyDescent="0.2">
      <c r="A17" s="232"/>
      <c r="B17" s="125">
        <v>320</v>
      </c>
      <c r="C17" s="334"/>
      <c r="D17" s="55"/>
      <c r="E17" s="671" t="str">
        <f ca="1">VLOOKUP(INDIRECT(ADDRESS(ROW(),COLUMN()-3)),Language_Translations,MATCH(Language_Selected,Language_Options,0),FALSE)</f>
        <v>Have you ever used anything or tried in any way to delay or avoid getting pregnant?</v>
      </c>
      <c r="F17" s="671"/>
      <c r="G17" s="671"/>
      <c r="H17" s="671"/>
      <c r="I17" s="671"/>
      <c r="J17" s="671"/>
      <c r="K17" s="671"/>
      <c r="L17" s="671"/>
      <c r="M17" s="671"/>
      <c r="N17" s="671"/>
      <c r="O17" s="671"/>
      <c r="P17" s="671"/>
      <c r="Q17" s="671"/>
      <c r="R17" s="671"/>
      <c r="S17" s="671"/>
      <c r="T17" s="671"/>
      <c r="U17" s="334"/>
      <c r="V17" s="55"/>
      <c r="W17" s="232" t="s">
        <v>112</v>
      </c>
      <c r="X17" s="232"/>
      <c r="Y17" s="51" t="s">
        <v>9</v>
      </c>
      <c r="Z17" s="51"/>
      <c r="AA17" s="51"/>
      <c r="AB17" s="51"/>
      <c r="AC17" s="51"/>
      <c r="AD17" s="51"/>
      <c r="AE17" s="51"/>
      <c r="AF17" s="51"/>
      <c r="AG17" s="51"/>
      <c r="AH17" s="51"/>
      <c r="AI17" s="51"/>
      <c r="AJ17" s="51"/>
      <c r="AK17" s="51"/>
      <c r="AL17" s="89" t="s">
        <v>87</v>
      </c>
      <c r="AM17" s="334"/>
      <c r="AN17" s="55"/>
      <c r="AO17" s="232"/>
      <c r="AP17" s="675">
        <v>331</v>
      </c>
      <c r="AQ17" s="232"/>
    </row>
    <row r="18" spans="1:43" x14ac:dyDescent="0.2">
      <c r="A18" s="232"/>
      <c r="B18" s="328"/>
      <c r="C18" s="334"/>
      <c r="D18" s="55"/>
      <c r="E18" s="671"/>
      <c r="F18" s="671"/>
      <c r="G18" s="671"/>
      <c r="H18" s="671"/>
      <c r="I18" s="671"/>
      <c r="J18" s="671"/>
      <c r="K18" s="671"/>
      <c r="L18" s="671"/>
      <c r="M18" s="671"/>
      <c r="N18" s="671"/>
      <c r="O18" s="671"/>
      <c r="P18" s="671"/>
      <c r="Q18" s="671"/>
      <c r="R18" s="671"/>
      <c r="S18" s="671"/>
      <c r="T18" s="671"/>
      <c r="U18" s="334"/>
      <c r="V18" s="55"/>
      <c r="W18" s="232" t="s">
        <v>113</v>
      </c>
      <c r="X18" s="232"/>
      <c r="Y18" s="51" t="s">
        <v>9</v>
      </c>
      <c r="Z18" s="51"/>
      <c r="AA18" s="51"/>
      <c r="AB18" s="51"/>
      <c r="AC18" s="51"/>
      <c r="AD18" s="51"/>
      <c r="AE18" s="51"/>
      <c r="AF18" s="51"/>
      <c r="AG18" s="51"/>
      <c r="AH18" s="51"/>
      <c r="AI18" s="51"/>
      <c r="AJ18" s="51"/>
      <c r="AK18" s="51"/>
      <c r="AL18" s="89" t="s">
        <v>89</v>
      </c>
      <c r="AM18" s="334"/>
      <c r="AN18" s="55"/>
      <c r="AO18" s="232"/>
      <c r="AP18" s="675"/>
      <c r="AQ18" s="232"/>
    </row>
    <row r="19" spans="1:43" ht="6" customHeight="1" thickBot="1" x14ac:dyDescent="0.25">
      <c r="A19" s="85"/>
      <c r="B19" s="332"/>
      <c r="C19" s="86"/>
      <c r="D19" s="87"/>
      <c r="E19" s="85"/>
      <c r="F19" s="85"/>
      <c r="G19" s="85"/>
      <c r="H19" s="85"/>
      <c r="I19" s="85"/>
      <c r="J19" s="85"/>
      <c r="K19" s="85"/>
      <c r="L19" s="85"/>
      <c r="M19" s="85"/>
      <c r="N19" s="85"/>
      <c r="O19" s="85"/>
      <c r="P19" s="85"/>
      <c r="Q19" s="85"/>
      <c r="R19" s="85"/>
      <c r="S19" s="85"/>
      <c r="T19" s="85"/>
      <c r="U19" s="86"/>
      <c r="V19" s="87"/>
      <c r="W19" s="85"/>
      <c r="X19" s="85"/>
      <c r="Y19" s="85"/>
      <c r="Z19" s="85"/>
      <c r="AA19" s="85"/>
      <c r="AB19" s="85"/>
      <c r="AC19" s="85"/>
      <c r="AD19" s="85"/>
      <c r="AE19" s="85"/>
      <c r="AF19" s="85"/>
      <c r="AG19" s="85"/>
      <c r="AH19" s="85"/>
      <c r="AI19" s="85"/>
      <c r="AJ19" s="85"/>
      <c r="AK19" s="85"/>
      <c r="AL19" s="105"/>
      <c r="AM19" s="86"/>
      <c r="AN19" s="87"/>
      <c r="AO19" s="85"/>
      <c r="AP19" s="85"/>
      <c r="AQ19" s="85"/>
    </row>
    <row r="20" spans="1:43" ht="6" customHeight="1" x14ac:dyDescent="0.2">
      <c r="A20" s="96"/>
      <c r="B20" s="97"/>
      <c r="C20" s="98"/>
      <c r="D20" s="99"/>
      <c r="E20" s="1"/>
      <c r="F20" s="1"/>
      <c r="G20" s="1"/>
      <c r="H20" s="1"/>
      <c r="I20" s="1"/>
      <c r="J20" s="1"/>
      <c r="K20" s="1"/>
      <c r="L20" s="1"/>
      <c r="M20" s="1"/>
      <c r="N20" s="1"/>
      <c r="O20" s="1"/>
      <c r="P20" s="1"/>
      <c r="Q20" s="1"/>
      <c r="R20" s="1"/>
      <c r="S20" s="1"/>
      <c r="T20" s="1"/>
      <c r="U20" s="98"/>
      <c r="V20" s="99"/>
      <c r="W20" s="1"/>
      <c r="X20" s="1"/>
      <c r="Y20" s="1"/>
      <c r="Z20" s="1"/>
      <c r="AA20" s="1"/>
      <c r="AB20" s="1"/>
      <c r="AC20" s="1"/>
      <c r="AD20" s="1"/>
      <c r="AE20" s="1"/>
      <c r="AF20" s="1"/>
      <c r="AG20" s="1"/>
      <c r="AH20" s="1"/>
      <c r="AI20" s="1"/>
      <c r="AJ20" s="1"/>
      <c r="AK20" s="1"/>
      <c r="AL20" s="100"/>
      <c r="AM20" s="98"/>
      <c r="AN20" s="99"/>
      <c r="AO20" s="1"/>
      <c r="AP20" s="1"/>
      <c r="AQ20" s="101"/>
    </row>
    <row r="21" spans="1:43" x14ac:dyDescent="0.2">
      <c r="A21" s="102"/>
      <c r="B21" s="125">
        <v>321</v>
      </c>
      <c r="C21" s="334"/>
      <c r="D21" s="55"/>
      <c r="E21" s="670" t="s">
        <v>394</v>
      </c>
      <c r="F21" s="670"/>
      <c r="G21" s="670"/>
      <c r="H21" s="670"/>
      <c r="I21" s="670"/>
      <c r="J21" s="670"/>
      <c r="K21" s="670"/>
      <c r="L21" s="670"/>
      <c r="M21" s="670"/>
      <c r="N21" s="670"/>
      <c r="O21" s="670"/>
      <c r="P21" s="670"/>
      <c r="Q21" s="670"/>
      <c r="R21" s="670"/>
      <c r="S21" s="670"/>
      <c r="T21" s="670"/>
      <c r="U21" s="334"/>
      <c r="V21" s="55"/>
      <c r="W21" s="232" t="s">
        <v>395</v>
      </c>
      <c r="X21" s="232"/>
      <c r="Y21" s="232"/>
      <c r="Z21" s="232"/>
      <c r="AA21" s="232"/>
      <c r="AB21" s="232"/>
      <c r="AD21" s="51" t="s">
        <v>9</v>
      </c>
      <c r="AE21" s="51"/>
      <c r="AF21" s="111"/>
      <c r="AG21" s="111"/>
      <c r="AH21" s="111"/>
      <c r="AI21" s="51"/>
      <c r="AJ21" s="51"/>
      <c r="AK21" s="51"/>
      <c r="AL21" s="88" t="s">
        <v>379</v>
      </c>
      <c r="AM21" s="334"/>
      <c r="AN21" s="55"/>
      <c r="AO21" s="232"/>
      <c r="AP21" s="140">
        <v>331</v>
      </c>
      <c r="AQ21" s="103"/>
    </row>
    <row r="22" spans="1:43" x14ac:dyDescent="0.2">
      <c r="A22" s="102"/>
      <c r="B22" s="328"/>
      <c r="C22" s="334"/>
      <c r="D22" s="55"/>
      <c r="E22" s="670"/>
      <c r="F22" s="670"/>
      <c r="G22" s="670"/>
      <c r="H22" s="670"/>
      <c r="I22" s="670"/>
      <c r="J22" s="670"/>
      <c r="K22" s="670"/>
      <c r="L22" s="670"/>
      <c r="M22" s="670"/>
      <c r="N22" s="670"/>
      <c r="O22" s="670"/>
      <c r="P22" s="670"/>
      <c r="Q22" s="670"/>
      <c r="R22" s="670"/>
      <c r="S22" s="670"/>
      <c r="T22" s="670"/>
      <c r="U22" s="334"/>
      <c r="V22" s="55"/>
      <c r="W22" s="232" t="s">
        <v>296</v>
      </c>
      <c r="X22" s="232"/>
      <c r="Y22" s="232"/>
      <c r="Z22" s="232"/>
      <c r="AA22" s="232"/>
      <c r="AB22" s="232"/>
      <c r="AC22" s="232"/>
      <c r="AD22" s="232"/>
      <c r="AE22" s="51" t="s">
        <v>9</v>
      </c>
      <c r="AF22" s="111"/>
      <c r="AG22" s="111"/>
      <c r="AH22" s="111"/>
      <c r="AI22" s="51"/>
      <c r="AJ22" s="51"/>
      <c r="AK22" s="51"/>
      <c r="AL22" s="88" t="s">
        <v>67</v>
      </c>
      <c r="AM22" s="334"/>
      <c r="AN22" s="55"/>
      <c r="AO22" s="232"/>
      <c r="AP22" s="140">
        <v>324</v>
      </c>
      <c r="AQ22" s="103"/>
    </row>
    <row r="23" spans="1:43" x14ac:dyDescent="0.2">
      <c r="A23" s="102"/>
      <c r="B23" s="328"/>
      <c r="C23" s="334"/>
      <c r="D23" s="55"/>
      <c r="E23" s="670"/>
      <c r="F23" s="670"/>
      <c r="G23" s="670"/>
      <c r="H23" s="670"/>
      <c r="I23" s="670"/>
      <c r="J23" s="670"/>
      <c r="K23" s="670"/>
      <c r="L23" s="670"/>
      <c r="M23" s="670"/>
      <c r="N23" s="670"/>
      <c r="O23" s="670"/>
      <c r="P23" s="670"/>
      <c r="Q23" s="670"/>
      <c r="R23" s="670"/>
      <c r="S23" s="670"/>
      <c r="T23" s="670"/>
      <c r="U23" s="334"/>
      <c r="V23" s="55"/>
      <c r="W23" s="232" t="s">
        <v>298</v>
      </c>
      <c r="X23" s="232"/>
      <c r="Y23" s="232"/>
      <c r="Z23" s="232"/>
      <c r="AA23" s="232"/>
      <c r="AB23" s="232"/>
      <c r="AC23" s="232"/>
      <c r="AD23" s="51" t="s">
        <v>9</v>
      </c>
      <c r="AE23" s="51"/>
      <c r="AF23" s="111"/>
      <c r="AG23" s="111"/>
      <c r="AH23" s="111"/>
      <c r="AI23" s="51"/>
      <c r="AJ23" s="51"/>
      <c r="AK23" s="51"/>
      <c r="AL23" s="88" t="s">
        <v>68</v>
      </c>
      <c r="AM23" s="334"/>
      <c r="AN23" s="55"/>
      <c r="AO23" s="232"/>
      <c r="AP23" s="140">
        <v>332</v>
      </c>
      <c r="AQ23" s="103"/>
    </row>
    <row r="24" spans="1:43" x14ac:dyDescent="0.2">
      <c r="A24" s="102"/>
      <c r="B24" s="328"/>
      <c r="C24" s="334"/>
      <c r="D24" s="55"/>
      <c r="E24" s="670"/>
      <c r="F24" s="670"/>
      <c r="G24" s="670"/>
      <c r="H24" s="670"/>
      <c r="I24" s="670"/>
      <c r="J24" s="670"/>
      <c r="K24" s="670"/>
      <c r="L24" s="670"/>
      <c r="M24" s="670"/>
      <c r="N24" s="670"/>
      <c r="O24" s="670"/>
      <c r="P24" s="670"/>
      <c r="Q24" s="670"/>
      <c r="R24" s="670"/>
      <c r="S24" s="670"/>
      <c r="T24" s="670"/>
      <c r="U24" s="334"/>
      <c r="V24" s="55"/>
      <c r="W24" s="232" t="s">
        <v>299</v>
      </c>
      <c r="X24" s="232"/>
      <c r="Y24" s="51" t="s">
        <v>9</v>
      </c>
      <c r="Z24" s="51"/>
      <c r="AA24" s="51"/>
      <c r="AB24" s="51"/>
      <c r="AC24" s="51"/>
      <c r="AD24" s="51"/>
      <c r="AE24" s="51"/>
      <c r="AF24" s="51"/>
      <c r="AG24" s="51"/>
      <c r="AH24" s="51"/>
      <c r="AI24" s="51"/>
      <c r="AJ24" s="51"/>
      <c r="AK24" s="51"/>
      <c r="AL24" s="88" t="s">
        <v>69</v>
      </c>
      <c r="AM24" s="334"/>
      <c r="AN24" s="55"/>
      <c r="AO24" s="232"/>
      <c r="AP24" s="232"/>
      <c r="AQ24" s="103"/>
    </row>
    <row r="25" spans="1:43" x14ac:dyDescent="0.2">
      <c r="A25" s="102"/>
      <c r="B25" s="328"/>
      <c r="C25" s="334"/>
      <c r="D25" s="55"/>
      <c r="E25" s="670"/>
      <c r="F25" s="670"/>
      <c r="G25" s="670"/>
      <c r="H25" s="670"/>
      <c r="I25" s="670"/>
      <c r="J25" s="670"/>
      <c r="K25" s="670"/>
      <c r="L25" s="670"/>
      <c r="M25" s="670"/>
      <c r="N25" s="670"/>
      <c r="O25" s="670"/>
      <c r="P25" s="670"/>
      <c r="Q25" s="670"/>
      <c r="R25" s="670"/>
      <c r="S25" s="670"/>
      <c r="T25" s="670"/>
      <c r="U25" s="334"/>
      <c r="V25" s="55"/>
      <c r="W25" s="232" t="s">
        <v>300</v>
      </c>
      <c r="X25" s="232"/>
      <c r="Y25" s="232"/>
      <c r="Z25" s="232"/>
      <c r="AA25" s="232"/>
      <c r="AB25" s="51" t="s">
        <v>9</v>
      </c>
      <c r="AC25" s="111"/>
      <c r="AD25" s="51"/>
      <c r="AE25" s="51"/>
      <c r="AF25" s="51"/>
      <c r="AG25" s="51"/>
      <c r="AH25" s="51"/>
      <c r="AI25" s="51"/>
      <c r="AJ25" s="51"/>
      <c r="AK25" s="51"/>
      <c r="AL25" s="88" t="s">
        <v>98</v>
      </c>
      <c r="AM25" s="334"/>
      <c r="AN25" s="55"/>
      <c r="AO25" s="232"/>
      <c r="AP25" s="330"/>
      <c r="AQ25" s="103"/>
    </row>
    <row r="26" spans="1:43" x14ac:dyDescent="0.2">
      <c r="A26" s="102"/>
      <c r="B26" s="328"/>
      <c r="C26" s="334"/>
      <c r="D26" s="55"/>
      <c r="E26" s="670"/>
      <c r="F26" s="670"/>
      <c r="G26" s="670"/>
      <c r="H26" s="670"/>
      <c r="I26" s="670"/>
      <c r="J26" s="670"/>
      <c r="K26" s="670"/>
      <c r="L26" s="670"/>
      <c r="M26" s="670"/>
      <c r="N26" s="670"/>
      <c r="O26" s="670"/>
      <c r="P26" s="670"/>
      <c r="Q26" s="670"/>
      <c r="R26" s="670"/>
      <c r="S26" s="670"/>
      <c r="T26" s="670"/>
      <c r="U26" s="334"/>
      <c r="V26" s="55"/>
      <c r="W26" s="232" t="s">
        <v>301</v>
      </c>
      <c r="X26" s="232"/>
      <c r="Y26" s="232"/>
      <c r="Z26" s="232"/>
      <c r="AA26" s="51" t="s">
        <v>9</v>
      </c>
      <c r="AB26" s="111"/>
      <c r="AC26" s="51"/>
      <c r="AD26" s="51"/>
      <c r="AE26" s="51"/>
      <c r="AF26" s="51"/>
      <c r="AG26" s="51"/>
      <c r="AH26" s="51"/>
      <c r="AI26" s="51"/>
      <c r="AJ26" s="51"/>
      <c r="AK26" s="51"/>
      <c r="AL26" s="88" t="s">
        <v>100</v>
      </c>
      <c r="AM26" s="334"/>
      <c r="AN26" s="55"/>
      <c r="AO26" s="232"/>
      <c r="AP26" s="232"/>
      <c r="AQ26" s="103"/>
    </row>
    <row r="27" spans="1:43" x14ac:dyDescent="0.2">
      <c r="A27" s="102"/>
      <c r="B27" s="328"/>
      <c r="C27" s="334"/>
      <c r="D27" s="55"/>
      <c r="E27" s="670"/>
      <c r="F27" s="670"/>
      <c r="G27" s="670"/>
      <c r="H27" s="670"/>
      <c r="I27" s="670"/>
      <c r="J27" s="670"/>
      <c r="K27" s="670"/>
      <c r="L27" s="670"/>
      <c r="M27" s="670"/>
      <c r="N27" s="670"/>
      <c r="O27" s="670"/>
      <c r="P27" s="670"/>
      <c r="Q27" s="670"/>
      <c r="R27" s="670"/>
      <c r="S27" s="670"/>
      <c r="T27" s="670"/>
      <c r="U27" s="334"/>
      <c r="V27" s="55"/>
      <c r="W27" s="232" t="s">
        <v>302</v>
      </c>
      <c r="X27" s="232"/>
      <c r="Y27" s="51" t="s">
        <v>9</v>
      </c>
      <c r="Z27" s="51"/>
      <c r="AA27" s="51"/>
      <c r="AB27" s="51"/>
      <c r="AC27" s="51"/>
      <c r="AD27" s="51"/>
      <c r="AE27" s="51"/>
      <c r="AF27" s="51"/>
      <c r="AG27" s="51"/>
      <c r="AH27" s="51"/>
      <c r="AI27" s="51"/>
      <c r="AJ27" s="51"/>
      <c r="AK27" s="51"/>
      <c r="AL27" s="88" t="s">
        <v>268</v>
      </c>
      <c r="AM27" s="334"/>
      <c r="AN27" s="55"/>
      <c r="AO27" s="232"/>
      <c r="AP27" s="232"/>
      <c r="AQ27" s="103"/>
    </row>
    <row r="28" spans="1:43" x14ac:dyDescent="0.2">
      <c r="A28" s="102"/>
      <c r="B28" s="328"/>
      <c r="C28" s="334"/>
      <c r="D28" s="55"/>
      <c r="E28" s="670"/>
      <c r="F28" s="670"/>
      <c r="G28" s="670"/>
      <c r="H28" s="670"/>
      <c r="I28" s="670"/>
      <c r="J28" s="670"/>
      <c r="K28" s="670"/>
      <c r="L28" s="670"/>
      <c r="M28" s="670"/>
      <c r="N28" s="670"/>
      <c r="O28" s="670"/>
      <c r="P28" s="670"/>
      <c r="Q28" s="670"/>
      <c r="R28" s="670"/>
      <c r="S28" s="670"/>
      <c r="T28" s="670"/>
      <c r="U28" s="334"/>
      <c r="V28" s="55"/>
      <c r="W28" s="232" t="s">
        <v>303</v>
      </c>
      <c r="X28" s="232"/>
      <c r="Y28" s="232"/>
      <c r="Z28" s="51" t="s">
        <v>9</v>
      </c>
      <c r="AA28" s="51"/>
      <c r="AB28" s="111"/>
      <c r="AC28" s="51"/>
      <c r="AD28" s="51"/>
      <c r="AE28" s="51"/>
      <c r="AF28" s="51"/>
      <c r="AG28" s="51"/>
      <c r="AH28" s="51"/>
      <c r="AI28" s="51"/>
      <c r="AJ28" s="51"/>
      <c r="AK28" s="51"/>
      <c r="AL28" s="88" t="s">
        <v>269</v>
      </c>
      <c r="AM28" s="334"/>
      <c r="AN28" s="55"/>
      <c r="AO28" s="232"/>
      <c r="AP28" s="232"/>
      <c r="AQ28" s="103"/>
    </row>
    <row r="29" spans="1:43" x14ac:dyDescent="0.2">
      <c r="A29" s="102"/>
      <c r="B29" s="328"/>
      <c r="C29" s="334"/>
      <c r="D29" s="55"/>
      <c r="E29" s="670"/>
      <c r="F29" s="670"/>
      <c r="G29" s="670"/>
      <c r="H29" s="670"/>
      <c r="I29" s="670"/>
      <c r="J29" s="670"/>
      <c r="K29" s="670"/>
      <c r="L29" s="670"/>
      <c r="M29" s="670"/>
      <c r="N29" s="670"/>
      <c r="O29" s="670"/>
      <c r="P29" s="670"/>
      <c r="Q29" s="670"/>
      <c r="R29" s="670"/>
      <c r="S29" s="670"/>
      <c r="T29" s="670"/>
      <c r="U29" s="334"/>
      <c r="V29" s="55"/>
      <c r="W29" s="232" t="s">
        <v>304</v>
      </c>
      <c r="X29" s="232"/>
      <c r="Y29" s="232"/>
      <c r="Z29" s="232"/>
      <c r="AA29" s="232"/>
      <c r="AB29" s="232"/>
      <c r="AC29" s="51" t="s">
        <v>9</v>
      </c>
      <c r="AD29" s="51"/>
      <c r="AE29" s="111"/>
      <c r="AF29" s="51"/>
      <c r="AG29" s="51"/>
      <c r="AH29" s="51"/>
      <c r="AI29" s="51"/>
      <c r="AJ29" s="51"/>
      <c r="AK29" s="51"/>
      <c r="AL29" s="88" t="s">
        <v>270</v>
      </c>
      <c r="AM29" s="334"/>
      <c r="AN29" s="55"/>
      <c r="AO29" s="232"/>
      <c r="AP29" s="232"/>
      <c r="AQ29" s="103"/>
    </row>
    <row r="30" spans="1:43" x14ac:dyDescent="0.2">
      <c r="A30" s="102"/>
      <c r="B30" s="328"/>
      <c r="C30" s="334"/>
      <c r="D30" s="55"/>
      <c r="E30" s="670"/>
      <c r="F30" s="670"/>
      <c r="G30" s="670"/>
      <c r="H30" s="670"/>
      <c r="I30" s="670"/>
      <c r="J30" s="670"/>
      <c r="K30" s="670"/>
      <c r="L30" s="670"/>
      <c r="M30" s="670"/>
      <c r="N30" s="670"/>
      <c r="O30" s="670"/>
      <c r="P30" s="670"/>
      <c r="Q30" s="670"/>
      <c r="R30" s="670"/>
      <c r="S30" s="670"/>
      <c r="T30" s="670"/>
      <c r="U30" s="334"/>
      <c r="V30" s="55"/>
      <c r="W30" s="232" t="s">
        <v>305</v>
      </c>
      <c r="X30" s="232"/>
      <c r="Y30" s="232"/>
      <c r="Z30" s="232"/>
      <c r="AB30" s="51"/>
      <c r="AC30" s="111"/>
      <c r="AD30" s="51"/>
      <c r="AH30" s="51" t="s">
        <v>9</v>
      </c>
      <c r="AI30" s="51"/>
      <c r="AJ30" s="51"/>
      <c r="AK30" s="51"/>
      <c r="AL30" s="88" t="s">
        <v>271</v>
      </c>
      <c r="AM30" s="334"/>
      <c r="AN30" s="55"/>
      <c r="AO30" s="232"/>
      <c r="AP30" s="330"/>
      <c r="AQ30" s="103"/>
    </row>
    <row r="31" spans="1:43" x14ac:dyDescent="0.2">
      <c r="A31" s="102"/>
      <c r="B31" s="328"/>
      <c r="C31" s="334"/>
      <c r="D31" s="55"/>
      <c r="E31" s="670"/>
      <c r="F31" s="670"/>
      <c r="G31" s="670"/>
      <c r="H31" s="670"/>
      <c r="I31" s="670"/>
      <c r="J31" s="670"/>
      <c r="K31" s="670"/>
      <c r="L31" s="670"/>
      <c r="M31" s="670"/>
      <c r="N31" s="670"/>
      <c r="O31" s="670"/>
      <c r="P31" s="670"/>
      <c r="Q31" s="670"/>
      <c r="R31" s="670"/>
      <c r="S31" s="670"/>
      <c r="T31" s="670"/>
      <c r="U31" s="334"/>
      <c r="V31" s="55"/>
      <c r="W31" s="232" t="s">
        <v>308</v>
      </c>
      <c r="X31" s="232"/>
      <c r="Y31" s="232"/>
      <c r="Z31" s="232"/>
      <c r="AC31" s="111"/>
      <c r="AE31" s="51"/>
      <c r="AF31" s="51" t="s">
        <v>9</v>
      </c>
      <c r="AG31" s="51"/>
      <c r="AH31" s="51"/>
      <c r="AI31" s="51"/>
      <c r="AJ31" s="51"/>
      <c r="AK31" s="51"/>
      <c r="AL31" s="88" t="s">
        <v>272</v>
      </c>
      <c r="AM31" s="334"/>
      <c r="AN31" s="55"/>
      <c r="AO31" s="232"/>
      <c r="AP31" s="330"/>
      <c r="AQ31" s="103"/>
    </row>
    <row r="32" spans="1:43" x14ac:dyDescent="0.2">
      <c r="A32" s="102"/>
      <c r="B32" s="328"/>
      <c r="C32" s="334"/>
      <c r="D32" s="55"/>
      <c r="E32" s="670"/>
      <c r="F32" s="670"/>
      <c r="G32" s="670"/>
      <c r="H32" s="670"/>
      <c r="I32" s="670"/>
      <c r="J32" s="670"/>
      <c r="K32" s="670"/>
      <c r="L32" s="670"/>
      <c r="M32" s="670"/>
      <c r="N32" s="670"/>
      <c r="O32" s="670"/>
      <c r="P32" s="670"/>
      <c r="Q32" s="670"/>
      <c r="R32" s="670"/>
      <c r="S32" s="670"/>
      <c r="T32" s="670"/>
      <c r="U32" s="334"/>
      <c r="V32" s="55"/>
      <c r="W32" s="232" t="s">
        <v>310</v>
      </c>
      <c r="X32" s="232"/>
      <c r="Y32" s="232"/>
      <c r="Z32" s="232"/>
      <c r="AA32" s="232"/>
      <c r="AB32" s="232"/>
      <c r="AC32" s="232"/>
      <c r="AD32" s="232"/>
      <c r="AE32" s="232"/>
      <c r="AF32" s="232"/>
      <c r="AH32" s="51"/>
      <c r="AJ32" s="51" t="s">
        <v>9</v>
      </c>
      <c r="AK32" s="51"/>
      <c r="AL32" s="88" t="s">
        <v>273</v>
      </c>
      <c r="AM32" s="334"/>
      <c r="AN32" s="55"/>
      <c r="AO32" s="232"/>
      <c r="AP32" s="232"/>
      <c r="AQ32" s="103"/>
    </row>
    <row r="33" spans="1:43" x14ac:dyDescent="0.2">
      <c r="A33" s="102"/>
      <c r="B33" s="328"/>
      <c r="C33" s="334"/>
      <c r="D33" s="55"/>
      <c r="E33" s="670"/>
      <c r="F33" s="670"/>
      <c r="G33" s="670"/>
      <c r="H33" s="670"/>
      <c r="I33" s="670"/>
      <c r="J33" s="670"/>
      <c r="K33" s="670"/>
      <c r="L33" s="670"/>
      <c r="M33" s="670"/>
      <c r="N33" s="670"/>
      <c r="O33" s="670"/>
      <c r="P33" s="670"/>
      <c r="Q33" s="670"/>
      <c r="R33" s="670"/>
      <c r="S33" s="670"/>
      <c r="T33" s="670"/>
      <c r="U33" s="334"/>
      <c r="V33" s="55"/>
      <c r="W33" s="232" t="s">
        <v>312</v>
      </c>
      <c r="X33" s="232"/>
      <c r="Y33" s="232"/>
      <c r="Z33" s="232"/>
      <c r="AA33" s="232"/>
      <c r="AB33" s="232"/>
      <c r="AC33" s="51" t="s">
        <v>9</v>
      </c>
      <c r="AD33" s="111"/>
      <c r="AE33" s="111"/>
      <c r="AF33" s="51"/>
      <c r="AG33" s="51"/>
      <c r="AH33" s="51"/>
      <c r="AI33" s="51"/>
      <c r="AJ33" s="51"/>
      <c r="AK33" s="51"/>
      <c r="AL33" s="88" t="s">
        <v>274</v>
      </c>
      <c r="AM33" s="334"/>
      <c r="AN33" s="55"/>
      <c r="AO33" s="232"/>
      <c r="AP33" s="140">
        <v>332</v>
      </c>
      <c r="AQ33" s="103"/>
    </row>
    <row r="34" spans="1:43" x14ac:dyDescent="0.2">
      <c r="A34" s="102"/>
      <c r="B34" s="328"/>
      <c r="C34" s="334"/>
      <c r="D34" s="55"/>
      <c r="E34" s="670"/>
      <c r="F34" s="670"/>
      <c r="G34" s="670"/>
      <c r="H34" s="670"/>
      <c r="I34" s="670"/>
      <c r="J34" s="670"/>
      <c r="K34" s="670"/>
      <c r="L34" s="670"/>
      <c r="M34" s="670"/>
      <c r="N34" s="670"/>
      <c r="O34" s="670"/>
      <c r="P34" s="670"/>
      <c r="Q34" s="670"/>
      <c r="R34" s="670"/>
      <c r="S34" s="670"/>
      <c r="T34" s="670"/>
      <c r="U34" s="334"/>
      <c r="V34" s="55"/>
      <c r="W34" s="232" t="s">
        <v>314</v>
      </c>
      <c r="X34" s="232"/>
      <c r="Y34" s="232"/>
      <c r="Z34" s="232"/>
      <c r="AA34" s="232"/>
      <c r="AB34" s="51" t="s">
        <v>9</v>
      </c>
      <c r="AC34" s="51"/>
      <c r="AD34" s="111"/>
      <c r="AE34" s="111"/>
      <c r="AF34" s="51"/>
      <c r="AG34" s="51"/>
      <c r="AH34" s="51"/>
      <c r="AI34" s="51"/>
      <c r="AJ34" s="51"/>
      <c r="AK34" s="51"/>
      <c r="AL34" s="88" t="s">
        <v>275</v>
      </c>
      <c r="AM34" s="334"/>
      <c r="AN34" s="55"/>
      <c r="AO34" s="232"/>
      <c r="AP34" s="330"/>
      <c r="AQ34" s="103"/>
    </row>
    <row r="35" spans="1:43" x14ac:dyDescent="0.2">
      <c r="A35" s="102"/>
      <c r="B35" s="328"/>
      <c r="C35" s="334"/>
      <c r="D35" s="55"/>
      <c r="E35" s="670"/>
      <c r="F35" s="670"/>
      <c r="G35" s="670"/>
      <c r="H35" s="670"/>
      <c r="I35" s="670"/>
      <c r="J35" s="670"/>
      <c r="K35" s="670"/>
      <c r="L35" s="670"/>
      <c r="M35" s="670"/>
      <c r="N35" s="670"/>
      <c r="O35" s="670"/>
      <c r="P35" s="670"/>
      <c r="Q35" s="670"/>
      <c r="R35" s="670"/>
      <c r="S35" s="670"/>
      <c r="T35" s="670"/>
      <c r="U35" s="334"/>
      <c r="V35" s="55"/>
      <c r="W35" s="232" t="s">
        <v>316</v>
      </c>
      <c r="X35" s="232"/>
      <c r="Y35" s="232"/>
      <c r="Z35" s="232"/>
      <c r="AA35" s="232"/>
      <c r="AB35" s="232"/>
      <c r="AC35" s="232"/>
      <c r="AD35" s="232"/>
      <c r="AF35" s="51" t="s">
        <v>9</v>
      </c>
      <c r="AG35" s="51"/>
      <c r="AH35" s="51"/>
      <c r="AI35" s="111"/>
      <c r="AJ35" s="51"/>
      <c r="AK35" s="51"/>
      <c r="AL35" s="88" t="s">
        <v>75</v>
      </c>
      <c r="AM35" s="334"/>
      <c r="AN35" s="55"/>
      <c r="AO35" s="232"/>
      <c r="AP35" s="330"/>
      <c r="AQ35" s="103"/>
    </row>
    <row r="36" spans="1:43" x14ac:dyDescent="0.2">
      <c r="A36" s="102"/>
      <c r="B36" s="328"/>
      <c r="C36" s="334"/>
      <c r="D36" s="55"/>
      <c r="E36" s="670"/>
      <c r="F36" s="670"/>
      <c r="G36" s="670"/>
      <c r="H36" s="670"/>
      <c r="I36" s="670"/>
      <c r="J36" s="670"/>
      <c r="K36" s="670"/>
      <c r="L36" s="670"/>
      <c r="M36" s="670"/>
      <c r="N36" s="670"/>
      <c r="O36" s="670"/>
      <c r="P36" s="670"/>
      <c r="Q36" s="670"/>
      <c r="R36" s="670"/>
      <c r="S36" s="670"/>
      <c r="T36" s="670"/>
      <c r="U36" s="334"/>
      <c r="V36" s="55"/>
      <c r="W36" s="232" t="s">
        <v>317</v>
      </c>
      <c r="X36" s="232"/>
      <c r="Y36" s="232"/>
      <c r="Z36" s="232"/>
      <c r="AA36" s="232"/>
      <c r="AB36" s="232"/>
      <c r="AC36" s="232"/>
      <c r="AD36" s="232"/>
      <c r="AE36" s="232"/>
      <c r="AG36" s="51" t="s">
        <v>9</v>
      </c>
      <c r="AH36" s="51"/>
      <c r="AI36" s="51"/>
      <c r="AJ36" s="51"/>
      <c r="AK36" s="51"/>
      <c r="AL36" s="88" t="s">
        <v>71</v>
      </c>
      <c r="AM36" s="334"/>
      <c r="AN36" s="55"/>
      <c r="AO36" s="232"/>
      <c r="AP36" s="140">
        <v>332</v>
      </c>
      <c r="AQ36" s="103"/>
    </row>
    <row r="37" spans="1:43" ht="6" customHeight="1" thickBot="1" x14ac:dyDescent="0.25">
      <c r="A37" s="104"/>
      <c r="B37" s="332"/>
      <c r="C37" s="86"/>
      <c r="D37" s="87"/>
      <c r="E37" s="85"/>
      <c r="F37" s="85"/>
      <c r="G37" s="85"/>
      <c r="H37" s="85"/>
      <c r="I37" s="85"/>
      <c r="J37" s="85"/>
      <c r="K37" s="85"/>
      <c r="L37" s="85"/>
      <c r="M37" s="85"/>
      <c r="N37" s="85"/>
      <c r="O37" s="85"/>
      <c r="P37" s="85"/>
      <c r="Q37" s="85"/>
      <c r="R37" s="85"/>
      <c r="S37" s="85"/>
      <c r="T37" s="85"/>
      <c r="U37" s="86"/>
      <c r="V37" s="87"/>
      <c r="W37" s="85"/>
      <c r="X37" s="85"/>
      <c r="Y37" s="85"/>
      <c r="Z37" s="85"/>
      <c r="AA37" s="85"/>
      <c r="AB37" s="85"/>
      <c r="AC37" s="85"/>
      <c r="AD37" s="85"/>
      <c r="AE37" s="85"/>
      <c r="AF37" s="85"/>
      <c r="AG37" s="85"/>
      <c r="AH37" s="85"/>
      <c r="AI37" s="85"/>
      <c r="AJ37" s="85"/>
      <c r="AK37" s="85"/>
      <c r="AL37" s="105"/>
      <c r="AM37" s="86"/>
      <c r="AN37" s="87"/>
      <c r="AO37" s="85"/>
      <c r="AP37" s="85"/>
      <c r="AQ37" s="106"/>
    </row>
    <row r="38" spans="1:43" ht="6" customHeight="1" x14ac:dyDescent="0.2">
      <c r="A38" s="1"/>
      <c r="B38" s="97"/>
      <c r="C38" s="98"/>
      <c r="D38" s="99"/>
      <c r="E38" s="1"/>
      <c r="F38" s="1"/>
      <c r="G38" s="1"/>
      <c r="H38" s="1"/>
      <c r="I38" s="1"/>
      <c r="J38" s="1"/>
      <c r="K38" s="1"/>
      <c r="L38" s="1"/>
      <c r="M38" s="1"/>
      <c r="N38" s="1"/>
      <c r="O38" s="1"/>
      <c r="P38" s="1"/>
      <c r="Q38" s="1"/>
      <c r="R38" s="1"/>
      <c r="S38" s="1"/>
      <c r="T38" s="1"/>
      <c r="U38" s="98"/>
      <c r="V38" s="99"/>
      <c r="W38" s="1"/>
      <c r="X38" s="1"/>
      <c r="Y38" s="1"/>
      <c r="Z38" s="1"/>
      <c r="AA38" s="1"/>
      <c r="AB38" s="1"/>
      <c r="AC38" s="1"/>
      <c r="AD38" s="1"/>
      <c r="AE38" s="1"/>
      <c r="AF38" s="1"/>
      <c r="AG38" s="1"/>
      <c r="AH38" s="1"/>
      <c r="AI38" s="1"/>
      <c r="AJ38" s="1"/>
      <c r="AK38" s="1"/>
      <c r="AL38" s="100"/>
      <c r="AM38" s="98"/>
      <c r="AN38" s="99"/>
      <c r="AO38" s="1"/>
      <c r="AP38" s="1"/>
      <c r="AQ38" s="1"/>
    </row>
    <row r="39" spans="1:43" ht="11.25" customHeight="1" x14ac:dyDescent="0.2">
      <c r="A39" s="232"/>
      <c r="B39" s="125">
        <v>322</v>
      </c>
      <c r="C39" s="334"/>
      <c r="D39" s="55"/>
      <c r="E39" s="671" t="str">
        <f ca="1">VLOOKUP(INDIRECT(ADDRESS(ROW(),COLUMN()-3)),Language_Translations,MATCH(Language_Selected,Language_Options,0),FALSE)</f>
        <v>You first started using (CURRENT METHOD) in (DATE FROM 314). Where did you get it at that time?</v>
      </c>
      <c r="F39" s="671"/>
      <c r="G39" s="671"/>
      <c r="H39" s="671"/>
      <c r="I39" s="671"/>
      <c r="J39" s="671"/>
      <c r="K39" s="671"/>
      <c r="L39" s="671"/>
      <c r="M39" s="671"/>
      <c r="N39" s="671"/>
      <c r="O39" s="671"/>
      <c r="P39" s="671"/>
      <c r="Q39" s="671"/>
      <c r="R39" s="671"/>
      <c r="S39" s="671"/>
      <c r="T39" s="671"/>
      <c r="U39" s="334"/>
      <c r="V39" s="55"/>
      <c r="W39" s="110" t="s">
        <v>329</v>
      </c>
      <c r="X39" s="232"/>
      <c r="Y39" s="232"/>
      <c r="Z39" s="232"/>
      <c r="AA39" s="232"/>
      <c r="AB39" s="232"/>
      <c r="AC39" s="232"/>
      <c r="AD39" s="232"/>
      <c r="AE39" s="232"/>
      <c r="AF39" s="232"/>
      <c r="AG39" s="232"/>
      <c r="AH39" s="232"/>
      <c r="AI39" s="232"/>
      <c r="AJ39" s="232"/>
      <c r="AK39" s="232"/>
      <c r="AL39" s="88"/>
      <c r="AM39" s="334"/>
      <c r="AN39" s="55"/>
      <c r="AO39" s="232"/>
      <c r="AP39" s="232"/>
      <c r="AQ39" s="232"/>
    </row>
    <row r="40" spans="1:43" ht="11.25" customHeight="1" x14ac:dyDescent="0.2">
      <c r="A40" s="232"/>
      <c r="B40" s="93" t="s">
        <v>330</v>
      </c>
      <c r="C40" s="334"/>
      <c r="D40" s="55"/>
      <c r="E40" s="671"/>
      <c r="F40" s="671"/>
      <c r="G40" s="671"/>
      <c r="H40" s="671"/>
      <c r="I40" s="671"/>
      <c r="J40" s="671"/>
      <c r="K40" s="671"/>
      <c r="L40" s="671"/>
      <c r="M40" s="671"/>
      <c r="N40" s="671"/>
      <c r="O40" s="671"/>
      <c r="P40" s="671"/>
      <c r="Q40" s="671"/>
      <c r="R40" s="671"/>
      <c r="S40" s="671"/>
      <c r="T40" s="671"/>
      <c r="U40" s="334"/>
      <c r="V40" s="55"/>
      <c r="W40" s="232"/>
      <c r="X40" s="232" t="s">
        <v>331</v>
      </c>
      <c r="Y40" s="232"/>
      <c r="Z40" s="232"/>
      <c r="AA40" s="232"/>
      <c r="AB40" s="232"/>
      <c r="AC40" s="232"/>
      <c r="AD40" s="307"/>
      <c r="AE40" s="51"/>
      <c r="AG40" s="51" t="s">
        <v>9</v>
      </c>
      <c r="AH40" s="51"/>
      <c r="AI40" s="51"/>
      <c r="AJ40" s="51"/>
      <c r="AK40" s="51"/>
      <c r="AL40" s="88" t="s">
        <v>273</v>
      </c>
      <c r="AM40" s="334"/>
      <c r="AN40" s="55"/>
      <c r="AO40" s="232"/>
      <c r="AP40" s="232"/>
      <c r="AQ40" s="232"/>
    </row>
    <row r="41" spans="1:43" ht="11.25" customHeight="1" x14ac:dyDescent="0.2">
      <c r="A41" s="232"/>
      <c r="B41" s="328"/>
      <c r="C41" s="334"/>
      <c r="D41" s="55"/>
      <c r="E41" s="671"/>
      <c r="F41" s="671"/>
      <c r="G41" s="671"/>
      <c r="H41" s="671"/>
      <c r="I41" s="671"/>
      <c r="J41" s="671"/>
      <c r="K41" s="671"/>
      <c r="L41" s="671"/>
      <c r="M41" s="671"/>
      <c r="N41" s="671"/>
      <c r="O41" s="671"/>
      <c r="P41" s="671"/>
      <c r="Q41" s="671"/>
      <c r="R41" s="671"/>
      <c r="S41" s="671"/>
      <c r="T41" s="671"/>
      <c r="U41" s="334"/>
      <c r="V41" s="55"/>
      <c r="W41" s="232"/>
      <c r="X41" s="232" t="s">
        <v>332</v>
      </c>
      <c r="Y41" s="232"/>
      <c r="Z41" s="232"/>
      <c r="AA41" s="232"/>
      <c r="AB41" s="232"/>
      <c r="AC41" s="232"/>
      <c r="AD41" s="232"/>
      <c r="AE41" s="232"/>
      <c r="AF41" s="307"/>
      <c r="AG41" s="51"/>
      <c r="AI41" s="51" t="s">
        <v>9</v>
      </c>
      <c r="AJ41" s="51"/>
      <c r="AK41" s="51"/>
      <c r="AL41" s="88" t="s">
        <v>274</v>
      </c>
      <c r="AM41" s="334"/>
      <c r="AN41" s="55"/>
      <c r="AO41" s="232"/>
      <c r="AP41" s="232"/>
      <c r="AQ41" s="232"/>
    </row>
    <row r="42" spans="1:43" ht="11.25" customHeight="1" x14ac:dyDescent="0.2">
      <c r="A42" s="232"/>
      <c r="B42" s="328"/>
      <c r="C42" s="334"/>
      <c r="D42" s="55"/>
      <c r="E42" s="671"/>
      <c r="F42" s="671"/>
      <c r="G42" s="671"/>
      <c r="H42" s="671"/>
      <c r="I42" s="671"/>
      <c r="J42" s="671"/>
      <c r="K42" s="671"/>
      <c r="L42" s="671"/>
      <c r="M42" s="671"/>
      <c r="N42" s="671"/>
      <c r="O42" s="671"/>
      <c r="P42" s="671"/>
      <c r="Q42" s="671"/>
      <c r="R42" s="671"/>
      <c r="S42" s="671"/>
      <c r="T42" s="671"/>
      <c r="U42" s="334"/>
      <c r="V42" s="55"/>
      <c r="W42" s="232"/>
      <c r="X42" s="232" t="s">
        <v>334</v>
      </c>
      <c r="Y42" s="232"/>
      <c r="Z42" s="232"/>
      <c r="AA42" s="232"/>
      <c r="AB42" s="232"/>
      <c r="AC42" s="232"/>
      <c r="AD42" s="232"/>
      <c r="AE42" s="232"/>
      <c r="AF42" s="307"/>
      <c r="AG42" s="51" t="s">
        <v>9</v>
      </c>
      <c r="AH42" s="51"/>
      <c r="AI42" s="306"/>
      <c r="AJ42" s="51"/>
      <c r="AK42" s="51"/>
      <c r="AL42" s="88" t="s">
        <v>275</v>
      </c>
      <c r="AM42" s="334"/>
      <c r="AN42" s="55"/>
      <c r="AO42" s="232"/>
      <c r="AP42" s="232"/>
      <c r="AQ42" s="232"/>
    </row>
    <row r="43" spans="1:43" ht="11.25" customHeight="1" x14ac:dyDescent="0.2">
      <c r="A43" s="232"/>
      <c r="B43" s="328"/>
      <c r="C43" s="334"/>
      <c r="D43" s="55"/>
      <c r="E43" s="232"/>
      <c r="F43" s="232"/>
      <c r="G43" s="232"/>
      <c r="H43" s="232"/>
      <c r="I43" s="232"/>
      <c r="J43" s="232"/>
      <c r="K43" s="232"/>
      <c r="L43" s="232"/>
      <c r="M43" s="232"/>
      <c r="N43" s="232"/>
      <c r="O43" s="232"/>
      <c r="P43" s="232"/>
      <c r="Q43" s="232"/>
      <c r="R43" s="232"/>
      <c r="S43" s="232"/>
      <c r="T43" s="232"/>
      <c r="U43" s="334"/>
      <c r="V43" s="55"/>
      <c r="W43" s="232"/>
      <c r="X43" s="232" t="s">
        <v>335</v>
      </c>
      <c r="Y43" s="232"/>
      <c r="Z43" s="232"/>
      <c r="AA43" s="232"/>
      <c r="AB43" s="232"/>
      <c r="AC43" s="51" t="s">
        <v>9</v>
      </c>
      <c r="AD43" s="51"/>
      <c r="AE43" s="306"/>
      <c r="AF43" s="51"/>
      <c r="AG43" s="51"/>
      <c r="AH43" s="51"/>
      <c r="AI43" s="51"/>
      <c r="AJ43" s="51"/>
      <c r="AK43" s="51"/>
      <c r="AL43" s="88" t="s">
        <v>276</v>
      </c>
      <c r="AM43" s="334"/>
      <c r="AN43" s="55"/>
      <c r="AO43" s="232"/>
      <c r="AP43" s="232"/>
      <c r="AQ43" s="232"/>
    </row>
    <row r="44" spans="1:43" ht="11.25" customHeight="1" x14ac:dyDescent="0.2">
      <c r="A44" s="232"/>
      <c r="B44" s="328"/>
      <c r="C44" s="334"/>
      <c r="D44" s="55"/>
      <c r="E44" s="232"/>
      <c r="F44" s="232"/>
      <c r="G44" s="232"/>
      <c r="H44" s="232"/>
      <c r="I44" s="232"/>
      <c r="J44" s="232"/>
      <c r="K44" s="232"/>
      <c r="L44" s="232"/>
      <c r="M44" s="232"/>
      <c r="N44" s="232"/>
      <c r="O44" s="232"/>
      <c r="P44" s="232"/>
      <c r="Q44" s="232"/>
      <c r="R44" s="232"/>
      <c r="S44" s="232"/>
      <c r="T44" s="232"/>
      <c r="U44" s="334"/>
      <c r="V44" s="55"/>
      <c r="W44" s="232"/>
      <c r="X44" s="232" t="s">
        <v>396</v>
      </c>
      <c r="Y44" s="232"/>
      <c r="Z44" s="232"/>
      <c r="AA44" s="232"/>
      <c r="AB44" s="232"/>
      <c r="AC44" s="51"/>
      <c r="AD44" s="51"/>
      <c r="AE44" s="306"/>
      <c r="AF44" s="51"/>
      <c r="AG44" s="51"/>
      <c r="AH44" s="51"/>
      <c r="AI44" s="51"/>
      <c r="AJ44" s="51"/>
      <c r="AK44" s="51"/>
      <c r="AL44"/>
      <c r="AM44" s="334"/>
      <c r="AN44" s="55"/>
      <c r="AO44" s="232"/>
      <c r="AP44" s="232"/>
      <c r="AQ44" s="232"/>
    </row>
    <row r="45" spans="1:43" ht="11.25" customHeight="1" x14ac:dyDescent="0.2">
      <c r="A45" s="232"/>
      <c r="B45" s="328"/>
      <c r="C45" s="334"/>
      <c r="D45" s="55"/>
      <c r="E45" s="232"/>
      <c r="F45" s="232"/>
      <c r="G45" s="232"/>
      <c r="H45" s="232"/>
      <c r="I45" s="232"/>
      <c r="J45" s="232"/>
      <c r="K45" s="232"/>
      <c r="L45" s="232"/>
      <c r="M45" s="232"/>
      <c r="N45" s="232"/>
      <c r="O45" s="232"/>
      <c r="P45" s="232"/>
      <c r="Q45" s="232"/>
      <c r="R45" s="232"/>
      <c r="S45" s="232"/>
      <c r="T45" s="232"/>
      <c r="U45" s="334"/>
      <c r="V45" s="55"/>
      <c r="W45" s="232"/>
      <c r="X45" s="232"/>
      <c r="Y45" s="232" t="s">
        <v>397</v>
      </c>
      <c r="Z45" s="232"/>
      <c r="AA45" s="232"/>
      <c r="AB45" s="232"/>
      <c r="AC45" s="51"/>
      <c r="AD45" s="51" t="s">
        <v>9</v>
      </c>
      <c r="AE45" s="51"/>
      <c r="AF45" s="306"/>
      <c r="AG45" s="51"/>
      <c r="AH45" s="51"/>
      <c r="AI45" s="51"/>
      <c r="AJ45" s="51"/>
      <c r="AK45" s="51"/>
      <c r="AL45" s="88" t="s">
        <v>398</v>
      </c>
      <c r="AM45" s="334"/>
      <c r="AN45" s="55"/>
      <c r="AO45" s="232"/>
      <c r="AP45" s="232"/>
      <c r="AQ45" s="232"/>
    </row>
    <row r="46" spans="1:43" ht="11.25" customHeight="1" x14ac:dyDescent="0.2">
      <c r="A46" s="232"/>
      <c r="B46" s="328"/>
      <c r="C46" s="334"/>
      <c r="D46" s="55"/>
      <c r="E46" s="670" t="s">
        <v>333</v>
      </c>
      <c r="F46" s="670"/>
      <c r="G46" s="670"/>
      <c r="H46" s="670"/>
      <c r="I46" s="670"/>
      <c r="J46" s="670"/>
      <c r="K46" s="670"/>
      <c r="L46" s="670"/>
      <c r="M46" s="670"/>
      <c r="N46" s="670"/>
      <c r="O46" s="670"/>
      <c r="P46" s="670"/>
      <c r="Q46" s="670"/>
      <c r="R46" s="670"/>
      <c r="S46" s="670"/>
      <c r="T46" s="670"/>
      <c r="U46" s="334"/>
      <c r="V46" s="55"/>
      <c r="W46" s="232"/>
      <c r="X46" s="232" t="s">
        <v>336</v>
      </c>
      <c r="Y46" s="232"/>
      <c r="Z46" s="232"/>
      <c r="AA46" s="232"/>
      <c r="AB46" s="232"/>
      <c r="AC46" s="232"/>
      <c r="AD46" s="232"/>
      <c r="AE46" s="232"/>
      <c r="AF46" s="232"/>
      <c r="AG46" s="232"/>
      <c r="AH46" s="232"/>
      <c r="AI46" s="232"/>
      <c r="AJ46" s="232"/>
      <c r="AK46" s="232"/>
      <c r="AL46" s="88"/>
      <c r="AM46" s="334"/>
      <c r="AN46" s="55"/>
      <c r="AO46" s="232"/>
      <c r="AP46" s="232"/>
      <c r="AQ46" s="232"/>
    </row>
    <row r="47" spans="1:43" ht="11.25" customHeight="1" x14ac:dyDescent="0.2">
      <c r="A47" s="232"/>
      <c r="B47" s="328"/>
      <c r="C47" s="334"/>
      <c r="D47" s="55"/>
      <c r="E47" s="670"/>
      <c r="F47" s="670"/>
      <c r="G47" s="670"/>
      <c r="H47" s="670"/>
      <c r="I47" s="670"/>
      <c r="J47" s="670"/>
      <c r="K47" s="670"/>
      <c r="L47" s="670"/>
      <c r="M47" s="670"/>
      <c r="N47" s="670"/>
      <c r="O47" s="670"/>
      <c r="P47" s="670"/>
      <c r="Q47" s="670"/>
      <c r="R47" s="670"/>
      <c r="S47" s="670"/>
      <c r="T47" s="670"/>
      <c r="U47" s="334"/>
      <c r="V47" s="55"/>
      <c r="W47" s="232"/>
      <c r="X47" s="232"/>
      <c r="Y47" s="232"/>
      <c r="Z47" s="232"/>
      <c r="AA47" s="232"/>
      <c r="AB47" s="232"/>
      <c r="AC47" s="232"/>
      <c r="AD47" s="232"/>
      <c r="AE47" s="232"/>
      <c r="AF47" s="232"/>
      <c r="AG47" s="232"/>
      <c r="AH47" s="232"/>
      <c r="AI47" s="232"/>
      <c r="AJ47" s="232"/>
      <c r="AK47" s="232"/>
      <c r="AL47" s="88"/>
      <c r="AM47" s="334"/>
      <c r="AN47" s="55"/>
      <c r="AO47" s="232"/>
      <c r="AP47" s="232"/>
      <c r="AQ47" s="232"/>
    </row>
    <row r="48" spans="1:43" ht="11.25" customHeight="1" x14ac:dyDescent="0.2">
      <c r="A48" s="232"/>
      <c r="B48" s="328"/>
      <c r="C48" s="334"/>
      <c r="D48" s="55"/>
      <c r="E48" s="670"/>
      <c r="F48" s="670"/>
      <c r="G48" s="670"/>
      <c r="H48" s="670"/>
      <c r="I48" s="670"/>
      <c r="J48" s="670"/>
      <c r="K48" s="670"/>
      <c r="L48" s="670"/>
      <c r="M48" s="670"/>
      <c r="N48" s="670"/>
      <c r="O48" s="670"/>
      <c r="P48" s="670"/>
      <c r="Q48" s="670"/>
      <c r="R48" s="670"/>
      <c r="S48" s="670"/>
      <c r="T48" s="670"/>
      <c r="U48" s="334"/>
      <c r="V48" s="55"/>
      <c r="W48" s="232"/>
      <c r="X48" s="232"/>
      <c r="Y48" s="232"/>
      <c r="Z48" s="232"/>
      <c r="AA48" s="232"/>
      <c r="AB48" s="232"/>
      <c r="AC48" s="232"/>
      <c r="AD48" s="232"/>
      <c r="AE48" s="232"/>
      <c r="AF48" s="232"/>
      <c r="AG48" s="232"/>
      <c r="AH48" s="232"/>
      <c r="AI48" s="232"/>
      <c r="AJ48" s="232"/>
      <c r="AK48" s="232"/>
      <c r="AL48" s="88" t="s">
        <v>337</v>
      </c>
      <c r="AM48" s="334"/>
      <c r="AN48" s="55"/>
      <c r="AO48" s="232"/>
      <c r="AP48" s="232"/>
      <c r="AQ48" s="232"/>
    </row>
    <row r="49" spans="1:43" ht="11.25" customHeight="1" x14ac:dyDescent="0.2">
      <c r="A49" s="232"/>
      <c r="B49" s="328"/>
      <c r="C49" s="334"/>
      <c r="D49" s="55"/>
      <c r="E49" s="670"/>
      <c r="F49" s="670"/>
      <c r="G49" s="670"/>
      <c r="H49" s="670"/>
      <c r="I49" s="670"/>
      <c r="J49" s="670"/>
      <c r="K49" s="670"/>
      <c r="L49" s="670"/>
      <c r="M49" s="670"/>
      <c r="N49" s="670"/>
      <c r="O49" s="670"/>
      <c r="P49" s="670"/>
      <c r="Q49" s="670"/>
      <c r="R49" s="670"/>
      <c r="S49" s="670"/>
      <c r="T49" s="670"/>
      <c r="U49" s="334"/>
      <c r="V49" s="55"/>
      <c r="W49" s="232"/>
      <c r="X49" s="232"/>
      <c r="Y49" s="232"/>
      <c r="Z49" s="663" t="s">
        <v>102</v>
      </c>
      <c r="AA49" s="663"/>
      <c r="AB49" s="663"/>
      <c r="AC49" s="663"/>
      <c r="AD49" s="663"/>
      <c r="AE49" s="663"/>
      <c r="AF49" s="663"/>
      <c r="AG49" s="663"/>
      <c r="AH49" s="663"/>
      <c r="AI49" s="663"/>
      <c r="AJ49" s="663"/>
      <c r="AK49" s="663"/>
      <c r="AL49" s="88"/>
      <c r="AM49" s="334"/>
      <c r="AN49" s="55"/>
      <c r="AO49" s="232"/>
      <c r="AP49" s="232"/>
      <c r="AQ49" s="232"/>
    </row>
    <row r="50" spans="1:43" ht="11.25" customHeight="1" x14ac:dyDescent="0.2">
      <c r="A50" s="232"/>
      <c r="B50" s="328"/>
      <c r="C50" s="334"/>
      <c r="D50" s="55"/>
      <c r="E50" s="670"/>
      <c r="F50" s="670"/>
      <c r="G50" s="670"/>
      <c r="H50" s="670"/>
      <c r="I50" s="670"/>
      <c r="J50" s="670"/>
      <c r="K50" s="670"/>
      <c r="L50" s="670"/>
      <c r="M50" s="670"/>
      <c r="N50" s="670"/>
      <c r="O50" s="670"/>
      <c r="P50" s="670"/>
      <c r="Q50" s="670"/>
      <c r="R50" s="670"/>
      <c r="S50" s="670"/>
      <c r="T50" s="670"/>
      <c r="U50" s="334"/>
      <c r="V50" s="55"/>
      <c r="W50" s="232"/>
      <c r="X50" s="232"/>
      <c r="Y50" s="232"/>
      <c r="Z50" s="232"/>
      <c r="AA50" s="232"/>
      <c r="AB50" s="232"/>
      <c r="AC50" s="232"/>
      <c r="AD50" s="232"/>
      <c r="AE50" s="307"/>
      <c r="AF50" s="232"/>
      <c r="AG50" s="232"/>
      <c r="AH50" s="232"/>
      <c r="AI50" s="232"/>
      <c r="AJ50" s="232"/>
      <c r="AK50" s="232"/>
      <c r="AL50" s="88"/>
      <c r="AM50" s="334"/>
      <c r="AN50" s="55"/>
      <c r="AO50" s="232"/>
      <c r="AP50" s="232"/>
      <c r="AQ50" s="232"/>
    </row>
    <row r="51" spans="1:43" ht="11.25" customHeight="1" x14ac:dyDescent="0.2">
      <c r="A51" s="232"/>
      <c r="B51" s="328"/>
      <c r="C51" s="334"/>
      <c r="D51" s="55"/>
      <c r="U51" s="334"/>
      <c r="V51" s="55"/>
      <c r="W51" s="110" t="s">
        <v>338</v>
      </c>
      <c r="X51" s="232"/>
      <c r="Y51" s="232"/>
      <c r="Z51" s="232"/>
      <c r="AA51" s="232"/>
      <c r="AB51" s="232"/>
      <c r="AC51" s="232"/>
      <c r="AD51" s="232"/>
      <c r="AE51" s="232"/>
      <c r="AF51" s="232"/>
      <c r="AG51" s="232"/>
      <c r="AH51" s="232"/>
      <c r="AI51" s="232"/>
      <c r="AJ51" s="232"/>
      <c r="AK51" s="232"/>
      <c r="AL51" s="88"/>
      <c r="AM51" s="334"/>
      <c r="AN51" s="55"/>
      <c r="AO51" s="232"/>
      <c r="AP51" s="232"/>
      <c r="AQ51" s="232"/>
    </row>
    <row r="52" spans="1:43" ht="11.25" customHeight="1" x14ac:dyDescent="0.2">
      <c r="A52" s="232"/>
      <c r="B52" s="328"/>
      <c r="C52" s="334"/>
      <c r="D52" s="55"/>
      <c r="E52" s="2"/>
      <c r="F52" s="2"/>
      <c r="G52" s="2"/>
      <c r="H52" s="2"/>
      <c r="I52" s="2"/>
      <c r="J52" s="2"/>
      <c r="K52" s="2"/>
      <c r="L52" s="2"/>
      <c r="M52" s="2"/>
      <c r="N52" s="2"/>
      <c r="O52" s="2"/>
      <c r="P52" s="2"/>
      <c r="Q52" s="2"/>
      <c r="R52" s="2"/>
      <c r="S52" s="2"/>
      <c r="T52" s="2"/>
      <c r="U52" s="334"/>
      <c r="V52" s="55"/>
      <c r="W52" s="232"/>
      <c r="X52" s="232" t="s">
        <v>339</v>
      </c>
      <c r="Y52" s="232"/>
      <c r="Z52" s="232"/>
      <c r="AA52" s="232"/>
      <c r="AB52" s="232"/>
      <c r="AC52" s="232"/>
      <c r="AD52" s="51"/>
      <c r="AE52" s="51" t="s">
        <v>9</v>
      </c>
      <c r="AF52" s="51"/>
      <c r="AG52" s="51"/>
      <c r="AH52" s="51"/>
      <c r="AI52" s="51"/>
      <c r="AJ52" s="51"/>
      <c r="AK52" s="51"/>
      <c r="AL52" s="221" t="s">
        <v>340</v>
      </c>
      <c r="AM52" s="334"/>
      <c r="AN52" s="55"/>
      <c r="AO52" s="232"/>
      <c r="AP52" s="232"/>
      <c r="AQ52" s="232"/>
    </row>
    <row r="53" spans="1:43" ht="11.25" customHeight="1" x14ac:dyDescent="0.2">
      <c r="A53" s="232"/>
      <c r="B53" s="328"/>
      <c r="C53" s="334"/>
      <c r="D53" s="55"/>
      <c r="U53" s="334"/>
      <c r="V53" s="55"/>
      <c r="W53" s="232"/>
      <c r="X53" s="308" t="s">
        <v>341</v>
      </c>
      <c r="Y53" s="308"/>
      <c r="Z53" s="308"/>
      <c r="AA53" s="308"/>
      <c r="AB53" s="308"/>
      <c r="AD53" s="51" t="s">
        <v>9</v>
      </c>
      <c r="AE53" s="51"/>
      <c r="AF53" s="51"/>
      <c r="AG53" s="51"/>
      <c r="AH53" s="51"/>
      <c r="AI53" s="51"/>
      <c r="AJ53" s="51"/>
      <c r="AK53" s="51"/>
      <c r="AL53" s="223" t="s">
        <v>342</v>
      </c>
      <c r="AM53" s="334"/>
      <c r="AN53" s="55"/>
      <c r="AO53" s="232"/>
      <c r="AP53" s="232"/>
      <c r="AQ53" s="232"/>
    </row>
    <row r="54" spans="1:43" ht="11.25" customHeight="1" x14ac:dyDescent="0.2">
      <c r="A54" s="232"/>
      <c r="B54" s="328"/>
      <c r="C54" s="334"/>
      <c r="D54" s="55"/>
      <c r="E54" s="232"/>
      <c r="F54" s="232"/>
      <c r="G54" s="232"/>
      <c r="H54" s="232"/>
      <c r="I54" s="232"/>
      <c r="J54" s="232"/>
      <c r="K54" s="232"/>
      <c r="L54" s="232"/>
      <c r="M54" s="232"/>
      <c r="N54" s="232"/>
      <c r="O54" s="232"/>
      <c r="P54" s="232"/>
      <c r="Q54" s="232"/>
      <c r="R54" s="232"/>
      <c r="S54" s="232"/>
      <c r="T54" s="232"/>
      <c r="U54" s="334"/>
      <c r="V54" s="55"/>
      <c r="W54" s="232"/>
      <c r="X54" s="232" t="s">
        <v>399</v>
      </c>
      <c r="Y54" s="232"/>
      <c r="Z54" s="232"/>
      <c r="AA54" s="232"/>
      <c r="AB54" s="232"/>
      <c r="AC54" s="51" t="s">
        <v>9</v>
      </c>
      <c r="AD54" s="51"/>
      <c r="AE54" s="51"/>
      <c r="AF54" s="51"/>
      <c r="AG54" s="51"/>
      <c r="AH54" s="51"/>
      <c r="AI54" s="51"/>
      <c r="AJ54" s="51"/>
      <c r="AK54" s="51"/>
      <c r="AL54" s="223" t="s">
        <v>344</v>
      </c>
      <c r="AM54" s="334"/>
      <c r="AN54" s="55"/>
      <c r="AO54" s="232"/>
      <c r="AP54" s="232"/>
      <c r="AQ54" s="232"/>
    </row>
    <row r="55" spans="1:43" ht="11.25" customHeight="1" x14ac:dyDescent="0.2">
      <c r="A55" s="232"/>
      <c r="B55" s="328"/>
      <c r="C55" s="334"/>
      <c r="D55" s="55"/>
      <c r="U55" s="334"/>
      <c r="V55" s="55"/>
      <c r="W55" s="232"/>
      <c r="X55" s="232" t="s">
        <v>400</v>
      </c>
      <c r="Y55" s="232"/>
      <c r="Z55" s="232"/>
      <c r="AA55" s="232"/>
      <c r="AB55" s="232"/>
      <c r="AC55" s="232"/>
      <c r="AD55" s="51" t="s">
        <v>9</v>
      </c>
      <c r="AE55" s="306"/>
      <c r="AF55" s="306"/>
      <c r="AG55" s="51"/>
      <c r="AH55" s="51"/>
      <c r="AI55" s="51"/>
      <c r="AJ55" s="51"/>
      <c r="AK55" s="51"/>
      <c r="AL55" s="89" t="s">
        <v>345</v>
      </c>
      <c r="AM55" s="334"/>
      <c r="AN55" s="55"/>
      <c r="AO55" s="232"/>
      <c r="AP55" s="232"/>
      <c r="AQ55" s="232"/>
    </row>
    <row r="56" spans="1:43" ht="11.25" customHeight="1" x14ac:dyDescent="0.2">
      <c r="A56" s="232"/>
      <c r="B56" s="328"/>
      <c r="C56" s="334"/>
      <c r="D56" s="55"/>
      <c r="U56" s="334"/>
      <c r="V56" s="55"/>
      <c r="W56" s="232"/>
      <c r="X56" s="232" t="s">
        <v>335</v>
      </c>
      <c r="Y56" s="232"/>
      <c r="Z56" s="232"/>
      <c r="AA56" s="232"/>
      <c r="AB56" s="232"/>
      <c r="AC56" s="51" t="s">
        <v>9</v>
      </c>
      <c r="AD56" s="51"/>
      <c r="AE56" s="306"/>
      <c r="AF56" s="306"/>
      <c r="AG56" s="51"/>
      <c r="AH56" s="51"/>
      <c r="AI56" s="51"/>
      <c r="AJ56" s="51"/>
      <c r="AK56" s="51"/>
      <c r="AL56" s="89" t="s">
        <v>401</v>
      </c>
      <c r="AM56" s="334"/>
      <c r="AN56" s="55"/>
      <c r="AO56" s="232"/>
      <c r="AP56" s="232"/>
      <c r="AQ56" s="232"/>
    </row>
    <row r="57" spans="1:43" ht="11.25" customHeight="1" x14ac:dyDescent="0.2">
      <c r="A57" s="232"/>
      <c r="B57" s="328"/>
      <c r="C57" s="334"/>
      <c r="D57" s="55"/>
      <c r="U57" s="334"/>
      <c r="V57" s="55"/>
      <c r="W57" s="232"/>
      <c r="X57" s="232" t="s">
        <v>396</v>
      </c>
      <c r="Y57" s="232"/>
      <c r="Z57" s="232"/>
      <c r="AA57" s="232"/>
      <c r="AB57" s="232"/>
      <c r="AC57" s="51"/>
      <c r="AD57" s="51"/>
      <c r="AE57" s="306"/>
      <c r="AF57" s="51"/>
      <c r="AG57" s="51"/>
      <c r="AH57" s="51"/>
      <c r="AI57" s="51"/>
      <c r="AJ57" s="51"/>
      <c r="AK57" s="51"/>
      <c r="AL57"/>
      <c r="AM57" s="334"/>
      <c r="AN57" s="55"/>
      <c r="AO57" s="232"/>
      <c r="AP57" s="232"/>
      <c r="AQ57" s="232"/>
    </row>
    <row r="58" spans="1:43" ht="11.25" customHeight="1" x14ac:dyDescent="0.2">
      <c r="A58" s="232"/>
      <c r="B58" s="328"/>
      <c r="C58" s="334"/>
      <c r="D58" s="55"/>
      <c r="U58" s="334"/>
      <c r="V58" s="55"/>
      <c r="W58" s="232"/>
      <c r="X58" s="232"/>
      <c r="Y58" s="232" t="s">
        <v>397</v>
      </c>
      <c r="Z58" s="232"/>
      <c r="AA58" s="232"/>
      <c r="AB58" s="232"/>
      <c r="AC58" s="51"/>
      <c r="AD58" s="51" t="s">
        <v>9</v>
      </c>
      <c r="AE58" s="51"/>
      <c r="AF58" s="306"/>
      <c r="AG58" s="51"/>
      <c r="AH58" s="51"/>
      <c r="AI58" s="51"/>
      <c r="AJ58" s="51"/>
      <c r="AK58" s="51"/>
      <c r="AL58" s="89" t="s">
        <v>347</v>
      </c>
      <c r="AM58" s="334"/>
      <c r="AN58" s="55"/>
      <c r="AO58" s="232"/>
      <c r="AP58" s="232"/>
      <c r="AQ58" s="232"/>
    </row>
    <row r="59" spans="1:43" ht="11.25" customHeight="1" x14ac:dyDescent="0.2">
      <c r="A59" s="232"/>
      <c r="B59" s="328"/>
      <c r="C59" s="334"/>
      <c r="D59" s="55"/>
      <c r="U59" s="334"/>
      <c r="V59" s="55"/>
      <c r="W59" s="232"/>
      <c r="X59" s="232" t="s">
        <v>346</v>
      </c>
      <c r="Y59" s="232"/>
      <c r="Z59" s="232"/>
      <c r="AA59" s="232"/>
      <c r="AB59" s="232"/>
      <c r="AC59" s="232"/>
      <c r="AD59" s="232"/>
      <c r="AE59" s="232"/>
      <c r="AF59" s="232"/>
      <c r="AG59" s="232"/>
      <c r="AH59" s="232"/>
      <c r="AI59" s="232"/>
      <c r="AJ59" s="232"/>
      <c r="AK59" s="232"/>
      <c r="AL59" s="88"/>
      <c r="AM59" s="334"/>
      <c r="AN59" s="55"/>
      <c r="AO59" s="232"/>
      <c r="AP59" s="232"/>
      <c r="AQ59" s="232"/>
    </row>
    <row r="60" spans="1:43" ht="11.25" customHeight="1" x14ac:dyDescent="0.2">
      <c r="A60" s="232"/>
      <c r="B60" s="328"/>
      <c r="C60" s="334"/>
      <c r="D60" s="55"/>
      <c r="U60" s="334"/>
      <c r="V60" s="55"/>
      <c r="W60" s="232"/>
      <c r="X60" s="232"/>
      <c r="Y60" s="232"/>
      <c r="Z60" s="232"/>
      <c r="AA60" s="232"/>
      <c r="AB60" s="232"/>
      <c r="AC60" s="232"/>
      <c r="AD60" s="232"/>
      <c r="AE60" s="232"/>
      <c r="AF60" s="232"/>
      <c r="AG60" s="232"/>
      <c r="AH60" s="232"/>
      <c r="AI60" s="232"/>
      <c r="AJ60" s="232"/>
      <c r="AK60" s="232"/>
      <c r="AL60" s="88"/>
      <c r="AM60" s="334"/>
      <c r="AN60" s="55"/>
      <c r="AO60" s="232"/>
      <c r="AP60" s="232"/>
      <c r="AQ60" s="232"/>
    </row>
    <row r="61" spans="1:43" ht="11.25" customHeight="1" x14ac:dyDescent="0.2">
      <c r="A61" s="232"/>
      <c r="B61" s="328"/>
      <c r="C61" s="334"/>
      <c r="D61" s="55"/>
      <c r="U61" s="334"/>
      <c r="V61" s="55"/>
      <c r="W61" s="232"/>
      <c r="X61" s="232"/>
      <c r="Y61" s="232"/>
      <c r="Z61" s="232"/>
      <c r="AA61" s="232"/>
      <c r="AB61" s="232"/>
      <c r="AC61" s="232"/>
      <c r="AD61" s="91"/>
      <c r="AE61" s="91"/>
      <c r="AF61" s="91"/>
      <c r="AG61" s="91"/>
      <c r="AH61" s="91"/>
      <c r="AI61" s="91"/>
      <c r="AJ61" s="91"/>
      <c r="AK61" s="232"/>
      <c r="AL61" s="89" t="s">
        <v>402</v>
      </c>
      <c r="AM61" s="334"/>
      <c r="AN61" s="55"/>
      <c r="AO61" s="232"/>
      <c r="AP61" s="232"/>
      <c r="AQ61" s="232"/>
    </row>
    <row r="62" spans="1:43" ht="11.25" customHeight="1" x14ac:dyDescent="0.2">
      <c r="A62" s="232"/>
      <c r="B62" s="328"/>
      <c r="C62" s="334"/>
      <c r="D62" s="55"/>
      <c r="U62" s="334"/>
      <c r="V62" s="55"/>
      <c r="W62" s="232"/>
      <c r="X62" s="232"/>
      <c r="Y62" s="232"/>
      <c r="Z62" s="663" t="s">
        <v>102</v>
      </c>
      <c r="AA62" s="663"/>
      <c r="AB62" s="663"/>
      <c r="AC62" s="663"/>
      <c r="AD62" s="663"/>
      <c r="AE62" s="663"/>
      <c r="AF62" s="663"/>
      <c r="AG62" s="663"/>
      <c r="AH62" s="663"/>
      <c r="AI62" s="663"/>
      <c r="AJ62" s="663"/>
      <c r="AK62" s="663"/>
      <c r="AL62" s="88"/>
      <c r="AM62" s="334"/>
      <c r="AN62" s="55"/>
      <c r="AO62" s="232"/>
      <c r="AP62" s="232"/>
      <c r="AQ62" s="232"/>
    </row>
    <row r="63" spans="1:43" ht="11.25" customHeight="1" x14ac:dyDescent="0.2">
      <c r="A63" s="232"/>
      <c r="B63" s="328"/>
      <c r="C63" s="334"/>
      <c r="D63" s="55"/>
      <c r="U63" s="334"/>
      <c r="V63" s="55"/>
      <c r="W63" s="232"/>
      <c r="X63" s="232"/>
      <c r="Y63" s="232"/>
      <c r="Z63" s="232"/>
      <c r="AA63" s="232"/>
      <c r="AB63" s="232"/>
      <c r="AC63" s="232"/>
      <c r="AD63" s="232"/>
      <c r="AE63" s="232"/>
      <c r="AF63" s="232"/>
      <c r="AG63" s="232"/>
      <c r="AH63" s="232"/>
      <c r="AI63" s="232"/>
      <c r="AJ63" s="232"/>
      <c r="AK63" s="232"/>
      <c r="AL63" s="88"/>
      <c r="AM63" s="334"/>
      <c r="AN63" s="55"/>
      <c r="AO63" s="232"/>
      <c r="AP63" s="232"/>
      <c r="AQ63" s="232"/>
    </row>
    <row r="64" spans="1:43" ht="11.25" customHeight="1" x14ac:dyDescent="0.2">
      <c r="A64" s="232"/>
      <c r="B64" s="328"/>
      <c r="C64" s="334"/>
      <c r="D64" s="55"/>
      <c r="U64" s="334"/>
      <c r="V64" s="55"/>
      <c r="W64" s="110" t="s">
        <v>348</v>
      </c>
      <c r="X64" s="232"/>
      <c r="Y64" s="232"/>
      <c r="Z64" s="232"/>
      <c r="AA64" s="232"/>
      <c r="AB64" s="232"/>
      <c r="AC64" s="232"/>
      <c r="AD64" s="232"/>
      <c r="AE64" s="232"/>
      <c r="AF64" s="232"/>
      <c r="AG64" s="88"/>
      <c r="AH64" s="232"/>
      <c r="AI64" s="232"/>
      <c r="AJ64" s="232"/>
      <c r="AK64" s="232"/>
      <c r="AL64" s="88"/>
      <c r="AM64" s="334"/>
      <c r="AN64" s="55"/>
      <c r="AO64" s="232"/>
      <c r="AP64" s="232"/>
      <c r="AQ64" s="232"/>
    </row>
    <row r="65" spans="1:60" ht="11.25" customHeight="1" x14ac:dyDescent="0.2">
      <c r="A65" s="232"/>
      <c r="B65" s="328"/>
      <c r="C65" s="334"/>
      <c r="D65" s="55"/>
      <c r="E65" s="232"/>
      <c r="F65" s="232"/>
      <c r="G65" s="232"/>
      <c r="H65" s="232"/>
      <c r="I65" s="232"/>
      <c r="J65" s="232"/>
      <c r="K65" s="232"/>
      <c r="L65" s="232"/>
      <c r="M65" s="232"/>
      <c r="N65" s="232"/>
      <c r="O65" s="232"/>
      <c r="P65" s="232"/>
      <c r="Q65" s="232"/>
      <c r="R65" s="232"/>
      <c r="S65" s="232"/>
      <c r="T65" s="232"/>
      <c r="U65" s="334"/>
      <c r="V65" s="55"/>
      <c r="W65" s="232"/>
      <c r="X65" s="232" t="s">
        <v>349</v>
      </c>
      <c r="Y65" s="232"/>
      <c r="Z65" s="232"/>
      <c r="AA65" s="232"/>
      <c r="AB65" s="232"/>
      <c r="AC65" s="51" t="s">
        <v>9</v>
      </c>
      <c r="AD65" s="51"/>
      <c r="AE65" s="51"/>
      <c r="AF65" s="51"/>
      <c r="AG65" s="51"/>
      <c r="AH65" s="51"/>
      <c r="AI65" s="51"/>
      <c r="AJ65" s="51"/>
      <c r="AK65" s="51"/>
      <c r="AL65" s="89" t="s">
        <v>350</v>
      </c>
      <c r="AM65" s="334"/>
      <c r="AN65" s="55"/>
      <c r="AO65" s="232"/>
      <c r="AP65" s="232"/>
      <c r="AQ65" s="232"/>
    </row>
    <row r="66" spans="1:60" ht="11.25" customHeight="1" x14ac:dyDescent="0.2">
      <c r="A66" s="232"/>
      <c r="B66" s="328"/>
      <c r="C66" s="334"/>
      <c r="D66" s="55"/>
      <c r="E66" s="232"/>
      <c r="F66" s="232"/>
      <c r="G66" s="232"/>
      <c r="H66" s="232"/>
      <c r="I66" s="232"/>
      <c r="J66" s="232"/>
      <c r="K66" s="232"/>
      <c r="L66" s="232"/>
      <c r="M66" s="232"/>
      <c r="N66" s="232"/>
      <c r="O66" s="232"/>
      <c r="P66" s="232"/>
      <c r="Q66" s="232"/>
      <c r="R66" s="232"/>
      <c r="S66" s="232"/>
      <c r="T66" s="232"/>
      <c r="U66" s="334"/>
      <c r="V66" s="55"/>
      <c r="W66" s="232"/>
      <c r="X66" s="232" t="s">
        <v>351</v>
      </c>
      <c r="Y66" s="232"/>
      <c r="Z66" s="232"/>
      <c r="AA66" s="232"/>
      <c r="AB66" s="51" t="s">
        <v>9</v>
      </c>
      <c r="AC66" s="51"/>
      <c r="AD66" s="51"/>
      <c r="AE66" s="51"/>
      <c r="AF66" s="51"/>
      <c r="AG66" s="51"/>
      <c r="AH66" s="51"/>
      <c r="AI66" s="51"/>
      <c r="AJ66" s="51"/>
      <c r="AK66" s="51"/>
      <c r="AL66" s="89" t="s">
        <v>352</v>
      </c>
      <c r="AM66" s="334"/>
      <c r="AN66" s="55"/>
      <c r="AO66" s="232"/>
      <c r="AP66" s="232"/>
      <c r="AQ66" s="232"/>
    </row>
    <row r="67" spans="1:60" ht="11.25" customHeight="1" x14ac:dyDescent="0.2">
      <c r="A67" s="232"/>
      <c r="B67" s="328"/>
      <c r="C67" s="334"/>
      <c r="D67" s="55"/>
      <c r="E67" s="232"/>
      <c r="F67" s="232"/>
      <c r="G67" s="232"/>
      <c r="H67" s="232"/>
      <c r="I67" s="232"/>
      <c r="J67" s="232"/>
      <c r="K67" s="232"/>
      <c r="L67" s="232"/>
      <c r="M67" s="232"/>
      <c r="N67" s="232"/>
      <c r="O67" s="232"/>
      <c r="P67" s="232"/>
      <c r="Q67" s="232"/>
      <c r="R67" s="232"/>
      <c r="S67" s="232"/>
      <c r="T67" s="232"/>
      <c r="U67" s="334"/>
      <c r="V67" s="55"/>
      <c r="W67" s="232"/>
      <c r="X67" s="232" t="s">
        <v>353</v>
      </c>
      <c r="Y67" s="232"/>
      <c r="Z67" s="232"/>
      <c r="AA67" s="232"/>
      <c r="AB67" s="232"/>
      <c r="AC67" s="232"/>
      <c r="AD67" s="232"/>
      <c r="AE67" s="232"/>
      <c r="AF67" s="232"/>
      <c r="AG67" s="308"/>
      <c r="AH67" s="232"/>
      <c r="AI67" s="232"/>
      <c r="AJ67" s="232"/>
      <c r="AK67" s="232"/>
      <c r="AL67" s="88"/>
      <c r="AM67" s="334"/>
      <c r="AN67" s="55"/>
      <c r="AO67" s="232"/>
      <c r="AP67" s="232"/>
      <c r="AQ67" s="232"/>
    </row>
    <row r="68" spans="1:60" ht="11.25" customHeight="1" x14ac:dyDescent="0.2">
      <c r="A68" s="232"/>
      <c r="B68" s="328"/>
      <c r="C68" s="334"/>
      <c r="D68" s="55"/>
      <c r="E68" s="232"/>
      <c r="F68" s="232"/>
      <c r="G68" s="232"/>
      <c r="H68" s="232"/>
      <c r="I68" s="232"/>
      <c r="J68" s="232"/>
      <c r="K68" s="232"/>
      <c r="L68" s="232"/>
      <c r="M68" s="232"/>
      <c r="N68" s="232"/>
      <c r="O68" s="232"/>
      <c r="P68" s="232"/>
      <c r="Q68" s="232"/>
      <c r="R68" s="232"/>
      <c r="S68" s="232"/>
      <c r="T68" s="232"/>
      <c r="U68" s="334"/>
      <c r="V68" s="55"/>
      <c r="W68" s="232"/>
      <c r="X68" s="232"/>
      <c r="Y68" s="232"/>
      <c r="Z68" s="232"/>
      <c r="AA68" s="232"/>
      <c r="AB68" s="232"/>
      <c r="AC68" s="232"/>
      <c r="AD68" s="232"/>
      <c r="AE68" s="232"/>
      <c r="AF68" s="232"/>
      <c r="AG68" s="308"/>
      <c r="AH68" s="232"/>
      <c r="AI68" s="232"/>
      <c r="AJ68" s="232"/>
      <c r="AK68" s="232"/>
      <c r="AL68" s="308"/>
      <c r="AM68" s="334"/>
      <c r="AN68" s="55"/>
      <c r="AO68" s="232"/>
      <c r="AP68" s="232"/>
      <c r="AQ68" s="232"/>
      <c r="AS68" s="232"/>
      <c r="AT68" s="232"/>
      <c r="AU68" s="232"/>
      <c r="AV68" s="232"/>
      <c r="AW68" s="232"/>
      <c r="AX68" s="232"/>
      <c r="AY68" s="232"/>
      <c r="AZ68" s="232"/>
      <c r="BA68" s="232"/>
      <c r="BB68" s="232"/>
      <c r="BC68" s="308"/>
      <c r="BD68" s="232"/>
      <c r="BE68" s="232"/>
      <c r="BF68" s="232"/>
      <c r="BG68" s="232"/>
      <c r="BH68" s="308"/>
    </row>
    <row r="69" spans="1:60" ht="11.25" customHeight="1" x14ac:dyDescent="0.2">
      <c r="A69" s="232"/>
      <c r="B69" s="328"/>
      <c r="C69" s="334"/>
      <c r="D69" s="55"/>
      <c r="E69" s="232"/>
      <c r="F69" s="232"/>
      <c r="G69" s="232"/>
      <c r="H69" s="232"/>
      <c r="I69" s="232"/>
      <c r="J69" s="232"/>
      <c r="K69" s="232"/>
      <c r="L69" s="232"/>
      <c r="M69" s="232"/>
      <c r="N69" s="232"/>
      <c r="O69" s="232"/>
      <c r="P69" s="232"/>
      <c r="Q69" s="232"/>
      <c r="R69" s="232"/>
      <c r="S69" s="232"/>
      <c r="T69" s="232"/>
      <c r="U69" s="334"/>
      <c r="V69" s="55"/>
      <c r="W69" s="232"/>
      <c r="X69" s="232"/>
      <c r="Y69" s="232"/>
      <c r="Z69" s="232"/>
      <c r="AA69" s="232"/>
      <c r="AB69" s="232"/>
      <c r="AC69" s="232"/>
      <c r="AD69" s="232"/>
      <c r="AE69" s="232"/>
      <c r="AF69" s="232"/>
      <c r="AG69" s="308"/>
      <c r="AH69" s="232"/>
      <c r="AI69" s="232"/>
      <c r="AJ69" s="232"/>
      <c r="AK69" s="232"/>
      <c r="AL69" s="89" t="s">
        <v>354</v>
      </c>
      <c r="AM69" s="334"/>
      <c r="AN69" s="55"/>
      <c r="AO69" s="232"/>
      <c r="AP69" s="232"/>
      <c r="AQ69" s="232"/>
      <c r="AS69" s="232"/>
      <c r="AT69" s="232"/>
      <c r="AU69" s="232"/>
      <c r="AV69" s="232"/>
      <c r="AW69" s="232"/>
      <c r="AX69" s="232"/>
      <c r="AY69" s="232"/>
      <c r="AZ69" s="232"/>
      <c r="BA69" s="232"/>
      <c r="BB69" s="232"/>
      <c r="BC69" s="308"/>
      <c r="BD69" s="232"/>
      <c r="BE69" s="232"/>
      <c r="BF69" s="232"/>
      <c r="BG69" s="232"/>
      <c r="BH69" s="308"/>
    </row>
    <row r="70" spans="1:60" ht="11.25" customHeight="1" x14ac:dyDescent="0.2">
      <c r="A70" s="232"/>
      <c r="B70" s="328"/>
      <c r="C70" s="334"/>
      <c r="D70" s="55"/>
      <c r="E70" s="232"/>
      <c r="F70" s="232"/>
      <c r="G70" s="232"/>
      <c r="H70" s="232"/>
      <c r="I70" s="232"/>
      <c r="J70" s="232"/>
      <c r="K70" s="232"/>
      <c r="L70" s="232"/>
      <c r="M70" s="232"/>
      <c r="N70" s="232"/>
      <c r="O70" s="232"/>
      <c r="P70" s="232"/>
      <c r="Q70" s="232"/>
      <c r="R70" s="232"/>
      <c r="S70" s="232"/>
      <c r="T70" s="232"/>
      <c r="U70" s="334"/>
      <c r="V70" s="55"/>
      <c r="W70" s="232"/>
      <c r="X70" s="232"/>
      <c r="Y70" s="663" t="s">
        <v>102</v>
      </c>
      <c r="Z70" s="663"/>
      <c r="AA70" s="663"/>
      <c r="AB70" s="663"/>
      <c r="AC70" s="663"/>
      <c r="AD70" s="663"/>
      <c r="AE70" s="663"/>
      <c r="AF70" s="663"/>
      <c r="AG70" s="663"/>
      <c r="AH70" s="663"/>
      <c r="AI70" s="663"/>
      <c r="AJ70" s="663"/>
      <c r="AK70" s="663"/>
      <c r="AL70" s="88"/>
      <c r="AM70" s="334"/>
      <c r="AN70" s="55"/>
      <c r="AO70" s="232"/>
      <c r="AP70" s="232"/>
      <c r="AQ70" s="232"/>
      <c r="AS70" s="232"/>
      <c r="AT70" s="232"/>
      <c r="AU70" s="232"/>
      <c r="AV70" s="232"/>
      <c r="AW70" s="232"/>
      <c r="AX70" s="232"/>
      <c r="AY70" s="232"/>
      <c r="AZ70" s="232"/>
      <c r="BA70" s="232"/>
      <c r="BB70" s="232"/>
      <c r="BC70" s="308"/>
      <c r="BD70" s="232"/>
      <c r="BE70" s="232"/>
      <c r="BF70" s="232"/>
      <c r="BG70" s="232"/>
      <c r="BH70" s="308"/>
    </row>
    <row r="71" spans="1:60" ht="11.25" customHeight="1" x14ac:dyDescent="0.2">
      <c r="A71" s="232"/>
      <c r="B71" s="328"/>
      <c r="C71" s="334"/>
      <c r="D71" s="55"/>
      <c r="E71" s="232"/>
      <c r="F71" s="232"/>
      <c r="G71" s="232"/>
      <c r="H71" s="232"/>
      <c r="I71" s="232"/>
      <c r="J71" s="232"/>
      <c r="K71" s="232"/>
      <c r="L71" s="232"/>
      <c r="M71" s="232"/>
      <c r="N71" s="232"/>
      <c r="O71" s="232"/>
      <c r="P71" s="232"/>
      <c r="Q71" s="232"/>
      <c r="R71" s="232"/>
      <c r="S71" s="232"/>
      <c r="T71" s="232"/>
      <c r="U71" s="334"/>
      <c r="V71" s="55"/>
      <c r="W71" s="232"/>
      <c r="X71" s="232"/>
      <c r="Y71" s="232"/>
      <c r="Z71" s="232"/>
      <c r="AA71" s="232"/>
      <c r="AB71" s="232"/>
      <c r="AC71" s="232"/>
      <c r="AD71" s="232"/>
      <c r="AE71" s="307"/>
      <c r="AF71" s="232"/>
      <c r="AG71" s="232"/>
      <c r="AH71" s="232"/>
      <c r="AI71" s="232"/>
      <c r="AJ71" s="232"/>
      <c r="AK71" s="232"/>
      <c r="AL71" s="88"/>
      <c r="AM71" s="334"/>
      <c r="AN71" s="55"/>
      <c r="AO71" s="232"/>
      <c r="AP71" s="232"/>
      <c r="AQ71" s="232"/>
      <c r="AS71" s="232"/>
      <c r="AT71" s="232"/>
      <c r="AU71" s="232"/>
      <c r="AV71" s="232"/>
      <c r="AW71" s="232"/>
      <c r="AX71" s="232"/>
      <c r="AY71" s="232"/>
      <c r="AZ71" s="232"/>
      <c r="BA71" s="232"/>
      <c r="BB71" s="232"/>
      <c r="BC71" s="308"/>
      <c r="BD71" s="232"/>
      <c r="BE71" s="232"/>
      <c r="BF71" s="232"/>
      <c r="BG71" s="232"/>
      <c r="BH71" s="308"/>
    </row>
    <row r="72" spans="1:60" ht="11.25" customHeight="1" x14ac:dyDescent="0.2">
      <c r="A72" s="232"/>
      <c r="B72" s="328"/>
      <c r="C72" s="334"/>
      <c r="D72" s="55"/>
      <c r="E72" s="232"/>
      <c r="F72" s="232"/>
      <c r="G72" s="232"/>
      <c r="H72" s="232"/>
      <c r="I72" s="232"/>
      <c r="J72" s="232"/>
      <c r="K72" s="232"/>
      <c r="L72" s="232"/>
      <c r="M72" s="232"/>
      <c r="N72" s="232"/>
      <c r="O72" s="232"/>
      <c r="P72" s="232"/>
      <c r="Q72" s="232"/>
      <c r="R72" s="232"/>
      <c r="S72" s="232"/>
      <c r="T72" s="232"/>
      <c r="U72" s="334"/>
      <c r="V72" s="55"/>
      <c r="W72" s="110" t="s">
        <v>403</v>
      </c>
      <c r="X72" s="232"/>
      <c r="Y72" s="232"/>
      <c r="Z72" s="232"/>
      <c r="AA72" s="232"/>
      <c r="AB72" s="232"/>
      <c r="AC72" s="232"/>
      <c r="AD72" s="232"/>
      <c r="AE72" s="232"/>
      <c r="AF72" s="232"/>
      <c r="AG72" s="232"/>
      <c r="AH72" s="232"/>
      <c r="AI72" s="232"/>
      <c r="AJ72" s="232"/>
      <c r="AK72" s="232"/>
      <c r="AL72" s="88"/>
      <c r="AM72" s="334"/>
      <c r="AN72" s="55"/>
      <c r="AO72" s="232"/>
      <c r="AP72" s="232"/>
      <c r="AQ72" s="232"/>
      <c r="AS72" s="232"/>
      <c r="AT72" s="232"/>
      <c r="AU72" s="232"/>
      <c r="AV72" s="232"/>
      <c r="AW72" s="232"/>
      <c r="AX72" s="232"/>
      <c r="AY72" s="232"/>
      <c r="AZ72" s="232"/>
      <c r="BA72" s="232"/>
      <c r="BB72" s="232"/>
      <c r="BC72" s="308"/>
      <c r="BD72" s="232"/>
      <c r="BE72" s="232"/>
      <c r="BF72" s="232"/>
      <c r="BG72" s="232"/>
      <c r="BH72" s="308"/>
    </row>
    <row r="73" spans="1:60" ht="11.25" customHeight="1" x14ac:dyDescent="0.2">
      <c r="A73" s="232"/>
      <c r="B73" s="328"/>
      <c r="C73" s="334"/>
      <c r="D73" s="55"/>
      <c r="E73" s="232"/>
      <c r="F73" s="232"/>
      <c r="G73" s="232"/>
      <c r="H73" s="232"/>
      <c r="I73" s="232"/>
      <c r="J73" s="232"/>
      <c r="K73" s="232"/>
      <c r="L73" s="232"/>
      <c r="M73" s="232"/>
      <c r="N73" s="232"/>
      <c r="O73" s="232"/>
      <c r="P73" s="232"/>
      <c r="Q73" s="232"/>
      <c r="R73" s="232"/>
      <c r="S73" s="232"/>
      <c r="T73" s="232"/>
      <c r="U73" s="334"/>
      <c r="V73" s="55"/>
      <c r="W73" s="232"/>
      <c r="X73" s="232" t="s">
        <v>404</v>
      </c>
      <c r="Y73" s="232"/>
      <c r="Z73" s="232"/>
      <c r="AA73" s="51" t="s">
        <v>9</v>
      </c>
      <c r="AB73" s="51"/>
      <c r="AC73" s="51"/>
      <c r="AD73" s="51"/>
      <c r="AE73" s="51"/>
      <c r="AF73" s="51"/>
      <c r="AG73" s="51"/>
      <c r="AH73" s="51"/>
      <c r="AI73" s="51"/>
      <c r="AJ73" s="51"/>
      <c r="AK73" s="51"/>
      <c r="AL73" s="89" t="s">
        <v>405</v>
      </c>
      <c r="AM73" s="334"/>
      <c r="AN73" s="55"/>
      <c r="AO73" s="232"/>
      <c r="AP73" s="232"/>
      <c r="AQ73" s="232"/>
      <c r="AS73" s="232"/>
      <c r="AT73" s="232"/>
      <c r="AU73" s="232"/>
      <c r="AV73" s="232"/>
      <c r="AW73" s="232"/>
      <c r="AX73" s="232"/>
      <c r="AY73" s="232"/>
      <c r="AZ73" s="232"/>
      <c r="BA73" s="232"/>
      <c r="BB73" s="232"/>
      <c r="BC73" s="308"/>
      <c r="BD73" s="232"/>
      <c r="BE73" s="232"/>
      <c r="BF73" s="232"/>
      <c r="BG73" s="232"/>
      <c r="BH73" s="308"/>
    </row>
    <row r="74" spans="1:60" ht="11.25" customHeight="1" x14ac:dyDescent="0.2">
      <c r="A74" s="232"/>
      <c r="B74" s="328"/>
      <c r="C74" s="334"/>
      <c r="D74" s="55"/>
      <c r="E74" s="232"/>
      <c r="F74" s="232"/>
      <c r="G74" s="232"/>
      <c r="H74" s="232"/>
      <c r="I74" s="232"/>
      <c r="J74" s="232"/>
      <c r="K74" s="232"/>
      <c r="L74" s="232"/>
      <c r="M74" s="232"/>
      <c r="N74" s="232"/>
      <c r="O74" s="232"/>
      <c r="P74" s="232"/>
      <c r="Q74" s="232"/>
      <c r="R74" s="232"/>
      <c r="S74" s="232"/>
      <c r="T74" s="232"/>
      <c r="U74" s="334"/>
      <c r="V74" s="55"/>
      <c r="W74" s="232"/>
      <c r="X74" s="232" t="s">
        <v>406</v>
      </c>
      <c r="Y74" s="232"/>
      <c r="Z74" s="232"/>
      <c r="AA74" s="232"/>
      <c r="AB74" s="51" t="s">
        <v>9</v>
      </c>
      <c r="AC74" s="51"/>
      <c r="AD74" s="51"/>
      <c r="AE74" s="51"/>
      <c r="AF74" s="51"/>
      <c r="AG74" s="51"/>
      <c r="AH74" s="51"/>
      <c r="AI74" s="51"/>
      <c r="AJ74" s="51"/>
      <c r="AK74" s="51"/>
      <c r="AL74" s="89" t="s">
        <v>407</v>
      </c>
      <c r="AM74" s="334"/>
      <c r="AN74" s="55"/>
      <c r="AO74" s="232"/>
      <c r="AP74" s="232"/>
      <c r="AQ74" s="232"/>
      <c r="AS74" s="232"/>
      <c r="AT74" s="232"/>
      <c r="AU74" s="232"/>
      <c r="AV74" s="232"/>
      <c r="AW74" s="232"/>
      <c r="AX74" s="232"/>
      <c r="AY74" s="232"/>
      <c r="AZ74" s="232"/>
      <c r="BA74" s="232"/>
      <c r="BB74" s="232"/>
      <c r="BC74" s="308"/>
      <c r="BD74" s="232"/>
      <c r="BE74" s="232"/>
      <c r="BF74" s="232"/>
      <c r="BG74" s="232"/>
      <c r="BH74" s="308"/>
    </row>
    <row r="75" spans="1:60" ht="11.25" customHeight="1" x14ac:dyDescent="0.2">
      <c r="A75" s="232"/>
      <c r="B75" s="328"/>
      <c r="C75" s="334"/>
      <c r="D75" s="55"/>
      <c r="E75" s="232"/>
      <c r="F75" s="232"/>
      <c r="G75" s="232"/>
      <c r="H75" s="232"/>
      <c r="I75" s="232"/>
      <c r="J75" s="232"/>
      <c r="K75" s="232"/>
      <c r="L75" s="232"/>
      <c r="M75" s="232"/>
      <c r="N75" s="232"/>
      <c r="O75" s="232"/>
      <c r="P75" s="232"/>
      <c r="Q75" s="232"/>
      <c r="R75" s="232"/>
      <c r="S75" s="232"/>
      <c r="T75" s="232"/>
      <c r="U75" s="334"/>
      <c r="V75" s="55"/>
      <c r="W75" s="232"/>
      <c r="X75" s="232" t="s">
        <v>408</v>
      </c>
      <c r="Y75" s="232"/>
      <c r="Z75" s="232"/>
      <c r="AA75" s="232"/>
      <c r="AB75" s="232"/>
      <c r="AC75" s="232"/>
      <c r="AD75" s="51" t="s">
        <v>9</v>
      </c>
      <c r="AE75" s="51"/>
      <c r="AF75" s="306"/>
      <c r="AG75" s="51"/>
      <c r="AH75" s="51"/>
      <c r="AI75" s="51"/>
      <c r="AJ75" s="51"/>
      <c r="AK75" s="51"/>
      <c r="AL75" s="89" t="s">
        <v>409</v>
      </c>
      <c r="AM75" s="334"/>
      <c r="AN75" s="55"/>
      <c r="AO75" s="232"/>
      <c r="AP75" s="232"/>
      <c r="AQ75" s="232"/>
      <c r="AS75" s="232"/>
      <c r="AT75" s="232"/>
      <c r="AU75" s="232"/>
      <c r="AV75" s="232"/>
      <c r="AW75" s="232"/>
      <c r="AX75" s="232"/>
      <c r="AY75" s="232"/>
      <c r="AZ75" s="232"/>
      <c r="BA75" s="232"/>
      <c r="BB75" s="232"/>
      <c r="BC75" s="308"/>
      <c r="BD75" s="232"/>
      <c r="BE75" s="232"/>
      <c r="BF75" s="232"/>
      <c r="BG75" s="232"/>
      <c r="BH75" s="308"/>
    </row>
    <row r="76" spans="1:60" ht="11.25" customHeight="1" x14ac:dyDescent="0.2">
      <c r="A76" s="232"/>
      <c r="B76" s="328"/>
      <c r="C76" s="334"/>
      <c r="D76" s="55"/>
      <c r="E76" s="232"/>
      <c r="F76" s="232"/>
      <c r="G76" s="232"/>
      <c r="H76" s="232"/>
      <c r="I76" s="232"/>
      <c r="J76" s="232"/>
      <c r="K76" s="232"/>
      <c r="L76" s="232"/>
      <c r="M76" s="232"/>
      <c r="N76" s="232"/>
      <c r="O76" s="232"/>
      <c r="P76" s="232"/>
      <c r="Q76" s="232"/>
      <c r="R76" s="232"/>
      <c r="S76" s="232"/>
      <c r="T76" s="232"/>
      <c r="U76" s="334"/>
      <c r="V76" s="55"/>
      <c r="W76" s="232"/>
      <c r="X76" s="232"/>
      <c r="Y76" s="232"/>
      <c r="Z76" s="232"/>
      <c r="AA76" s="232"/>
      <c r="AB76" s="232"/>
      <c r="AC76" s="232"/>
      <c r="AD76" s="232"/>
      <c r="AE76" s="232"/>
      <c r="AF76" s="232"/>
      <c r="AG76" s="232"/>
      <c r="AH76" s="232"/>
      <c r="AI76" s="232"/>
      <c r="AJ76" s="232"/>
      <c r="AK76" s="232"/>
      <c r="AL76" s="88"/>
      <c r="AM76" s="334"/>
      <c r="AN76" s="55"/>
      <c r="AO76" s="232"/>
      <c r="AP76" s="232"/>
      <c r="AQ76" s="232"/>
      <c r="AS76" s="232"/>
      <c r="AT76" s="232"/>
      <c r="AU76" s="232"/>
      <c r="AV76" s="232"/>
      <c r="AW76" s="232"/>
      <c r="AX76" s="232"/>
      <c r="AY76" s="232"/>
      <c r="AZ76" s="232"/>
      <c r="BA76" s="232"/>
      <c r="BB76" s="232"/>
      <c r="BC76" s="308"/>
      <c r="BD76" s="232"/>
      <c r="BE76" s="232"/>
      <c r="BF76" s="232"/>
      <c r="BG76" s="232"/>
      <c r="BH76" s="308"/>
    </row>
    <row r="77" spans="1:60" ht="11.25" customHeight="1" x14ac:dyDescent="0.2">
      <c r="A77" s="232"/>
      <c r="B77" s="328"/>
      <c r="C77" s="334"/>
      <c r="D77" s="55"/>
      <c r="E77" s="232"/>
      <c r="F77" s="232"/>
      <c r="G77" s="232"/>
      <c r="H77" s="232"/>
      <c r="I77" s="232"/>
      <c r="J77" s="232"/>
      <c r="K77" s="232"/>
      <c r="L77" s="232"/>
      <c r="M77" s="232"/>
      <c r="N77" s="232"/>
      <c r="O77" s="232"/>
      <c r="P77" s="232"/>
      <c r="Q77" s="232"/>
      <c r="R77" s="232"/>
      <c r="S77" s="232"/>
      <c r="T77" s="232"/>
      <c r="U77" s="334"/>
      <c r="V77" s="55"/>
      <c r="W77" s="232" t="s">
        <v>253</v>
      </c>
      <c r="X77" s="232"/>
      <c r="Y77" s="232"/>
      <c r="Z77" s="232"/>
      <c r="AA77" s="232"/>
      <c r="AB77" s="232"/>
      <c r="AC77" s="232"/>
      <c r="AD77" s="232"/>
      <c r="AE77" s="232"/>
      <c r="AF77" s="232"/>
      <c r="AG77" s="232"/>
      <c r="AH77" s="232"/>
      <c r="AI77" s="232"/>
      <c r="AJ77" s="232"/>
      <c r="AK77" s="232"/>
      <c r="AL77" s="89" t="s">
        <v>71</v>
      </c>
      <c r="AM77" s="334"/>
      <c r="AN77" s="55"/>
      <c r="AO77" s="232"/>
      <c r="AP77" s="232"/>
      <c r="AQ77" s="232"/>
      <c r="AS77" s="232"/>
      <c r="AT77" s="232"/>
      <c r="AU77" s="232"/>
      <c r="AV77" s="232"/>
      <c r="AW77" s="232"/>
      <c r="AX77" s="232"/>
      <c r="AY77" s="232"/>
      <c r="AZ77" s="232"/>
      <c r="BA77" s="232"/>
      <c r="BB77" s="232"/>
      <c r="BC77" s="308"/>
      <c r="BD77" s="232"/>
      <c r="BE77" s="232"/>
      <c r="BF77" s="232"/>
      <c r="BG77" s="232"/>
      <c r="BH77" s="308"/>
    </row>
    <row r="78" spans="1:60" ht="11.25" customHeight="1" x14ac:dyDescent="0.2">
      <c r="A78" s="232"/>
      <c r="B78" s="328"/>
      <c r="C78" s="334"/>
      <c r="D78" s="55"/>
      <c r="E78" s="232"/>
      <c r="F78" s="232"/>
      <c r="G78" s="232"/>
      <c r="H78" s="232"/>
      <c r="I78" s="232"/>
      <c r="J78" s="232"/>
      <c r="K78" s="232"/>
      <c r="L78" s="232"/>
      <c r="M78" s="232"/>
      <c r="N78" s="232"/>
      <c r="O78" s="232"/>
      <c r="P78" s="232"/>
      <c r="Q78" s="232"/>
      <c r="R78" s="232"/>
      <c r="S78" s="232"/>
      <c r="T78" s="232"/>
      <c r="U78" s="334"/>
      <c r="V78" s="55"/>
      <c r="W78" s="232"/>
      <c r="X78" s="232"/>
      <c r="Y78" s="232"/>
      <c r="Z78" s="663" t="s">
        <v>102</v>
      </c>
      <c r="AA78" s="663"/>
      <c r="AB78" s="663"/>
      <c r="AC78" s="663"/>
      <c r="AD78" s="663"/>
      <c r="AE78" s="663"/>
      <c r="AF78" s="663"/>
      <c r="AG78" s="663"/>
      <c r="AH78" s="663"/>
      <c r="AI78" s="663"/>
      <c r="AJ78" s="663"/>
      <c r="AK78" s="663"/>
      <c r="AL78" s="88"/>
      <c r="AM78" s="334"/>
      <c r="AN78" s="55"/>
      <c r="AO78" s="232"/>
      <c r="AP78" s="232"/>
      <c r="AQ78" s="232"/>
    </row>
    <row r="79" spans="1:60" ht="6" customHeight="1" x14ac:dyDescent="0.2">
      <c r="A79" s="91"/>
      <c r="B79" s="90"/>
      <c r="C79" s="52"/>
      <c r="D79" s="28"/>
      <c r="E79" s="91"/>
      <c r="F79" s="91"/>
      <c r="G79" s="91"/>
      <c r="H79" s="91"/>
      <c r="I79" s="91"/>
      <c r="J79" s="91"/>
      <c r="K79" s="91"/>
      <c r="L79" s="91"/>
      <c r="M79" s="91"/>
      <c r="N79" s="91"/>
      <c r="O79" s="91"/>
      <c r="P79" s="91"/>
      <c r="Q79" s="91"/>
      <c r="R79" s="91"/>
      <c r="S79" s="91"/>
      <c r="T79" s="91"/>
      <c r="U79" s="52"/>
      <c r="V79" s="28"/>
      <c r="W79" s="91"/>
      <c r="X79" s="91"/>
      <c r="Y79" s="91"/>
      <c r="Z79" s="91"/>
      <c r="AA79" s="91"/>
      <c r="AB79" s="91"/>
      <c r="AC79" s="91"/>
      <c r="AD79" s="91"/>
      <c r="AE79" s="91"/>
      <c r="AF79" s="91"/>
      <c r="AG79" s="91"/>
      <c r="AH79" s="91"/>
      <c r="AI79" s="91"/>
      <c r="AJ79" s="91"/>
      <c r="AK79" s="91"/>
      <c r="AL79" s="92"/>
      <c r="AM79" s="52"/>
      <c r="AN79" s="28"/>
      <c r="AO79" s="91"/>
      <c r="AP79" s="91"/>
      <c r="AQ79" s="91"/>
    </row>
    <row r="80" spans="1:60" ht="6" customHeight="1" x14ac:dyDescent="0.2">
      <c r="A80" s="232"/>
      <c r="B80" s="328"/>
      <c r="C80" s="334"/>
      <c r="D80" s="55"/>
      <c r="E80" s="232"/>
      <c r="F80" s="232"/>
      <c r="G80" s="232"/>
      <c r="H80" s="232"/>
      <c r="I80" s="232"/>
      <c r="J80" s="232"/>
      <c r="K80" s="232"/>
      <c r="L80" s="232"/>
      <c r="M80" s="232"/>
      <c r="N80" s="232"/>
      <c r="O80" s="232"/>
      <c r="P80" s="232"/>
      <c r="Q80" s="232"/>
      <c r="R80" s="232"/>
      <c r="S80" s="232"/>
      <c r="T80" s="232"/>
      <c r="U80" s="334"/>
      <c r="V80" s="55"/>
      <c r="W80" s="232"/>
      <c r="X80" s="232"/>
      <c r="Y80" s="232"/>
      <c r="Z80" s="232"/>
      <c r="AA80" s="232"/>
      <c r="AB80" s="232"/>
      <c r="AC80" s="232"/>
      <c r="AD80" s="232"/>
      <c r="AE80" s="232"/>
      <c r="AF80" s="232"/>
      <c r="AG80" s="232"/>
      <c r="AH80" s="232"/>
      <c r="AI80" s="232"/>
      <c r="AJ80" s="232"/>
      <c r="AK80" s="232"/>
      <c r="AL80" s="88"/>
      <c r="AM80" s="334"/>
      <c r="AN80" s="55"/>
      <c r="AO80" s="232"/>
      <c r="AP80" s="232"/>
      <c r="AQ80" s="232"/>
    </row>
    <row r="81" spans="1:43" ht="11.25" customHeight="1" x14ac:dyDescent="0.2">
      <c r="A81" s="232"/>
      <c r="B81" s="125">
        <v>323</v>
      </c>
      <c r="C81" s="334"/>
      <c r="D81" s="55"/>
      <c r="E81" s="671" t="str">
        <f ca="1">VLOOKUP(INDIRECT(ADDRESS(ROW(),COLUMN()-3)),Language_Translations,MATCH(Language_Selected,Language_Options,0),FALSE)</f>
        <v>At  that time, were you told about side effects or problems you might have with the method?</v>
      </c>
      <c r="F81" s="671"/>
      <c r="G81" s="671"/>
      <c r="H81" s="671"/>
      <c r="I81" s="671"/>
      <c r="J81" s="671"/>
      <c r="K81" s="671"/>
      <c r="L81" s="671"/>
      <c r="M81" s="671"/>
      <c r="N81" s="671"/>
      <c r="O81" s="671"/>
      <c r="P81" s="671"/>
      <c r="Q81" s="671"/>
      <c r="R81" s="671"/>
      <c r="S81" s="671"/>
      <c r="T81" s="671"/>
      <c r="U81" s="334"/>
      <c r="V81" s="55"/>
      <c r="W81" s="232" t="s">
        <v>112</v>
      </c>
      <c r="X81" s="232"/>
      <c r="Y81" s="51" t="s">
        <v>9</v>
      </c>
      <c r="Z81" s="51"/>
      <c r="AA81" s="51"/>
      <c r="AB81" s="51"/>
      <c r="AC81" s="51"/>
      <c r="AD81" s="51"/>
      <c r="AE81" s="51"/>
      <c r="AF81" s="51"/>
      <c r="AG81" s="51"/>
      <c r="AH81" s="51"/>
      <c r="AI81" s="51"/>
      <c r="AJ81" s="51"/>
      <c r="AK81" s="51"/>
      <c r="AL81" s="89" t="s">
        <v>87</v>
      </c>
      <c r="AM81" s="334"/>
      <c r="AN81" s="55"/>
      <c r="AO81" s="232"/>
      <c r="AP81" s="675">
        <v>325</v>
      </c>
      <c r="AQ81" s="232"/>
    </row>
    <row r="82" spans="1:43" x14ac:dyDescent="0.2">
      <c r="A82" s="232"/>
      <c r="B82" s="328"/>
      <c r="C82" s="334"/>
      <c r="D82" s="55"/>
      <c r="E82" s="671"/>
      <c r="F82" s="671"/>
      <c r="G82" s="671"/>
      <c r="H82" s="671"/>
      <c r="I82" s="671"/>
      <c r="J82" s="671"/>
      <c r="K82" s="671"/>
      <c r="L82" s="671"/>
      <c r="M82" s="671"/>
      <c r="N82" s="671"/>
      <c r="O82" s="671"/>
      <c r="P82" s="671"/>
      <c r="Q82" s="671"/>
      <c r="R82" s="671"/>
      <c r="S82" s="671"/>
      <c r="T82" s="671"/>
      <c r="U82" s="334"/>
      <c r="V82" s="55"/>
      <c r="W82" s="232" t="s">
        <v>113</v>
      </c>
      <c r="X82" s="232"/>
      <c r="Y82" s="51" t="s">
        <v>9</v>
      </c>
      <c r="Z82" s="51"/>
      <c r="AA82" s="51"/>
      <c r="AB82" s="51"/>
      <c r="AC82" s="51"/>
      <c r="AD82" s="51"/>
      <c r="AE82" s="51"/>
      <c r="AF82" s="51"/>
      <c r="AG82" s="51"/>
      <c r="AH82" s="51"/>
      <c r="AI82" s="51"/>
      <c r="AJ82" s="51"/>
      <c r="AK82" s="51"/>
      <c r="AL82" s="89" t="s">
        <v>89</v>
      </c>
      <c r="AM82" s="334"/>
      <c r="AN82" s="55"/>
      <c r="AO82" s="232"/>
      <c r="AP82" s="675"/>
      <c r="AQ82" s="232"/>
    </row>
    <row r="83" spans="1:43" ht="6" customHeight="1" x14ac:dyDescent="0.2">
      <c r="A83" s="91"/>
      <c r="B83" s="90"/>
      <c r="C83" s="52"/>
      <c r="D83" s="28"/>
      <c r="E83" s="91"/>
      <c r="F83" s="91"/>
      <c r="G83" s="91"/>
      <c r="H83" s="91"/>
      <c r="I83" s="91"/>
      <c r="J83" s="91"/>
      <c r="K83" s="91"/>
      <c r="L83" s="91"/>
      <c r="M83" s="91"/>
      <c r="N83" s="91"/>
      <c r="O83" s="91"/>
      <c r="P83" s="91"/>
      <c r="Q83" s="91"/>
      <c r="R83" s="91"/>
      <c r="S83" s="91"/>
      <c r="T83" s="91"/>
      <c r="U83" s="52"/>
      <c r="V83" s="28"/>
      <c r="W83" s="91"/>
      <c r="X83" s="91"/>
      <c r="Y83" s="91"/>
      <c r="Z83" s="91"/>
      <c r="AA83" s="91"/>
      <c r="AB83" s="91"/>
      <c r="AC83" s="91"/>
      <c r="AD83" s="91"/>
      <c r="AE83" s="91"/>
      <c r="AF83" s="91"/>
      <c r="AG83" s="91"/>
      <c r="AH83" s="91"/>
      <c r="AI83" s="91"/>
      <c r="AJ83" s="91"/>
      <c r="AK83" s="91"/>
      <c r="AL83" s="92"/>
      <c r="AM83" s="52"/>
      <c r="AN83" s="28"/>
      <c r="AO83" s="91"/>
      <c r="AP83" s="91"/>
      <c r="AQ83" s="91"/>
    </row>
    <row r="84" spans="1:43" ht="6" customHeight="1" x14ac:dyDescent="0.2">
      <c r="A84" s="18"/>
      <c r="B84" s="326"/>
      <c r="C84" s="50"/>
      <c r="D84" s="29"/>
      <c r="E84" s="18"/>
      <c r="F84" s="18"/>
      <c r="G84" s="18"/>
      <c r="H84" s="18"/>
      <c r="I84" s="18"/>
      <c r="J84" s="18"/>
      <c r="K84" s="18"/>
      <c r="L84" s="18"/>
      <c r="M84" s="18"/>
      <c r="N84" s="18"/>
      <c r="O84" s="18"/>
      <c r="P84" s="18"/>
      <c r="Q84" s="18"/>
      <c r="R84" s="18"/>
      <c r="S84" s="18"/>
      <c r="T84" s="18"/>
      <c r="U84" s="50"/>
      <c r="V84" s="29"/>
      <c r="W84" s="18"/>
      <c r="X84" s="18"/>
      <c r="Y84" s="18"/>
      <c r="Z84" s="18"/>
      <c r="AA84" s="18"/>
      <c r="AB84" s="18"/>
      <c r="AC84" s="18"/>
      <c r="AD84" s="18"/>
      <c r="AE84" s="18"/>
      <c r="AF84" s="18"/>
      <c r="AG84" s="18"/>
      <c r="AH84" s="18"/>
      <c r="AI84" s="18"/>
      <c r="AJ84" s="18"/>
      <c r="AK84" s="18"/>
      <c r="AL84" s="26"/>
      <c r="AM84" s="50"/>
      <c r="AN84" s="29"/>
      <c r="AO84" s="18"/>
      <c r="AP84" s="18"/>
      <c r="AQ84" s="18"/>
    </row>
    <row r="85" spans="1:43" ht="11.25" customHeight="1" x14ac:dyDescent="0.2">
      <c r="A85" s="232"/>
      <c r="B85" s="125">
        <v>324</v>
      </c>
      <c r="C85" s="334"/>
      <c r="D85" s="55"/>
      <c r="E85" s="671" t="str">
        <f ca="1">VLOOKUP(INDIRECT(ADDRESS(ROW(),COLUMN()-3)),Language_Translations,MATCH(Language_Selected,Language_Options,0),FALSE)</f>
        <v>When you got sterilized, were you told about side effects or problems you might have with the method?</v>
      </c>
      <c r="F85" s="671"/>
      <c r="G85" s="671"/>
      <c r="H85" s="671"/>
      <c r="I85" s="671"/>
      <c r="J85" s="671"/>
      <c r="K85" s="671"/>
      <c r="L85" s="671"/>
      <c r="M85" s="671"/>
      <c r="N85" s="671"/>
      <c r="O85" s="671"/>
      <c r="P85" s="671"/>
      <c r="Q85" s="671"/>
      <c r="R85" s="671"/>
      <c r="S85" s="671"/>
      <c r="T85" s="671"/>
      <c r="U85" s="334"/>
      <c r="V85" s="55"/>
      <c r="W85" s="232" t="s">
        <v>112</v>
      </c>
      <c r="X85" s="232"/>
      <c r="Y85" s="51" t="s">
        <v>9</v>
      </c>
      <c r="Z85" s="51"/>
      <c r="AA85" s="51"/>
      <c r="AB85" s="51"/>
      <c r="AC85" s="51"/>
      <c r="AD85" s="51"/>
      <c r="AE85" s="51"/>
      <c r="AF85" s="51"/>
      <c r="AG85" s="51"/>
      <c r="AH85" s="51"/>
      <c r="AI85" s="51"/>
      <c r="AJ85" s="51"/>
      <c r="AK85" s="51"/>
      <c r="AL85" s="89" t="s">
        <v>87</v>
      </c>
      <c r="AM85" s="334"/>
      <c r="AN85" s="55"/>
      <c r="AO85" s="232"/>
      <c r="AP85" s="330"/>
      <c r="AQ85" s="232"/>
    </row>
    <row r="86" spans="1:43" x14ac:dyDescent="0.2">
      <c r="A86" s="232"/>
      <c r="B86" s="328"/>
      <c r="C86" s="334"/>
      <c r="D86" s="55"/>
      <c r="E86" s="671"/>
      <c r="F86" s="671"/>
      <c r="G86" s="671"/>
      <c r="H86" s="671"/>
      <c r="I86" s="671"/>
      <c r="J86" s="671"/>
      <c r="K86" s="671"/>
      <c r="L86" s="671"/>
      <c r="M86" s="671"/>
      <c r="N86" s="671"/>
      <c r="O86" s="671"/>
      <c r="P86" s="671"/>
      <c r="Q86" s="671"/>
      <c r="R86" s="671"/>
      <c r="S86" s="671"/>
      <c r="T86" s="671"/>
      <c r="U86" s="334"/>
      <c r="V86" s="55"/>
      <c r="W86" s="232" t="s">
        <v>113</v>
      </c>
      <c r="X86" s="232"/>
      <c r="Y86" s="51" t="s">
        <v>9</v>
      </c>
      <c r="Z86" s="51"/>
      <c r="AA86" s="51"/>
      <c r="AB86" s="51"/>
      <c r="AC86" s="51"/>
      <c r="AD86" s="51"/>
      <c r="AE86" s="51"/>
      <c r="AF86" s="51"/>
      <c r="AG86" s="51"/>
      <c r="AH86" s="51"/>
      <c r="AI86" s="51"/>
      <c r="AJ86" s="51"/>
      <c r="AK86" s="51"/>
      <c r="AL86" s="89" t="s">
        <v>89</v>
      </c>
      <c r="AM86" s="334"/>
      <c r="AN86" s="55"/>
      <c r="AO86" s="232"/>
      <c r="AP86" s="232"/>
      <c r="AQ86" s="232"/>
    </row>
    <row r="87" spans="1:43" ht="6" customHeight="1" x14ac:dyDescent="0.2">
      <c r="A87" s="91"/>
      <c r="B87" s="90"/>
      <c r="C87" s="52"/>
      <c r="D87" s="28"/>
      <c r="E87" s="91"/>
      <c r="F87" s="91"/>
      <c r="G87" s="91"/>
      <c r="H87" s="91"/>
      <c r="I87" s="91"/>
      <c r="J87" s="91"/>
      <c r="K87" s="91"/>
      <c r="L87" s="91"/>
      <c r="M87" s="91"/>
      <c r="N87" s="91"/>
      <c r="O87" s="91"/>
      <c r="P87" s="91"/>
      <c r="Q87" s="91"/>
      <c r="R87" s="91"/>
      <c r="S87" s="91"/>
      <c r="T87" s="91"/>
      <c r="U87" s="52"/>
      <c r="V87" s="28"/>
      <c r="W87" s="91"/>
      <c r="X87" s="91"/>
      <c r="Y87" s="91"/>
      <c r="Z87" s="91"/>
      <c r="AA87" s="91"/>
      <c r="AB87" s="91"/>
      <c r="AC87" s="91"/>
      <c r="AD87" s="91"/>
      <c r="AE87" s="91"/>
      <c r="AF87" s="91"/>
      <c r="AG87" s="91"/>
      <c r="AH87" s="91"/>
      <c r="AI87" s="91"/>
      <c r="AJ87" s="91"/>
      <c r="AK87" s="91"/>
      <c r="AL87" s="92"/>
      <c r="AM87" s="52"/>
      <c r="AN87" s="28"/>
      <c r="AO87" s="91"/>
      <c r="AP87" s="91"/>
      <c r="AQ87" s="91"/>
    </row>
    <row r="88" spans="1:43" ht="6" customHeight="1" x14ac:dyDescent="0.2">
      <c r="A88" s="18"/>
      <c r="B88" s="326"/>
      <c r="C88" s="50"/>
      <c r="D88" s="29"/>
      <c r="E88" s="18"/>
      <c r="F88" s="18"/>
      <c r="G88" s="18"/>
      <c r="H88" s="18"/>
      <c r="I88" s="18"/>
      <c r="J88" s="18"/>
      <c r="K88" s="18"/>
      <c r="L88" s="18"/>
      <c r="M88" s="18"/>
      <c r="N88" s="18"/>
      <c r="O88" s="18"/>
      <c r="P88" s="18"/>
      <c r="Q88" s="18"/>
      <c r="R88" s="18"/>
      <c r="S88" s="18"/>
      <c r="T88" s="18"/>
      <c r="U88" s="50"/>
      <c r="V88" s="29"/>
      <c r="W88" s="18"/>
      <c r="X88" s="18"/>
      <c r="Y88" s="18"/>
      <c r="Z88" s="18"/>
      <c r="AA88" s="18"/>
      <c r="AB88" s="18"/>
      <c r="AC88" s="18"/>
      <c r="AD88" s="18"/>
      <c r="AE88" s="18"/>
      <c r="AF88" s="18"/>
      <c r="AG88" s="18"/>
      <c r="AH88" s="18"/>
      <c r="AI88" s="18"/>
      <c r="AJ88" s="18"/>
      <c r="AK88" s="18"/>
      <c r="AL88" s="26"/>
      <c r="AM88" s="50"/>
      <c r="AN88" s="29"/>
      <c r="AO88" s="18"/>
      <c r="AP88" s="18"/>
      <c r="AQ88" s="18"/>
    </row>
    <row r="89" spans="1:43" ht="11.25" customHeight="1" x14ac:dyDescent="0.2">
      <c r="A89" s="232"/>
      <c r="B89" s="146">
        <v>325</v>
      </c>
      <c r="C89" s="334"/>
      <c r="D89" s="55"/>
      <c r="E89" s="671" t="str">
        <f ca="1">VLOOKUP(INDIRECT(ADDRESS(ROW(),COLUMN()-3)),Language_Translations,MATCH(Language_Selected,Language_Options,0),FALSE)</f>
        <v>Were you told what to do if you experienced side effects or problems?</v>
      </c>
      <c r="F89" s="671"/>
      <c r="G89" s="671"/>
      <c r="H89" s="671"/>
      <c r="I89" s="671"/>
      <c r="J89" s="671"/>
      <c r="K89" s="671"/>
      <c r="L89" s="671"/>
      <c r="M89" s="671"/>
      <c r="N89" s="671"/>
      <c r="O89" s="671"/>
      <c r="P89" s="671"/>
      <c r="Q89" s="671"/>
      <c r="R89" s="671"/>
      <c r="S89" s="671"/>
      <c r="T89" s="671"/>
      <c r="U89" s="334"/>
      <c r="V89" s="55"/>
      <c r="W89" s="232" t="s">
        <v>112</v>
      </c>
      <c r="X89" s="232"/>
      <c r="Y89" s="51" t="s">
        <v>9</v>
      </c>
      <c r="Z89" s="51"/>
      <c r="AA89" s="51"/>
      <c r="AB89" s="51"/>
      <c r="AC89" s="51"/>
      <c r="AD89" s="51"/>
      <c r="AE89" s="51"/>
      <c r="AF89" s="51"/>
      <c r="AG89" s="51"/>
      <c r="AH89" s="51"/>
      <c r="AI89" s="51"/>
      <c r="AJ89" s="51"/>
      <c r="AK89" s="51"/>
      <c r="AL89" s="89" t="s">
        <v>87</v>
      </c>
      <c r="AM89" s="334"/>
      <c r="AN89" s="55"/>
      <c r="AO89" s="232"/>
      <c r="AP89" s="330"/>
      <c r="AQ89" s="232"/>
    </row>
    <row r="90" spans="1:43" x14ac:dyDescent="0.2">
      <c r="A90" s="232"/>
      <c r="B90" s="328"/>
      <c r="C90" s="334"/>
      <c r="D90" s="55"/>
      <c r="E90" s="671"/>
      <c r="F90" s="671"/>
      <c r="G90" s="671"/>
      <c r="H90" s="671"/>
      <c r="I90" s="671"/>
      <c r="J90" s="671"/>
      <c r="K90" s="671"/>
      <c r="L90" s="671"/>
      <c r="M90" s="671"/>
      <c r="N90" s="671"/>
      <c r="O90" s="671"/>
      <c r="P90" s="671"/>
      <c r="Q90" s="671"/>
      <c r="R90" s="671"/>
      <c r="S90" s="671"/>
      <c r="T90" s="671"/>
      <c r="U90" s="334"/>
      <c r="V90" s="55"/>
      <c r="W90" s="232" t="s">
        <v>113</v>
      </c>
      <c r="X90" s="232"/>
      <c r="Y90" s="51" t="s">
        <v>9</v>
      </c>
      <c r="Z90" s="51"/>
      <c r="AA90" s="51"/>
      <c r="AB90" s="51"/>
      <c r="AC90" s="51"/>
      <c r="AD90" s="51"/>
      <c r="AE90" s="51"/>
      <c r="AF90" s="51"/>
      <c r="AG90" s="51"/>
      <c r="AH90" s="51"/>
      <c r="AI90" s="51"/>
      <c r="AJ90" s="51"/>
      <c r="AK90" s="51"/>
      <c r="AL90" s="89" t="s">
        <v>89</v>
      </c>
      <c r="AM90" s="334"/>
      <c r="AN90" s="55"/>
      <c r="AO90" s="232"/>
      <c r="AP90" s="232"/>
      <c r="AQ90" s="232"/>
    </row>
    <row r="91" spans="1:43" ht="6" customHeight="1" x14ac:dyDescent="0.2">
      <c r="A91" s="91"/>
      <c r="B91" s="90"/>
      <c r="C91" s="52"/>
      <c r="D91" s="28"/>
      <c r="E91" s="91"/>
      <c r="F91" s="91"/>
      <c r="G91" s="91"/>
      <c r="H91" s="91"/>
      <c r="I91" s="91"/>
      <c r="J91" s="91"/>
      <c r="K91" s="91"/>
      <c r="L91" s="91"/>
      <c r="M91" s="91"/>
      <c r="N91" s="91"/>
      <c r="O91" s="91"/>
      <c r="P91" s="91"/>
      <c r="Q91" s="91"/>
      <c r="R91" s="91"/>
      <c r="S91" s="91"/>
      <c r="T91" s="91"/>
      <c r="U91" s="52"/>
      <c r="V91" s="28"/>
      <c r="W91" s="91"/>
      <c r="X91" s="91"/>
      <c r="Y91" s="91"/>
      <c r="Z91" s="91"/>
      <c r="AA91" s="91"/>
      <c r="AB91" s="91"/>
      <c r="AC91" s="91"/>
      <c r="AD91" s="91"/>
      <c r="AE91" s="91"/>
      <c r="AF91" s="91"/>
      <c r="AG91" s="91"/>
      <c r="AH91" s="91"/>
      <c r="AI91" s="91"/>
      <c r="AJ91" s="91"/>
      <c r="AK91" s="91"/>
      <c r="AL91" s="92"/>
      <c r="AM91" s="52"/>
      <c r="AN91" s="28"/>
      <c r="AO91" s="91"/>
      <c r="AP91" s="91"/>
      <c r="AQ91" s="91"/>
    </row>
    <row r="92" spans="1:43" ht="6" customHeight="1" x14ac:dyDescent="0.2">
      <c r="A92" s="18"/>
      <c r="B92" s="326"/>
      <c r="C92" s="50"/>
      <c r="D92" s="29"/>
      <c r="E92" s="18"/>
      <c r="F92" s="18"/>
      <c r="G92" s="18"/>
      <c r="H92" s="18"/>
      <c r="I92" s="18"/>
      <c r="J92" s="18"/>
      <c r="K92" s="18"/>
      <c r="L92" s="18"/>
      <c r="M92" s="18"/>
      <c r="N92" s="18"/>
      <c r="O92" s="18"/>
      <c r="P92" s="18"/>
      <c r="Q92" s="18"/>
      <c r="R92" s="18"/>
      <c r="S92" s="18"/>
      <c r="T92" s="18"/>
      <c r="U92" s="50"/>
      <c r="V92" s="29"/>
      <c r="W92" s="18"/>
      <c r="X92" s="18"/>
      <c r="Y92" s="18"/>
      <c r="Z92" s="18"/>
      <c r="AA92" s="18"/>
      <c r="AB92" s="18"/>
      <c r="AC92" s="18"/>
      <c r="AD92" s="18"/>
      <c r="AE92" s="18"/>
      <c r="AF92" s="18"/>
      <c r="AG92" s="18"/>
      <c r="AH92" s="18"/>
      <c r="AI92" s="18"/>
      <c r="AJ92" s="18"/>
      <c r="AK92" s="18"/>
      <c r="AL92" s="26"/>
      <c r="AM92" s="50"/>
      <c r="AN92" s="29"/>
      <c r="AO92" s="18"/>
      <c r="AP92" s="18"/>
      <c r="AQ92" s="18"/>
    </row>
    <row r="93" spans="1:43" ht="10.4" customHeight="1" x14ac:dyDescent="0.2">
      <c r="A93" s="232"/>
      <c r="B93" s="328">
        <v>326</v>
      </c>
      <c r="C93" s="334"/>
      <c r="D93" s="55"/>
      <c r="E93" s="645" t="str">
        <f ca="1">VLOOKUP(INDIRECT(ADDRESS(ROW(),COLUMN()-3)),Language_Translations,MATCH(Language_Selected,Language_Options,0),FALSE)</f>
        <v>At that time, were you told about other methods of family planning that you could use?</v>
      </c>
      <c r="F93" s="645"/>
      <c r="G93" s="645"/>
      <c r="H93" s="645"/>
      <c r="I93" s="645"/>
      <c r="J93" s="645"/>
      <c r="K93" s="645"/>
      <c r="L93" s="645"/>
      <c r="M93" s="645"/>
      <c r="N93" s="645"/>
      <c r="O93" s="645"/>
      <c r="P93" s="645"/>
      <c r="Q93" s="645"/>
      <c r="R93" s="645"/>
      <c r="S93" s="645"/>
      <c r="T93" s="645"/>
      <c r="U93" s="334"/>
      <c r="V93" s="55"/>
      <c r="W93" s="232" t="s">
        <v>112</v>
      </c>
      <c r="X93" s="232"/>
      <c r="Y93" s="51" t="s">
        <v>9</v>
      </c>
      <c r="Z93" s="51"/>
      <c r="AA93" s="51"/>
      <c r="AB93" s="51"/>
      <c r="AC93" s="51"/>
      <c r="AD93" s="51"/>
      <c r="AE93" s="51"/>
      <c r="AF93" s="51"/>
      <c r="AG93" s="51"/>
      <c r="AH93" s="51"/>
      <c r="AI93" s="51"/>
      <c r="AJ93" s="51"/>
      <c r="AK93" s="51"/>
      <c r="AL93" s="89" t="s">
        <v>87</v>
      </c>
      <c r="AM93" s="334"/>
      <c r="AN93" s="55"/>
      <c r="AO93" s="232"/>
      <c r="AP93" s="232"/>
      <c r="AQ93" s="232"/>
    </row>
    <row r="94" spans="1:43" x14ac:dyDescent="0.2">
      <c r="A94" s="232"/>
      <c r="B94" s="328"/>
      <c r="C94" s="334"/>
      <c r="D94" s="55"/>
      <c r="E94" s="645"/>
      <c r="F94" s="645"/>
      <c r="G94" s="645"/>
      <c r="H94" s="645"/>
      <c r="I94" s="645"/>
      <c r="J94" s="645"/>
      <c r="K94" s="645"/>
      <c r="L94" s="645"/>
      <c r="M94" s="645"/>
      <c r="N94" s="645"/>
      <c r="O94" s="645"/>
      <c r="P94" s="645"/>
      <c r="Q94" s="645"/>
      <c r="R94" s="645"/>
      <c r="S94" s="645"/>
      <c r="T94" s="645"/>
      <c r="U94" s="334"/>
      <c r="V94" s="55"/>
      <c r="W94" s="232" t="s">
        <v>113</v>
      </c>
      <c r="X94" s="232"/>
      <c r="Y94" s="51" t="s">
        <v>9</v>
      </c>
      <c r="Z94" s="51"/>
      <c r="AA94" s="51"/>
      <c r="AB94" s="51"/>
      <c r="AC94" s="51"/>
      <c r="AD94" s="51"/>
      <c r="AE94" s="51"/>
      <c r="AF94" s="51"/>
      <c r="AG94" s="51"/>
      <c r="AH94" s="51"/>
      <c r="AI94" s="51"/>
      <c r="AJ94" s="51"/>
      <c r="AK94" s="51"/>
      <c r="AL94" s="89" t="s">
        <v>89</v>
      </c>
      <c r="AM94" s="334"/>
      <c r="AN94" s="55"/>
      <c r="AO94" s="232"/>
      <c r="AP94" s="232"/>
      <c r="AQ94" s="232"/>
    </row>
    <row r="95" spans="1:43" ht="6" customHeight="1" thickBot="1" x14ac:dyDescent="0.25">
      <c r="A95" s="91"/>
      <c r="B95" s="90"/>
      <c r="C95" s="52"/>
      <c r="D95" s="28"/>
      <c r="E95" s="91"/>
      <c r="F95" s="91"/>
      <c r="G95" s="91"/>
      <c r="H95" s="91"/>
      <c r="I95" s="91"/>
      <c r="J95" s="91"/>
      <c r="K95" s="91"/>
      <c r="L95" s="91"/>
      <c r="M95" s="91"/>
      <c r="N95" s="91"/>
      <c r="O95" s="91"/>
      <c r="P95" s="91"/>
      <c r="Q95" s="91"/>
      <c r="R95" s="91"/>
      <c r="S95" s="91"/>
      <c r="T95" s="91"/>
      <c r="U95" s="52"/>
      <c r="V95" s="28"/>
      <c r="W95" s="91"/>
      <c r="X95" s="91"/>
      <c r="Y95" s="91"/>
      <c r="Z95" s="91"/>
      <c r="AA95" s="91"/>
      <c r="AB95" s="91"/>
      <c r="AC95" s="91"/>
      <c r="AD95" s="91"/>
      <c r="AE95" s="91"/>
      <c r="AF95" s="91"/>
      <c r="AG95" s="91"/>
      <c r="AH95" s="91"/>
      <c r="AI95" s="91"/>
      <c r="AJ95" s="91"/>
      <c r="AK95" s="91"/>
      <c r="AL95" s="92"/>
      <c r="AM95" s="52"/>
      <c r="AN95" s="28"/>
      <c r="AO95" s="91"/>
      <c r="AP95" s="91"/>
      <c r="AQ95" s="91"/>
    </row>
    <row r="96" spans="1:43" ht="6" customHeight="1" x14ac:dyDescent="0.2">
      <c r="A96" s="96"/>
      <c r="B96" s="97"/>
      <c r="C96" s="98"/>
      <c r="D96" s="99"/>
      <c r="E96" s="1"/>
      <c r="F96" s="1"/>
      <c r="G96" s="1"/>
      <c r="H96" s="1"/>
      <c r="I96" s="1"/>
      <c r="J96" s="1"/>
      <c r="K96" s="1"/>
      <c r="L96" s="1"/>
      <c r="M96" s="1"/>
      <c r="N96" s="1"/>
      <c r="O96" s="1"/>
      <c r="P96" s="1"/>
      <c r="Q96" s="1"/>
      <c r="R96" s="1"/>
      <c r="S96" s="1"/>
      <c r="T96" s="1"/>
      <c r="U96" s="98"/>
      <c r="V96" s="99"/>
      <c r="W96" s="1"/>
      <c r="X96" s="1"/>
      <c r="Y96" s="1"/>
      <c r="Z96" s="1"/>
      <c r="AA96" s="1"/>
      <c r="AB96" s="1"/>
      <c r="AC96" s="1"/>
      <c r="AD96" s="1"/>
      <c r="AE96" s="1"/>
      <c r="AF96" s="1"/>
      <c r="AG96" s="1"/>
      <c r="AH96" s="1"/>
      <c r="AI96" s="1"/>
      <c r="AJ96" s="1"/>
      <c r="AK96" s="1"/>
      <c r="AL96" s="100"/>
      <c r="AM96" s="98"/>
      <c r="AN96" s="99"/>
      <c r="AO96" s="1"/>
      <c r="AP96" s="1"/>
      <c r="AQ96" s="101"/>
    </row>
    <row r="97" spans="1:43" x14ac:dyDescent="0.2">
      <c r="A97" s="102"/>
      <c r="B97" s="125">
        <v>327</v>
      </c>
      <c r="C97" s="334"/>
      <c r="D97" s="55"/>
      <c r="E97" s="670" t="s">
        <v>410</v>
      </c>
      <c r="F97" s="670"/>
      <c r="G97" s="670"/>
      <c r="H97" s="670"/>
      <c r="I97" s="670"/>
      <c r="J97" s="670"/>
      <c r="K97" s="670"/>
      <c r="L97" s="670"/>
      <c r="M97" s="670"/>
      <c r="N97" s="670"/>
      <c r="O97" s="670"/>
      <c r="P97" s="670"/>
      <c r="Q97" s="670"/>
      <c r="R97" s="670"/>
      <c r="S97" s="670"/>
      <c r="T97" s="670"/>
      <c r="U97" s="334"/>
      <c r="V97" s="55"/>
      <c r="W97" s="232" t="s">
        <v>296</v>
      </c>
      <c r="X97" s="232"/>
      <c r="Y97" s="232"/>
      <c r="Z97" s="232"/>
      <c r="AA97" s="232"/>
      <c r="AB97" s="232"/>
      <c r="AC97" s="232"/>
      <c r="AD97" s="232"/>
      <c r="AE97" s="51" t="s">
        <v>9</v>
      </c>
      <c r="AF97" s="51"/>
      <c r="AG97" s="111"/>
      <c r="AH97" s="111"/>
      <c r="AI97" s="51"/>
      <c r="AJ97" s="51"/>
      <c r="AK97" s="51"/>
      <c r="AL97" s="88" t="s">
        <v>67</v>
      </c>
      <c r="AM97" s="334"/>
      <c r="AN97" s="55"/>
      <c r="AO97" s="232"/>
      <c r="AP97" s="140">
        <v>332</v>
      </c>
      <c r="AQ97" s="103"/>
    </row>
    <row r="98" spans="1:43" x14ac:dyDescent="0.2">
      <c r="A98" s="102"/>
      <c r="B98" s="93" t="s">
        <v>93</v>
      </c>
      <c r="C98" s="334"/>
      <c r="D98" s="55"/>
      <c r="E98" s="670"/>
      <c r="F98" s="670"/>
      <c r="G98" s="670"/>
      <c r="H98" s="670"/>
      <c r="I98" s="670"/>
      <c r="J98" s="670"/>
      <c r="K98" s="670"/>
      <c r="L98" s="670"/>
      <c r="M98" s="670"/>
      <c r="N98" s="670"/>
      <c r="O98" s="670"/>
      <c r="P98" s="670"/>
      <c r="Q98" s="670"/>
      <c r="R98" s="670"/>
      <c r="S98" s="670"/>
      <c r="T98" s="670"/>
      <c r="U98" s="334"/>
      <c r="V98" s="55"/>
      <c r="W98" s="232" t="s">
        <v>299</v>
      </c>
      <c r="X98" s="232"/>
      <c r="Y98" s="51" t="s">
        <v>9</v>
      </c>
      <c r="Z98" s="51"/>
      <c r="AA98" s="51"/>
      <c r="AB98" s="51"/>
      <c r="AC98" s="51"/>
      <c r="AD98" s="51"/>
      <c r="AE98" s="51"/>
      <c r="AF98" s="51"/>
      <c r="AG98" s="51"/>
      <c r="AH98" s="51"/>
      <c r="AI98" s="51"/>
      <c r="AJ98" s="51"/>
      <c r="AK98" s="51"/>
      <c r="AL98" s="88" t="s">
        <v>69</v>
      </c>
      <c r="AM98" s="334"/>
      <c r="AN98" s="55"/>
      <c r="AO98" s="232"/>
      <c r="AP98" s="330"/>
      <c r="AQ98" s="103"/>
    </row>
    <row r="99" spans="1:43" x14ac:dyDescent="0.2">
      <c r="A99" s="102"/>
      <c r="B99" s="328"/>
      <c r="C99" s="334"/>
      <c r="D99" s="55"/>
      <c r="E99" s="670"/>
      <c r="F99" s="670"/>
      <c r="G99" s="670"/>
      <c r="H99" s="670"/>
      <c r="I99" s="670"/>
      <c r="J99" s="670"/>
      <c r="K99" s="670"/>
      <c r="L99" s="670"/>
      <c r="M99" s="670"/>
      <c r="N99" s="670"/>
      <c r="O99" s="670"/>
      <c r="P99" s="670"/>
      <c r="Q99" s="670"/>
      <c r="R99" s="670"/>
      <c r="S99" s="670"/>
      <c r="T99" s="670"/>
      <c r="U99" s="334"/>
      <c r="V99" s="55"/>
      <c r="W99" s="232" t="s">
        <v>300</v>
      </c>
      <c r="X99" s="232"/>
      <c r="Y99" s="232"/>
      <c r="Z99" s="232"/>
      <c r="AA99" s="232"/>
      <c r="AB99" s="51" t="s">
        <v>9</v>
      </c>
      <c r="AC99" s="111"/>
      <c r="AD99" s="51"/>
      <c r="AE99" s="51"/>
      <c r="AF99" s="51"/>
      <c r="AG99" s="51"/>
      <c r="AH99" s="51"/>
      <c r="AI99" s="51"/>
      <c r="AJ99" s="51"/>
      <c r="AK99" s="51"/>
      <c r="AL99" s="88" t="s">
        <v>98</v>
      </c>
      <c r="AM99" s="334"/>
      <c r="AN99" s="55"/>
      <c r="AO99" s="232"/>
      <c r="AP99" s="232"/>
      <c r="AQ99" s="103"/>
    </row>
    <row r="100" spans="1:43" x14ac:dyDescent="0.2">
      <c r="A100" s="102"/>
      <c r="B100" s="328"/>
      <c r="C100" s="334"/>
      <c r="D100" s="55"/>
      <c r="E100" s="670"/>
      <c r="F100" s="670"/>
      <c r="G100" s="670"/>
      <c r="H100" s="670"/>
      <c r="I100" s="670"/>
      <c r="J100" s="670"/>
      <c r="K100" s="670"/>
      <c r="L100" s="670"/>
      <c r="M100" s="670"/>
      <c r="N100" s="670"/>
      <c r="O100" s="670"/>
      <c r="P100" s="670"/>
      <c r="Q100" s="670"/>
      <c r="R100" s="670"/>
      <c r="S100" s="670"/>
      <c r="T100" s="670"/>
      <c r="U100" s="334"/>
      <c r="V100" s="55"/>
      <c r="W100" s="232" t="s">
        <v>301</v>
      </c>
      <c r="X100" s="232"/>
      <c r="Y100" s="232"/>
      <c r="Z100" s="232"/>
      <c r="AA100" s="51" t="s">
        <v>9</v>
      </c>
      <c r="AB100" s="111"/>
      <c r="AC100" s="51"/>
      <c r="AD100" s="51"/>
      <c r="AE100" s="51"/>
      <c r="AF100" s="51"/>
      <c r="AG100" s="51"/>
      <c r="AH100" s="51"/>
      <c r="AI100" s="51"/>
      <c r="AJ100" s="51"/>
      <c r="AK100" s="51"/>
      <c r="AL100" s="88" t="s">
        <v>100</v>
      </c>
      <c r="AM100" s="334"/>
      <c r="AN100" s="55"/>
      <c r="AO100" s="232"/>
      <c r="AP100" s="232"/>
      <c r="AQ100" s="103"/>
    </row>
    <row r="101" spans="1:43" x14ac:dyDescent="0.2">
      <c r="A101" s="102"/>
      <c r="B101" s="328"/>
      <c r="C101" s="334"/>
      <c r="D101" s="55"/>
      <c r="E101" s="670"/>
      <c r="F101" s="670"/>
      <c r="G101" s="670"/>
      <c r="H101" s="670"/>
      <c r="I101" s="670"/>
      <c r="J101" s="670"/>
      <c r="K101" s="670"/>
      <c r="L101" s="670"/>
      <c r="M101" s="670"/>
      <c r="N101" s="670"/>
      <c r="O101" s="670"/>
      <c r="P101" s="670"/>
      <c r="Q101" s="670"/>
      <c r="R101" s="670"/>
      <c r="S101" s="670"/>
      <c r="T101" s="670"/>
      <c r="U101" s="334"/>
      <c r="V101" s="55"/>
      <c r="W101" s="232" t="s">
        <v>302</v>
      </c>
      <c r="X101" s="232"/>
      <c r="Y101" s="51" t="s">
        <v>9</v>
      </c>
      <c r="Z101" s="51"/>
      <c r="AA101" s="51"/>
      <c r="AB101" s="51"/>
      <c r="AC101" s="51"/>
      <c r="AD101" s="51"/>
      <c r="AE101" s="51"/>
      <c r="AF101" s="51"/>
      <c r="AG101" s="51"/>
      <c r="AH101" s="51"/>
      <c r="AI101" s="51"/>
      <c r="AJ101" s="51"/>
      <c r="AK101" s="51"/>
      <c r="AL101" s="88" t="s">
        <v>268</v>
      </c>
      <c r="AM101" s="334"/>
      <c r="AN101" s="55"/>
      <c r="AO101" s="232"/>
      <c r="AP101" s="232"/>
      <c r="AQ101" s="103"/>
    </row>
    <row r="102" spans="1:43" x14ac:dyDescent="0.2">
      <c r="A102" s="102"/>
      <c r="B102" s="328"/>
      <c r="C102" s="334"/>
      <c r="D102" s="55"/>
      <c r="E102" s="670"/>
      <c r="F102" s="670"/>
      <c r="G102" s="670"/>
      <c r="H102" s="670"/>
      <c r="I102" s="670"/>
      <c r="J102" s="670"/>
      <c r="K102" s="670"/>
      <c r="L102" s="670"/>
      <c r="M102" s="670"/>
      <c r="N102" s="670"/>
      <c r="O102" s="670"/>
      <c r="P102" s="670"/>
      <c r="Q102" s="670"/>
      <c r="R102" s="670"/>
      <c r="S102" s="670"/>
      <c r="T102" s="670"/>
      <c r="U102" s="334"/>
      <c r="V102" s="55"/>
      <c r="W102" s="232" t="s">
        <v>303</v>
      </c>
      <c r="X102" s="232"/>
      <c r="Y102" s="232"/>
      <c r="AA102" s="51" t="s">
        <v>9</v>
      </c>
      <c r="AB102" s="111"/>
      <c r="AC102" s="51"/>
      <c r="AD102" s="51"/>
      <c r="AE102" s="51"/>
      <c r="AF102" s="51"/>
      <c r="AG102" s="51"/>
      <c r="AH102" s="51"/>
      <c r="AI102" s="51"/>
      <c r="AJ102" s="51"/>
      <c r="AK102" s="51"/>
      <c r="AL102" s="88" t="s">
        <v>269</v>
      </c>
      <c r="AM102" s="334"/>
      <c r="AN102" s="55"/>
      <c r="AO102" s="232"/>
      <c r="AP102" s="232"/>
      <c r="AQ102" s="103"/>
    </row>
    <row r="103" spans="1:43" x14ac:dyDescent="0.2">
      <c r="A103" s="102"/>
      <c r="B103" s="328"/>
      <c r="C103" s="334"/>
      <c r="D103" s="55"/>
      <c r="E103" s="670"/>
      <c r="F103" s="670"/>
      <c r="G103" s="670"/>
      <c r="H103" s="670"/>
      <c r="I103" s="670"/>
      <c r="J103" s="670"/>
      <c r="K103" s="670"/>
      <c r="L103" s="670"/>
      <c r="M103" s="670"/>
      <c r="N103" s="670"/>
      <c r="O103" s="670"/>
      <c r="P103" s="670"/>
      <c r="Q103" s="670"/>
      <c r="R103" s="670"/>
      <c r="S103" s="670"/>
      <c r="T103" s="670"/>
      <c r="U103" s="334"/>
      <c r="V103" s="55"/>
      <c r="W103" s="232" t="s">
        <v>304</v>
      </c>
      <c r="X103" s="232"/>
      <c r="Y103" s="232"/>
      <c r="Z103" s="232"/>
      <c r="AA103" s="232"/>
      <c r="AB103" s="232"/>
      <c r="AC103" s="51" t="s">
        <v>9</v>
      </c>
      <c r="AD103" s="51"/>
      <c r="AE103" s="111"/>
      <c r="AF103" s="51"/>
      <c r="AG103" s="51"/>
      <c r="AH103" s="51"/>
      <c r="AI103" s="51"/>
      <c r="AJ103" s="51"/>
      <c r="AK103" s="51"/>
      <c r="AL103" s="88" t="s">
        <v>270</v>
      </c>
      <c r="AM103" s="334"/>
      <c r="AN103" s="55"/>
      <c r="AO103" s="232"/>
      <c r="AP103" s="232"/>
      <c r="AQ103" s="103"/>
    </row>
    <row r="104" spans="1:43" x14ac:dyDescent="0.2">
      <c r="A104" s="102"/>
      <c r="B104" s="328"/>
      <c r="C104" s="334"/>
      <c r="D104" s="55"/>
      <c r="E104" s="670"/>
      <c r="F104" s="670"/>
      <c r="G104" s="670"/>
      <c r="H104" s="670"/>
      <c r="I104" s="670"/>
      <c r="J104" s="670"/>
      <c r="K104" s="670"/>
      <c r="L104" s="670"/>
      <c r="M104" s="670"/>
      <c r="N104" s="670"/>
      <c r="O104" s="670"/>
      <c r="P104" s="670"/>
      <c r="Q104" s="670"/>
      <c r="R104" s="670"/>
      <c r="S104" s="670"/>
      <c r="T104" s="670"/>
      <c r="U104" s="334"/>
      <c r="V104" s="55"/>
      <c r="W104" s="232" t="s">
        <v>305</v>
      </c>
      <c r="X104" s="232"/>
      <c r="Y104" s="232"/>
      <c r="Z104" s="232"/>
      <c r="AB104" s="51"/>
      <c r="AC104" s="111"/>
      <c r="AD104" s="51"/>
      <c r="AH104" s="51" t="s">
        <v>9</v>
      </c>
      <c r="AI104" s="51"/>
      <c r="AJ104" s="51"/>
      <c r="AK104" s="51"/>
      <c r="AL104" s="88" t="s">
        <v>271</v>
      </c>
      <c r="AM104" s="334"/>
      <c r="AN104" s="55"/>
      <c r="AO104" s="232"/>
      <c r="AP104" s="330"/>
      <c r="AQ104" s="103"/>
    </row>
    <row r="105" spans="1:43" x14ac:dyDescent="0.2">
      <c r="A105" s="102"/>
      <c r="B105" s="328"/>
      <c r="C105" s="334"/>
      <c r="D105" s="55"/>
      <c r="E105" s="670"/>
      <c r="F105" s="670"/>
      <c r="G105" s="670"/>
      <c r="H105" s="670"/>
      <c r="I105" s="670"/>
      <c r="J105" s="670"/>
      <c r="K105" s="670"/>
      <c r="L105" s="670"/>
      <c r="M105" s="670"/>
      <c r="N105" s="670"/>
      <c r="O105" s="670"/>
      <c r="P105" s="670"/>
      <c r="Q105" s="670"/>
      <c r="R105" s="670"/>
      <c r="S105" s="670"/>
      <c r="T105" s="670"/>
      <c r="U105" s="334"/>
      <c r="V105" s="55"/>
      <c r="W105" s="232" t="s">
        <v>308</v>
      </c>
      <c r="X105" s="232"/>
      <c r="Y105" s="232"/>
      <c r="Z105" s="232"/>
      <c r="AC105" s="111"/>
      <c r="AE105" s="51"/>
      <c r="AF105" s="51" t="s">
        <v>9</v>
      </c>
      <c r="AG105" s="51"/>
      <c r="AH105" s="51"/>
      <c r="AI105" s="51"/>
      <c r="AJ105" s="51"/>
      <c r="AK105" s="51"/>
      <c r="AL105" s="88" t="s">
        <v>272</v>
      </c>
      <c r="AM105" s="334"/>
      <c r="AN105" s="55"/>
      <c r="AO105" s="232"/>
      <c r="AP105" s="330"/>
      <c r="AQ105" s="103"/>
    </row>
    <row r="106" spans="1:43" x14ac:dyDescent="0.2">
      <c r="A106" s="102"/>
      <c r="B106" s="328"/>
      <c r="C106" s="334"/>
      <c r="D106" s="55"/>
      <c r="E106" s="670"/>
      <c r="F106" s="670"/>
      <c r="G106" s="670"/>
      <c r="H106" s="670"/>
      <c r="I106" s="670"/>
      <c r="J106" s="670"/>
      <c r="K106" s="670"/>
      <c r="L106" s="670"/>
      <c r="M106" s="670"/>
      <c r="N106" s="670"/>
      <c r="O106" s="670"/>
      <c r="P106" s="670"/>
      <c r="Q106" s="670"/>
      <c r="R106" s="670"/>
      <c r="S106" s="670"/>
      <c r="T106" s="670"/>
      <c r="U106" s="334"/>
      <c r="V106" s="55"/>
      <c r="W106" s="232" t="s">
        <v>316</v>
      </c>
      <c r="X106" s="232"/>
      <c r="Y106" s="232"/>
      <c r="Z106" s="232"/>
      <c r="AA106" s="232"/>
      <c r="AB106" s="232"/>
      <c r="AC106" s="232"/>
      <c r="AD106" s="232"/>
      <c r="AF106" s="51" t="s">
        <v>9</v>
      </c>
      <c r="AG106" s="51"/>
      <c r="AH106" s="51"/>
      <c r="AI106" s="111"/>
      <c r="AJ106" s="111"/>
      <c r="AK106" s="51"/>
      <c r="AL106" s="88" t="s">
        <v>75</v>
      </c>
      <c r="AM106" s="334"/>
      <c r="AN106" s="55"/>
      <c r="AO106" s="232"/>
      <c r="AP106" s="330"/>
      <c r="AQ106" s="103"/>
    </row>
    <row r="107" spans="1:43" ht="6" customHeight="1" thickBot="1" x14ac:dyDescent="0.25">
      <c r="A107" s="104"/>
      <c r="B107" s="332"/>
      <c r="C107" s="86"/>
      <c r="D107" s="87"/>
      <c r="E107" s="85"/>
      <c r="F107" s="85"/>
      <c r="G107" s="85"/>
      <c r="H107" s="85"/>
      <c r="I107" s="85"/>
      <c r="J107" s="85"/>
      <c r="K107" s="85"/>
      <c r="L107" s="85"/>
      <c r="M107" s="85"/>
      <c r="N107" s="85"/>
      <c r="O107" s="85"/>
      <c r="P107" s="85"/>
      <c r="Q107" s="85"/>
      <c r="R107" s="85"/>
      <c r="S107" s="85"/>
      <c r="T107" s="85"/>
      <c r="U107" s="86"/>
      <c r="V107" s="87"/>
      <c r="W107" s="85"/>
      <c r="X107" s="85"/>
      <c r="Y107" s="85"/>
      <c r="Z107" s="85"/>
      <c r="AA107" s="85"/>
      <c r="AB107" s="85"/>
      <c r="AC107" s="85"/>
      <c r="AD107" s="85"/>
      <c r="AE107" s="85"/>
      <c r="AF107" s="85"/>
      <c r="AG107" s="85"/>
      <c r="AH107" s="85"/>
      <c r="AI107" s="85"/>
      <c r="AJ107" s="85"/>
      <c r="AK107" s="85"/>
      <c r="AL107" s="105"/>
      <c r="AM107" s="86"/>
      <c r="AN107" s="87"/>
      <c r="AO107" s="85"/>
      <c r="AP107" s="85"/>
      <c r="AQ107" s="106"/>
    </row>
    <row r="108" spans="1:43" ht="6" customHeight="1" x14ac:dyDescent="0.2">
      <c r="A108" s="18"/>
      <c r="B108" s="326"/>
      <c r="C108" s="50"/>
      <c r="D108" s="29"/>
      <c r="E108" s="18"/>
      <c r="F108" s="18"/>
      <c r="G108" s="18"/>
      <c r="H108" s="18"/>
      <c r="I108" s="18"/>
      <c r="J108" s="18"/>
      <c r="K108" s="18"/>
      <c r="L108" s="18"/>
      <c r="M108" s="18"/>
      <c r="N108" s="18"/>
      <c r="O108" s="18"/>
      <c r="P108" s="18"/>
      <c r="Q108" s="18"/>
      <c r="R108" s="18"/>
      <c r="S108" s="18"/>
      <c r="T108" s="18"/>
      <c r="U108" s="50"/>
      <c r="V108" s="29"/>
      <c r="W108" s="18"/>
      <c r="X108" s="18"/>
      <c r="Y108" s="18"/>
      <c r="Z108" s="18"/>
      <c r="AA108" s="18"/>
      <c r="AB108" s="18"/>
      <c r="AC108" s="18"/>
      <c r="AD108" s="18"/>
      <c r="AE108" s="18"/>
      <c r="AF108" s="18"/>
      <c r="AG108" s="18"/>
      <c r="AH108" s="18"/>
      <c r="AI108" s="18"/>
      <c r="AJ108" s="18"/>
      <c r="AK108" s="18"/>
      <c r="AL108" s="26"/>
      <c r="AM108" s="50"/>
      <c r="AN108" s="29"/>
      <c r="AO108" s="18"/>
      <c r="AP108" s="18"/>
      <c r="AQ108" s="18"/>
    </row>
    <row r="109" spans="1:43" ht="11.25" customHeight="1" x14ac:dyDescent="0.2">
      <c r="A109" s="232"/>
      <c r="B109" s="125">
        <v>328</v>
      </c>
      <c r="C109" s="334"/>
      <c r="D109" s="55"/>
      <c r="E109" s="671" t="str">
        <f ca="1">VLOOKUP(INDIRECT(ADDRESS(ROW(),COLUMN()-3)),Language_Translations,MATCH(Language_Selected,Language_Options,0),FALSE)</f>
        <v>At that time, were you told that you could switch to another method if you wanted to or needed to?</v>
      </c>
      <c r="F109" s="671"/>
      <c r="G109" s="671"/>
      <c r="H109" s="671"/>
      <c r="I109" s="671"/>
      <c r="J109" s="671"/>
      <c r="K109" s="671"/>
      <c r="L109" s="671"/>
      <c r="M109" s="671"/>
      <c r="N109" s="671"/>
      <c r="O109" s="671"/>
      <c r="P109" s="671"/>
      <c r="Q109" s="671"/>
      <c r="R109" s="671"/>
      <c r="S109" s="671"/>
      <c r="T109" s="671"/>
      <c r="U109" s="334"/>
      <c r="V109" s="55"/>
      <c r="W109" s="232" t="s">
        <v>112</v>
      </c>
      <c r="X109" s="232"/>
      <c r="Y109" s="51" t="s">
        <v>9</v>
      </c>
      <c r="Z109" s="51"/>
      <c r="AA109" s="51"/>
      <c r="AB109" s="51"/>
      <c r="AC109" s="51"/>
      <c r="AD109" s="51"/>
      <c r="AE109" s="51"/>
      <c r="AF109" s="51"/>
      <c r="AG109" s="51"/>
      <c r="AH109" s="51"/>
      <c r="AI109" s="51"/>
      <c r="AJ109" s="51"/>
      <c r="AK109" s="51"/>
      <c r="AL109" s="89" t="s">
        <v>87</v>
      </c>
      <c r="AM109" s="334"/>
      <c r="AN109" s="55"/>
      <c r="AO109" s="232"/>
      <c r="AP109" s="684">
        <v>330</v>
      </c>
      <c r="AQ109" s="232"/>
    </row>
    <row r="110" spans="1:43" x14ac:dyDescent="0.2">
      <c r="A110" s="232"/>
      <c r="B110" s="328"/>
      <c r="C110" s="334"/>
      <c r="D110" s="55"/>
      <c r="E110" s="671"/>
      <c r="F110" s="671"/>
      <c r="G110" s="671"/>
      <c r="H110" s="671"/>
      <c r="I110" s="671"/>
      <c r="J110" s="671"/>
      <c r="K110" s="671"/>
      <c r="L110" s="671"/>
      <c r="M110" s="671"/>
      <c r="N110" s="671"/>
      <c r="O110" s="671"/>
      <c r="P110" s="671"/>
      <c r="Q110" s="671"/>
      <c r="R110" s="671"/>
      <c r="S110" s="671"/>
      <c r="T110" s="671"/>
      <c r="U110" s="334"/>
      <c r="V110" s="55"/>
      <c r="W110" s="232" t="s">
        <v>113</v>
      </c>
      <c r="X110" s="232"/>
      <c r="Y110" s="51" t="s">
        <v>9</v>
      </c>
      <c r="Z110" s="51"/>
      <c r="AA110" s="51"/>
      <c r="AB110" s="51"/>
      <c r="AC110" s="51"/>
      <c r="AD110" s="51"/>
      <c r="AE110" s="51"/>
      <c r="AF110" s="51"/>
      <c r="AG110" s="51"/>
      <c r="AH110" s="51"/>
      <c r="AI110" s="51"/>
      <c r="AJ110" s="51"/>
      <c r="AK110" s="51"/>
      <c r="AL110" s="89" t="s">
        <v>89</v>
      </c>
      <c r="AM110" s="334"/>
      <c r="AN110" s="55"/>
      <c r="AO110" s="232"/>
      <c r="AP110" s="684"/>
      <c r="AQ110" s="232"/>
    </row>
    <row r="111" spans="1:43" ht="6" customHeight="1" thickBot="1" x14ac:dyDescent="0.25">
      <c r="A111" s="91"/>
      <c r="B111" s="90"/>
      <c r="C111" s="52"/>
      <c r="D111" s="28"/>
      <c r="E111" s="91"/>
      <c r="F111" s="91"/>
      <c r="G111" s="91"/>
      <c r="H111" s="91"/>
      <c r="I111" s="91"/>
      <c r="J111" s="91"/>
      <c r="K111" s="91"/>
      <c r="L111" s="91"/>
      <c r="M111" s="91"/>
      <c r="N111" s="91"/>
      <c r="O111" s="91"/>
      <c r="P111" s="91"/>
      <c r="Q111" s="91"/>
      <c r="R111" s="91"/>
      <c r="S111" s="91"/>
      <c r="T111" s="91"/>
      <c r="U111" s="52"/>
      <c r="V111" s="28"/>
      <c r="W111" s="91"/>
      <c r="X111" s="91"/>
      <c r="Y111" s="91"/>
      <c r="Z111" s="91"/>
      <c r="AA111" s="91"/>
      <c r="AB111" s="91"/>
      <c r="AC111" s="91"/>
      <c r="AD111" s="91"/>
      <c r="AE111" s="91"/>
      <c r="AF111" s="91"/>
      <c r="AG111" s="91"/>
      <c r="AH111" s="91"/>
      <c r="AI111" s="91"/>
      <c r="AJ111" s="91"/>
      <c r="AK111" s="91"/>
      <c r="AL111" s="92"/>
      <c r="AM111" s="52"/>
      <c r="AN111" s="28"/>
      <c r="AO111" s="91"/>
      <c r="AP111" s="91"/>
      <c r="AQ111" s="91"/>
    </row>
    <row r="112" spans="1:43" ht="6" customHeight="1" x14ac:dyDescent="0.2">
      <c r="A112" s="96"/>
      <c r="B112" s="97"/>
      <c r="C112" s="98"/>
      <c r="D112" s="99"/>
      <c r="E112" s="1"/>
      <c r="F112" s="1"/>
      <c r="G112" s="1"/>
      <c r="H112" s="1"/>
      <c r="I112" s="1"/>
      <c r="J112" s="1"/>
      <c r="K112" s="1"/>
      <c r="L112" s="1"/>
      <c r="M112" s="1"/>
      <c r="N112" s="1"/>
      <c r="O112" s="1"/>
      <c r="P112" s="1"/>
      <c r="Q112" s="1"/>
      <c r="R112" s="1"/>
      <c r="S112" s="1"/>
      <c r="T112" s="1"/>
      <c r="U112" s="98"/>
      <c r="V112" s="99"/>
      <c r="W112" s="1"/>
      <c r="X112" s="1"/>
      <c r="Y112" s="1"/>
      <c r="Z112" s="1"/>
      <c r="AA112" s="1"/>
      <c r="AB112" s="1"/>
      <c r="AC112" s="1"/>
      <c r="AD112" s="1"/>
      <c r="AE112" s="1"/>
      <c r="AF112" s="1"/>
      <c r="AG112" s="1"/>
      <c r="AH112" s="1"/>
      <c r="AI112" s="1"/>
      <c r="AJ112" s="1"/>
      <c r="AK112" s="1"/>
      <c r="AL112" s="100"/>
      <c r="AM112" s="98"/>
      <c r="AN112" s="99"/>
      <c r="AO112" s="1"/>
      <c r="AP112" s="1"/>
      <c r="AQ112" s="101"/>
    </row>
    <row r="113" spans="1:43" x14ac:dyDescent="0.2">
      <c r="A113" s="102"/>
      <c r="B113" s="125">
        <v>329</v>
      </c>
      <c r="C113" s="334"/>
      <c r="D113" s="55"/>
      <c r="E113" s="670" t="s">
        <v>410</v>
      </c>
      <c r="F113" s="670"/>
      <c r="G113" s="670"/>
      <c r="H113" s="670"/>
      <c r="I113" s="670"/>
      <c r="J113" s="670"/>
      <c r="K113" s="670"/>
      <c r="L113" s="670"/>
      <c r="M113" s="670"/>
      <c r="N113" s="670"/>
      <c r="O113" s="670"/>
      <c r="P113" s="670"/>
      <c r="Q113" s="670"/>
      <c r="R113" s="670"/>
      <c r="S113" s="670"/>
      <c r="T113" s="670"/>
      <c r="U113" s="334"/>
      <c r="V113" s="55"/>
      <c r="W113" s="232" t="s">
        <v>296</v>
      </c>
      <c r="X113" s="232"/>
      <c r="Y113" s="232"/>
      <c r="Z113" s="232"/>
      <c r="AA113" s="232"/>
      <c r="AB113" s="232"/>
      <c r="AC113" s="232"/>
      <c r="AD113" s="232"/>
      <c r="AE113" s="51" t="s">
        <v>9</v>
      </c>
      <c r="AF113" s="51"/>
      <c r="AG113" s="111"/>
      <c r="AH113" s="111"/>
      <c r="AI113" s="51"/>
      <c r="AJ113" s="51"/>
      <c r="AK113" s="51"/>
      <c r="AL113" s="88" t="s">
        <v>67</v>
      </c>
      <c r="AM113" s="334"/>
      <c r="AN113" s="55"/>
      <c r="AO113" s="232"/>
      <c r="AP113" s="675">
        <v>332</v>
      </c>
      <c r="AQ113" s="103"/>
    </row>
    <row r="114" spans="1:43" x14ac:dyDescent="0.2">
      <c r="A114" s="102"/>
      <c r="B114" s="328"/>
      <c r="C114" s="334"/>
      <c r="D114" s="55"/>
      <c r="E114" s="670"/>
      <c r="F114" s="670"/>
      <c r="G114" s="670"/>
      <c r="H114" s="670"/>
      <c r="I114" s="670"/>
      <c r="J114" s="670"/>
      <c r="K114" s="670"/>
      <c r="L114" s="670"/>
      <c r="M114" s="670"/>
      <c r="N114" s="670"/>
      <c r="O114" s="670"/>
      <c r="P114" s="670"/>
      <c r="Q114" s="670"/>
      <c r="R114" s="670"/>
      <c r="S114" s="670"/>
      <c r="T114" s="670"/>
      <c r="U114" s="334"/>
      <c r="V114" s="55"/>
      <c r="W114" s="232" t="s">
        <v>298</v>
      </c>
      <c r="X114" s="232"/>
      <c r="Y114" s="232"/>
      <c r="Z114" s="232"/>
      <c r="AA114" s="232"/>
      <c r="AB114" s="232"/>
      <c r="AC114" s="232"/>
      <c r="AD114" s="51" t="s">
        <v>9</v>
      </c>
      <c r="AE114" s="51"/>
      <c r="AF114" s="51"/>
      <c r="AG114" s="111"/>
      <c r="AH114" s="111"/>
      <c r="AI114" s="51"/>
      <c r="AJ114" s="51"/>
      <c r="AK114" s="51"/>
      <c r="AL114" s="88" t="s">
        <v>68</v>
      </c>
      <c r="AM114" s="334"/>
      <c r="AN114" s="55"/>
      <c r="AO114" s="232"/>
      <c r="AP114" s="675"/>
      <c r="AQ114" s="103"/>
    </row>
    <row r="115" spans="1:43" x14ac:dyDescent="0.2">
      <c r="A115" s="102"/>
      <c r="B115" s="328"/>
      <c r="C115" s="334"/>
      <c r="D115" s="55"/>
      <c r="E115" s="670"/>
      <c r="F115" s="670"/>
      <c r="G115" s="670"/>
      <c r="H115" s="670"/>
      <c r="I115" s="670"/>
      <c r="J115" s="670"/>
      <c r="K115" s="670"/>
      <c r="L115" s="670"/>
      <c r="M115" s="670"/>
      <c r="N115" s="670"/>
      <c r="O115" s="670"/>
      <c r="P115" s="670"/>
      <c r="Q115" s="670"/>
      <c r="R115" s="670"/>
      <c r="S115" s="670"/>
      <c r="T115" s="670"/>
      <c r="U115" s="334"/>
      <c r="V115" s="55"/>
      <c r="W115" s="232" t="s">
        <v>299</v>
      </c>
      <c r="X115" s="232"/>
      <c r="Y115" s="51" t="s">
        <v>9</v>
      </c>
      <c r="Z115" s="51"/>
      <c r="AA115" s="51"/>
      <c r="AB115" s="51"/>
      <c r="AC115" s="51"/>
      <c r="AD115" s="51"/>
      <c r="AE115" s="51"/>
      <c r="AF115" s="51"/>
      <c r="AG115" s="51"/>
      <c r="AH115" s="51"/>
      <c r="AI115" s="51"/>
      <c r="AJ115" s="51"/>
      <c r="AK115" s="51"/>
      <c r="AL115" s="88" t="s">
        <v>69</v>
      </c>
      <c r="AM115" s="334"/>
      <c r="AN115" s="55"/>
      <c r="AO115" s="232"/>
      <c r="AP115" s="232"/>
      <c r="AQ115" s="103"/>
    </row>
    <row r="116" spans="1:43" x14ac:dyDescent="0.2">
      <c r="A116" s="102"/>
      <c r="B116" s="328"/>
      <c r="C116" s="334"/>
      <c r="D116" s="55"/>
      <c r="E116" s="670"/>
      <c r="F116" s="670"/>
      <c r="G116" s="670"/>
      <c r="H116" s="670"/>
      <c r="I116" s="670"/>
      <c r="J116" s="670"/>
      <c r="K116" s="670"/>
      <c r="L116" s="670"/>
      <c r="M116" s="670"/>
      <c r="N116" s="670"/>
      <c r="O116" s="670"/>
      <c r="P116" s="670"/>
      <c r="Q116" s="670"/>
      <c r="R116" s="670"/>
      <c r="S116" s="670"/>
      <c r="T116" s="670"/>
      <c r="U116" s="334"/>
      <c r="V116" s="55"/>
      <c r="W116" s="232" t="s">
        <v>300</v>
      </c>
      <c r="X116" s="232"/>
      <c r="Y116" s="232"/>
      <c r="Z116" s="232"/>
      <c r="AA116" s="232"/>
      <c r="AB116" s="51" t="s">
        <v>9</v>
      </c>
      <c r="AC116" s="111"/>
      <c r="AD116" s="51"/>
      <c r="AE116" s="51"/>
      <c r="AF116" s="51"/>
      <c r="AG116" s="51"/>
      <c r="AH116" s="51"/>
      <c r="AI116" s="51"/>
      <c r="AJ116" s="51"/>
      <c r="AK116" s="51"/>
      <c r="AL116" s="88" t="s">
        <v>98</v>
      </c>
      <c r="AM116" s="334"/>
      <c r="AN116" s="55"/>
      <c r="AO116" s="232"/>
      <c r="AP116" s="232"/>
      <c r="AQ116" s="103"/>
    </row>
    <row r="117" spans="1:43" x14ac:dyDescent="0.2">
      <c r="A117" s="102"/>
      <c r="B117" s="328"/>
      <c r="C117" s="334"/>
      <c r="D117" s="55"/>
      <c r="E117" s="670"/>
      <c r="F117" s="670"/>
      <c r="G117" s="670"/>
      <c r="H117" s="670"/>
      <c r="I117" s="670"/>
      <c r="J117" s="670"/>
      <c r="K117" s="670"/>
      <c r="L117" s="670"/>
      <c r="M117" s="670"/>
      <c r="N117" s="670"/>
      <c r="O117" s="670"/>
      <c r="P117" s="670"/>
      <c r="Q117" s="670"/>
      <c r="R117" s="670"/>
      <c r="S117" s="670"/>
      <c r="T117" s="670"/>
      <c r="U117" s="334"/>
      <c r="V117" s="55"/>
      <c r="W117" s="232" t="s">
        <v>301</v>
      </c>
      <c r="X117" s="232"/>
      <c r="Y117" s="232"/>
      <c r="Z117" s="232"/>
      <c r="AA117" s="51" t="s">
        <v>9</v>
      </c>
      <c r="AB117" s="111"/>
      <c r="AC117" s="51"/>
      <c r="AD117" s="51"/>
      <c r="AE117" s="51"/>
      <c r="AF117" s="51"/>
      <c r="AG117" s="51"/>
      <c r="AH117" s="51"/>
      <c r="AI117" s="51"/>
      <c r="AJ117" s="51"/>
      <c r="AK117" s="51"/>
      <c r="AL117" s="88" t="s">
        <v>100</v>
      </c>
      <c r="AM117" s="334"/>
      <c r="AN117" s="55"/>
      <c r="AO117" s="232"/>
      <c r="AP117" s="232"/>
      <c r="AQ117" s="103"/>
    </row>
    <row r="118" spans="1:43" x14ac:dyDescent="0.2">
      <c r="A118" s="102"/>
      <c r="B118" s="328"/>
      <c r="C118" s="334"/>
      <c r="D118" s="55"/>
      <c r="E118" s="670"/>
      <c r="F118" s="670"/>
      <c r="G118" s="670"/>
      <c r="H118" s="670"/>
      <c r="I118" s="670"/>
      <c r="J118" s="670"/>
      <c r="K118" s="670"/>
      <c r="L118" s="670"/>
      <c r="M118" s="670"/>
      <c r="N118" s="670"/>
      <c r="O118" s="670"/>
      <c r="P118" s="670"/>
      <c r="Q118" s="670"/>
      <c r="R118" s="670"/>
      <c r="S118" s="670"/>
      <c r="T118" s="670"/>
      <c r="U118" s="334"/>
      <c r="V118" s="55"/>
      <c r="W118" s="232" t="s">
        <v>302</v>
      </c>
      <c r="X118" s="232"/>
      <c r="Y118" s="51" t="s">
        <v>9</v>
      </c>
      <c r="Z118" s="51"/>
      <c r="AA118" s="51"/>
      <c r="AB118" s="51"/>
      <c r="AC118" s="51"/>
      <c r="AD118" s="51"/>
      <c r="AE118" s="51"/>
      <c r="AF118" s="51"/>
      <c r="AG118" s="51"/>
      <c r="AH118" s="51"/>
      <c r="AI118" s="51"/>
      <c r="AJ118" s="51"/>
      <c r="AK118" s="51"/>
      <c r="AL118" s="88" t="s">
        <v>268</v>
      </c>
      <c r="AM118" s="334"/>
      <c r="AN118" s="55"/>
      <c r="AO118" s="232"/>
      <c r="AP118" s="232"/>
      <c r="AQ118" s="103"/>
    </row>
    <row r="119" spans="1:43" x14ac:dyDescent="0.2">
      <c r="A119" s="102"/>
      <c r="B119" s="328"/>
      <c r="C119" s="334"/>
      <c r="D119" s="55"/>
      <c r="E119" s="670"/>
      <c r="F119" s="670"/>
      <c r="G119" s="670"/>
      <c r="H119" s="670"/>
      <c r="I119" s="670"/>
      <c r="J119" s="670"/>
      <c r="K119" s="670"/>
      <c r="L119" s="670"/>
      <c r="M119" s="670"/>
      <c r="N119" s="670"/>
      <c r="O119" s="670"/>
      <c r="P119" s="670"/>
      <c r="Q119" s="670"/>
      <c r="R119" s="670"/>
      <c r="S119" s="670"/>
      <c r="T119" s="670"/>
      <c r="U119" s="334"/>
      <c r="V119" s="55"/>
      <c r="W119" s="232" t="s">
        <v>303</v>
      </c>
      <c r="X119" s="232"/>
      <c r="Y119" s="232"/>
      <c r="AA119" s="51" t="s">
        <v>9</v>
      </c>
      <c r="AB119" s="111"/>
      <c r="AC119" s="51"/>
      <c r="AD119" s="51"/>
      <c r="AE119" s="51"/>
      <c r="AF119" s="51"/>
      <c r="AG119" s="51"/>
      <c r="AH119" s="51"/>
      <c r="AI119" s="51"/>
      <c r="AJ119" s="51"/>
      <c r="AK119" s="51"/>
      <c r="AL119" s="88" t="s">
        <v>269</v>
      </c>
      <c r="AM119" s="334"/>
      <c r="AN119" s="55"/>
      <c r="AO119" s="232"/>
      <c r="AP119" s="330"/>
      <c r="AQ119" s="103"/>
    </row>
    <row r="120" spans="1:43" x14ac:dyDescent="0.2">
      <c r="A120" s="102"/>
      <c r="B120" s="328"/>
      <c r="C120" s="334"/>
      <c r="D120" s="55"/>
      <c r="E120" s="670"/>
      <c r="F120" s="670"/>
      <c r="G120" s="670"/>
      <c r="H120" s="670"/>
      <c r="I120" s="670"/>
      <c r="J120" s="670"/>
      <c r="K120" s="670"/>
      <c r="L120" s="670"/>
      <c r="M120" s="670"/>
      <c r="N120" s="670"/>
      <c r="O120" s="670"/>
      <c r="P120" s="670"/>
      <c r="Q120" s="670"/>
      <c r="R120" s="670"/>
      <c r="S120" s="670"/>
      <c r="T120" s="670"/>
      <c r="U120" s="334"/>
      <c r="V120" s="55"/>
      <c r="W120" s="232" t="s">
        <v>304</v>
      </c>
      <c r="X120" s="232"/>
      <c r="Y120" s="232"/>
      <c r="Z120" s="232"/>
      <c r="AA120" s="232"/>
      <c r="AB120" s="232"/>
      <c r="AC120" s="51" t="s">
        <v>9</v>
      </c>
      <c r="AD120" s="51"/>
      <c r="AE120" s="111"/>
      <c r="AF120" s="51"/>
      <c r="AG120" s="51"/>
      <c r="AH120" s="51"/>
      <c r="AI120" s="51"/>
      <c r="AJ120" s="51"/>
      <c r="AK120" s="51"/>
      <c r="AL120" s="88" t="s">
        <v>270</v>
      </c>
      <c r="AM120" s="334"/>
      <c r="AN120" s="55"/>
      <c r="AO120" s="232"/>
      <c r="AP120" s="330"/>
      <c r="AQ120" s="103"/>
    </row>
    <row r="121" spans="1:43" x14ac:dyDescent="0.2">
      <c r="A121" s="102"/>
      <c r="B121" s="328"/>
      <c r="C121" s="334"/>
      <c r="D121" s="55"/>
      <c r="E121" s="670"/>
      <c r="F121" s="670"/>
      <c r="G121" s="670"/>
      <c r="H121" s="670"/>
      <c r="I121" s="670"/>
      <c r="J121" s="670"/>
      <c r="K121" s="670"/>
      <c r="L121" s="670"/>
      <c r="M121" s="670"/>
      <c r="N121" s="670"/>
      <c r="O121" s="670"/>
      <c r="P121" s="670"/>
      <c r="Q121" s="670"/>
      <c r="R121" s="670"/>
      <c r="S121" s="670"/>
      <c r="T121" s="670"/>
      <c r="U121" s="334"/>
      <c r="V121" s="55"/>
      <c r="W121" s="232" t="s">
        <v>305</v>
      </c>
      <c r="X121" s="232"/>
      <c r="Y121" s="232"/>
      <c r="Z121" s="232"/>
      <c r="AB121" s="51"/>
      <c r="AC121" s="111"/>
      <c r="AD121" s="51"/>
      <c r="AH121" s="51" t="s">
        <v>9</v>
      </c>
      <c r="AI121" s="51"/>
      <c r="AJ121" s="51"/>
      <c r="AK121" s="51"/>
      <c r="AL121" s="88" t="s">
        <v>271</v>
      </c>
      <c r="AM121" s="334"/>
      <c r="AN121" s="55"/>
      <c r="AO121" s="232"/>
      <c r="AP121" s="330"/>
      <c r="AQ121" s="103"/>
    </row>
    <row r="122" spans="1:43" x14ac:dyDescent="0.2">
      <c r="A122" s="102"/>
      <c r="B122" s="328"/>
      <c r="C122" s="334"/>
      <c r="D122" s="55"/>
      <c r="E122" s="670"/>
      <c r="F122" s="670"/>
      <c r="G122" s="670"/>
      <c r="H122" s="670"/>
      <c r="I122" s="670"/>
      <c r="J122" s="670"/>
      <c r="K122" s="670"/>
      <c r="L122" s="670"/>
      <c r="M122" s="670"/>
      <c r="N122" s="670"/>
      <c r="O122" s="670"/>
      <c r="P122" s="670"/>
      <c r="Q122" s="670"/>
      <c r="R122" s="670"/>
      <c r="S122" s="670"/>
      <c r="T122" s="670"/>
      <c r="U122" s="334"/>
      <c r="V122" s="55"/>
      <c r="W122" s="232" t="s">
        <v>308</v>
      </c>
      <c r="X122" s="232"/>
      <c r="Y122" s="232"/>
      <c r="Z122" s="232"/>
      <c r="AC122" s="111"/>
      <c r="AE122" s="51"/>
      <c r="AF122" s="51" t="s">
        <v>9</v>
      </c>
      <c r="AG122" s="51"/>
      <c r="AH122" s="51"/>
      <c r="AI122" s="51"/>
      <c r="AJ122" s="51"/>
      <c r="AK122" s="51"/>
      <c r="AL122" s="88" t="s">
        <v>272</v>
      </c>
      <c r="AM122" s="334"/>
      <c r="AN122" s="55"/>
      <c r="AO122" s="232"/>
      <c r="AP122" s="330"/>
      <c r="AQ122" s="103"/>
    </row>
    <row r="123" spans="1:43" x14ac:dyDescent="0.2">
      <c r="A123" s="102"/>
      <c r="B123" s="328"/>
      <c r="C123" s="334"/>
      <c r="D123" s="55"/>
      <c r="E123" s="670"/>
      <c r="F123" s="670"/>
      <c r="G123" s="670"/>
      <c r="H123" s="670"/>
      <c r="I123" s="670"/>
      <c r="J123" s="670"/>
      <c r="K123" s="670"/>
      <c r="L123" s="670"/>
      <c r="M123" s="670"/>
      <c r="N123" s="670"/>
      <c r="O123" s="670"/>
      <c r="P123" s="670"/>
      <c r="Q123" s="670"/>
      <c r="R123" s="670"/>
      <c r="S123" s="670"/>
      <c r="T123" s="670"/>
      <c r="U123" s="334"/>
      <c r="V123" s="55"/>
      <c r="W123" s="232" t="s">
        <v>310</v>
      </c>
      <c r="X123" s="232"/>
      <c r="Y123" s="232"/>
      <c r="Z123" s="232"/>
      <c r="AA123" s="232"/>
      <c r="AB123" s="232"/>
      <c r="AC123" s="232"/>
      <c r="AD123" s="232"/>
      <c r="AE123" s="232"/>
      <c r="AF123" s="232"/>
      <c r="AH123" s="51"/>
      <c r="AJ123" s="51" t="s">
        <v>9</v>
      </c>
      <c r="AK123" s="51"/>
      <c r="AL123" s="88" t="s">
        <v>273</v>
      </c>
      <c r="AM123" s="334"/>
      <c r="AN123" s="55"/>
      <c r="AO123" s="232"/>
      <c r="AP123" s="330"/>
      <c r="AQ123" s="103"/>
    </row>
    <row r="124" spans="1:43" x14ac:dyDescent="0.2">
      <c r="A124" s="102"/>
      <c r="B124" s="328"/>
      <c r="C124" s="334"/>
      <c r="D124" s="55"/>
      <c r="E124" s="670"/>
      <c r="F124" s="670"/>
      <c r="G124" s="670"/>
      <c r="H124" s="670"/>
      <c r="I124" s="670"/>
      <c r="J124" s="670"/>
      <c r="K124" s="670"/>
      <c r="L124" s="670"/>
      <c r="M124" s="670"/>
      <c r="N124" s="670"/>
      <c r="O124" s="670"/>
      <c r="P124" s="670"/>
      <c r="Q124" s="670"/>
      <c r="R124" s="670"/>
      <c r="S124" s="670"/>
      <c r="T124" s="670"/>
      <c r="U124" s="334"/>
      <c r="V124" s="55"/>
      <c r="W124" s="232" t="s">
        <v>312</v>
      </c>
      <c r="X124" s="232"/>
      <c r="Y124" s="232"/>
      <c r="Z124" s="232"/>
      <c r="AA124" s="232"/>
      <c r="AB124" s="232"/>
      <c r="AC124" s="51" t="s">
        <v>9</v>
      </c>
      <c r="AD124" s="111"/>
      <c r="AE124" s="111"/>
      <c r="AF124" s="51"/>
      <c r="AG124" s="51"/>
      <c r="AH124" s="51"/>
      <c r="AI124" s="51"/>
      <c r="AJ124" s="51"/>
      <c r="AK124" s="51"/>
      <c r="AL124" s="88" t="s">
        <v>274</v>
      </c>
      <c r="AM124" s="334"/>
      <c r="AN124" s="55"/>
      <c r="AO124" s="232"/>
      <c r="AP124" s="723">
        <v>332</v>
      </c>
      <c r="AQ124" s="103"/>
    </row>
    <row r="125" spans="1:43" x14ac:dyDescent="0.2">
      <c r="A125" s="102"/>
      <c r="B125" s="328"/>
      <c r="C125" s="334"/>
      <c r="D125" s="55"/>
      <c r="E125" s="670"/>
      <c r="F125" s="670"/>
      <c r="G125" s="670"/>
      <c r="H125" s="670"/>
      <c r="I125" s="670"/>
      <c r="J125" s="670"/>
      <c r="K125" s="670"/>
      <c r="L125" s="670"/>
      <c r="M125" s="670"/>
      <c r="N125" s="670"/>
      <c r="O125" s="670"/>
      <c r="P125" s="670"/>
      <c r="Q125" s="670"/>
      <c r="R125" s="670"/>
      <c r="S125" s="670"/>
      <c r="T125" s="670"/>
      <c r="U125" s="334"/>
      <c r="V125" s="55"/>
      <c r="W125" s="232" t="s">
        <v>314</v>
      </c>
      <c r="X125" s="232"/>
      <c r="Y125" s="232"/>
      <c r="Z125" s="232"/>
      <c r="AA125" s="232"/>
      <c r="AB125" s="51" t="s">
        <v>9</v>
      </c>
      <c r="AC125" s="51"/>
      <c r="AD125" s="111"/>
      <c r="AE125" s="111"/>
      <c r="AF125" s="51"/>
      <c r="AG125" s="51"/>
      <c r="AH125" s="51"/>
      <c r="AI125" s="51"/>
      <c r="AJ125" s="51"/>
      <c r="AK125" s="51"/>
      <c r="AL125" s="88" t="s">
        <v>275</v>
      </c>
      <c r="AM125" s="334"/>
      <c r="AN125" s="55"/>
      <c r="AO125" s="232"/>
      <c r="AP125" s="723"/>
      <c r="AQ125" s="103"/>
    </row>
    <row r="126" spans="1:43" x14ac:dyDescent="0.2">
      <c r="A126" s="102"/>
      <c r="B126" s="328"/>
      <c r="C126" s="334"/>
      <c r="D126" s="55"/>
      <c r="E126" s="670"/>
      <c r="F126" s="670"/>
      <c r="G126" s="670"/>
      <c r="H126" s="670"/>
      <c r="I126" s="670"/>
      <c r="J126" s="670"/>
      <c r="K126" s="670"/>
      <c r="L126" s="670"/>
      <c r="M126" s="670"/>
      <c r="N126" s="670"/>
      <c r="O126" s="670"/>
      <c r="P126" s="670"/>
      <c r="Q126" s="670"/>
      <c r="R126" s="670"/>
      <c r="S126" s="670"/>
      <c r="T126" s="670"/>
      <c r="U126" s="334"/>
      <c r="V126" s="55"/>
      <c r="W126" s="232" t="s">
        <v>316</v>
      </c>
      <c r="X126" s="232"/>
      <c r="Y126" s="232"/>
      <c r="Z126" s="232"/>
      <c r="AA126" s="232"/>
      <c r="AB126" s="232"/>
      <c r="AC126" s="232"/>
      <c r="AD126" s="232"/>
      <c r="AF126" s="51" t="s">
        <v>9</v>
      </c>
      <c r="AG126" s="51"/>
      <c r="AH126" s="51"/>
      <c r="AI126" s="111"/>
      <c r="AJ126" s="111"/>
      <c r="AK126" s="51"/>
      <c r="AL126" s="88" t="s">
        <v>75</v>
      </c>
      <c r="AM126" s="334"/>
      <c r="AN126" s="55"/>
      <c r="AO126" s="232"/>
      <c r="AQ126" s="103"/>
    </row>
    <row r="127" spans="1:43" x14ac:dyDescent="0.2">
      <c r="A127" s="102"/>
      <c r="B127" s="328"/>
      <c r="C127" s="334"/>
      <c r="D127" s="55"/>
      <c r="E127" s="670"/>
      <c r="F127" s="670"/>
      <c r="G127" s="670"/>
      <c r="H127" s="670"/>
      <c r="I127" s="670"/>
      <c r="J127" s="670"/>
      <c r="K127" s="670"/>
      <c r="L127" s="670"/>
      <c r="M127" s="670"/>
      <c r="N127" s="670"/>
      <c r="O127" s="670"/>
      <c r="P127" s="670"/>
      <c r="Q127" s="670"/>
      <c r="R127" s="670"/>
      <c r="S127" s="670"/>
      <c r="T127" s="670"/>
      <c r="U127" s="334"/>
      <c r="V127" s="55"/>
      <c r="W127" s="232" t="s">
        <v>317</v>
      </c>
      <c r="X127" s="232"/>
      <c r="Y127" s="232"/>
      <c r="Z127" s="232"/>
      <c r="AA127" s="232"/>
      <c r="AB127" s="232"/>
      <c r="AC127" s="232"/>
      <c r="AD127" s="232"/>
      <c r="AE127" s="232"/>
      <c r="AG127" s="51" t="s">
        <v>9</v>
      </c>
      <c r="AH127" s="51"/>
      <c r="AI127" s="111"/>
      <c r="AJ127" s="111"/>
      <c r="AK127" s="51"/>
      <c r="AL127" s="88" t="s">
        <v>71</v>
      </c>
      <c r="AM127" s="334"/>
      <c r="AN127" s="55"/>
      <c r="AO127" s="232"/>
      <c r="AP127" s="140">
        <v>332</v>
      </c>
      <c r="AQ127" s="103"/>
    </row>
    <row r="128" spans="1:43" ht="6" customHeight="1" thickBot="1" x14ac:dyDescent="0.25">
      <c r="A128" s="104"/>
      <c r="B128" s="332"/>
      <c r="C128" s="86"/>
      <c r="D128" s="87"/>
      <c r="E128" s="85"/>
      <c r="F128" s="85"/>
      <c r="G128" s="85"/>
      <c r="H128" s="85"/>
      <c r="I128" s="85"/>
      <c r="J128" s="85"/>
      <c r="K128" s="85"/>
      <c r="L128" s="85"/>
      <c r="M128" s="85"/>
      <c r="N128" s="85"/>
      <c r="O128" s="85"/>
      <c r="P128" s="85"/>
      <c r="Q128" s="85"/>
      <c r="R128" s="85"/>
      <c r="S128" s="85"/>
      <c r="T128" s="85"/>
      <c r="U128" s="86"/>
      <c r="V128" s="87"/>
      <c r="W128" s="85"/>
      <c r="X128" s="85"/>
      <c r="Y128" s="85"/>
      <c r="Z128" s="85"/>
      <c r="AA128" s="85"/>
      <c r="AB128" s="85"/>
      <c r="AC128" s="85"/>
      <c r="AD128" s="85"/>
      <c r="AE128" s="85"/>
      <c r="AF128" s="85"/>
      <c r="AG128" s="85"/>
      <c r="AH128" s="85"/>
      <c r="AI128" s="85"/>
      <c r="AJ128" s="85"/>
      <c r="AK128" s="85"/>
      <c r="AL128" s="105"/>
      <c r="AM128" s="86"/>
      <c r="AN128" s="87"/>
      <c r="AO128" s="85"/>
      <c r="AP128" s="85"/>
      <c r="AQ128" s="106"/>
    </row>
    <row r="129" spans="1:43" ht="6" customHeight="1" x14ac:dyDescent="0.2">
      <c r="A129" s="232"/>
      <c r="B129" s="328"/>
      <c r="C129" s="334"/>
      <c r="D129" s="55"/>
      <c r="E129" s="232"/>
      <c r="F129" s="232"/>
      <c r="G129" s="232"/>
      <c r="H129" s="232"/>
      <c r="I129" s="232"/>
      <c r="J129" s="232"/>
      <c r="K129" s="232"/>
      <c r="L129" s="232"/>
      <c r="M129" s="232"/>
      <c r="N129" s="232"/>
      <c r="O129" s="232"/>
      <c r="P129" s="232"/>
      <c r="Q129" s="232"/>
      <c r="R129" s="232"/>
      <c r="S129" s="232"/>
      <c r="T129" s="232"/>
      <c r="U129" s="334"/>
      <c r="V129" s="55"/>
      <c r="W129" s="232"/>
      <c r="X129" s="232"/>
      <c r="Y129" s="232"/>
      <c r="Z129" s="232"/>
      <c r="AA129" s="232"/>
      <c r="AB129" s="232"/>
      <c r="AC129" s="232"/>
      <c r="AD129" s="232"/>
      <c r="AE129" s="232"/>
      <c r="AF129" s="232"/>
      <c r="AG129" s="232"/>
      <c r="AH129" s="232"/>
      <c r="AI129" s="232"/>
      <c r="AJ129" s="232"/>
      <c r="AK129" s="232"/>
      <c r="AL129" s="88"/>
      <c r="AM129" s="334"/>
      <c r="AN129" s="55"/>
      <c r="AO129" s="232"/>
      <c r="AP129" s="232"/>
      <c r="AQ129" s="232"/>
    </row>
    <row r="130" spans="1:43" ht="11.25" customHeight="1" x14ac:dyDescent="0.2">
      <c r="A130" s="232"/>
      <c r="B130" s="125">
        <v>330</v>
      </c>
      <c r="C130" s="334"/>
      <c r="D130" s="55"/>
      <c r="E130" s="671" t="str">
        <f ca="1">VLOOKUP(INDIRECT(ADDRESS(ROW(),COLUMN()-3)),Language_Translations,MATCH(Language_Selected,Language_Options,0),FALSE)</f>
        <v>Where did you obtain (CURRENT METHOD) the last time?</v>
      </c>
      <c r="F130" s="671"/>
      <c r="G130" s="671"/>
      <c r="H130" s="671"/>
      <c r="I130" s="671"/>
      <c r="J130" s="671"/>
      <c r="K130" s="671"/>
      <c r="L130" s="671"/>
      <c r="M130" s="671"/>
      <c r="N130" s="671"/>
      <c r="O130" s="671"/>
      <c r="P130" s="671"/>
      <c r="Q130" s="671"/>
      <c r="R130" s="671"/>
      <c r="S130" s="671"/>
      <c r="T130" s="671"/>
      <c r="U130" s="334"/>
      <c r="V130" s="55"/>
      <c r="W130" s="110" t="s">
        <v>329</v>
      </c>
      <c r="X130" s="232"/>
      <c r="Y130" s="232"/>
      <c r="Z130" s="232"/>
      <c r="AA130" s="232"/>
      <c r="AB130" s="232"/>
      <c r="AC130" s="232"/>
      <c r="AD130" s="232"/>
      <c r="AE130" s="232"/>
      <c r="AF130" s="232"/>
      <c r="AG130" s="232"/>
      <c r="AH130" s="232"/>
      <c r="AI130" s="232"/>
      <c r="AJ130" s="232"/>
      <c r="AK130" s="232"/>
      <c r="AL130" s="88"/>
      <c r="AM130" s="334"/>
      <c r="AN130" s="55"/>
      <c r="AO130" s="232"/>
      <c r="AP130" s="232"/>
      <c r="AQ130" s="232"/>
    </row>
    <row r="131" spans="1:43" ht="10.75" customHeight="1" x14ac:dyDescent="0.2">
      <c r="A131" s="232"/>
      <c r="B131" s="93" t="s">
        <v>330</v>
      </c>
      <c r="C131" s="334"/>
      <c r="D131" s="55"/>
      <c r="E131" s="671"/>
      <c r="F131" s="671"/>
      <c r="G131" s="671"/>
      <c r="H131" s="671"/>
      <c r="I131" s="671"/>
      <c r="J131" s="671"/>
      <c r="K131" s="671"/>
      <c r="L131" s="671"/>
      <c r="M131" s="671"/>
      <c r="N131" s="671"/>
      <c r="O131" s="671"/>
      <c r="P131" s="671"/>
      <c r="Q131" s="671"/>
      <c r="R131" s="671"/>
      <c r="S131" s="671"/>
      <c r="T131" s="671"/>
      <c r="U131" s="334"/>
      <c r="V131" s="55"/>
      <c r="W131" s="232"/>
      <c r="X131" s="232" t="s">
        <v>331</v>
      </c>
      <c r="Y131" s="232"/>
      <c r="Z131" s="232"/>
      <c r="AA131" s="232"/>
      <c r="AB131" s="232"/>
      <c r="AC131" s="232"/>
      <c r="AD131" s="307"/>
      <c r="AE131" s="51"/>
      <c r="AG131" s="51" t="s">
        <v>9</v>
      </c>
      <c r="AH131" s="51"/>
      <c r="AI131" s="51"/>
      <c r="AJ131" s="51"/>
      <c r="AK131" s="51"/>
      <c r="AL131" s="88" t="s">
        <v>273</v>
      </c>
      <c r="AM131" s="334"/>
      <c r="AN131" s="55"/>
      <c r="AO131" s="232"/>
      <c r="AP131" s="232"/>
      <c r="AQ131" s="232"/>
    </row>
    <row r="132" spans="1:43" ht="10.75" customHeight="1" x14ac:dyDescent="0.2">
      <c r="A132" s="232"/>
      <c r="B132" s="328"/>
      <c r="C132" s="334"/>
      <c r="D132" s="55"/>
      <c r="E132" s="671"/>
      <c r="F132" s="671"/>
      <c r="G132" s="671"/>
      <c r="H132" s="671"/>
      <c r="I132" s="671"/>
      <c r="J132" s="671"/>
      <c r="K132" s="671"/>
      <c r="L132" s="671"/>
      <c r="M132" s="671"/>
      <c r="N132" s="671"/>
      <c r="O132" s="671"/>
      <c r="P132" s="671"/>
      <c r="Q132" s="671"/>
      <c r="R132" s="671"/>
      <c r="S132" s="671"/>
      <c r="T132" s="671"/>
      <c r="U132" s="334"/>
      <c r="V132" s="55"/>
      <c r="W132" s="232"/>
      <c r="X132" s="232" t="s">
        <v>332</v>
      </c>
      <c r="Y132" s="232"/>
      <c r="Z132" s="232"/>
      <c r="AA132" s="232"/>
      <c r="AB132" s="232"/>
      <c r="AC132" s="232"/>
      <c r="AD132" s="232"/>
      <c r="AE132" s="232"/>
      <c r="AF132" s="307"/>
      <c r="AG132" s="51"/>
      <c r="AI132" s="51" t="s">
        <v>9</v>
      </c>
      <c r="AJ132" s="51"/>
      <c r="AK132" s="51"/>
      <c r="AL132" s="88" t="s">
        <v>274</v>
      </c>
      <c r="AM132" s="334"/>
      <c r="AN132" s="55"/>
      <c r="AO132" s="232"/>
      <c r="AP132" s="232"/>
      <c r="AQ132" s="232"/>
    </row>
    <row r="133" spans="1:43" ht="11.25" customHeight="1" x14ac:dyDescent="0.2">
      <c r="A133" s="232"/>
      <c r="B133" s="328"/>
      <c r="C133" s="334"/>
      <c r="D133" s="55"/>
      <c r="E133" s="232"/>
      <c r="F133" s="232"/>
      <c r="G133" s="232"/>
      <c r="H133" s="232"/>
      <c r="I133" s="232"/>
      <c r="J133" s="232"/>
      <c r="K133" s="232"/>
      <c r="L133" s="232"/>
      <c r="M133" s="232"/>
      <c r="N133" s="232"/>
      <c r="O133" s="232"/>
      <c r="P133" s="232"/>
      <c r="Q133" s="232"/>
      <c r="R133" s="232"/>
      <c r="S133" s="232"/>
      <c r="T133" s="232"/>
      <c r="U133" s="334"/>
      <c r="V133" s="55"/>
      <c r="W133" s="232"/>
      <c r="X133" s="232" t="s">
        <v>334</v>
      </c>
      <c r="Y133" s="232"/>
      <c r="Z133" s="232"/>
      <c r="AA133" s="232"/>
      <c r="AB133" s="232"/>
      <c r="AC133" s="232"/>
      <c r="AD133" s="232"/>
      <c r="AE133" s="232"/>
      <c r="AF133" s="307"/>
      <c r="AG133" s="51" t="s">
        <v>9</v>
      </c>
      <c r="AH133" s="51"/>
      <c r="AI133" s="306"/>
      <c r="AJ133" s="51"/>
      <c r="AK133" s="51"/>
      <c r="AL133" s="88" t="s">
        <v>275</v>
      </c>
      <c r="AM133" s="334"/>
      <c r="AN133" s="55"/>
      <c r="AO133" s="232"/>
      <c r="AP133" s="232"/>
      <c r="AQ133" s="232"/>
    </row>
    <row r="134" spans="1:43" ht="11.25" customHeight="1" x14ac:dyDescent="0.2">
      <c r="A134" s="232"/>
      <c r="B134" s="328"/>
      <c r="C134" s="334"/>
      <c r="D134" s="55"/>
      <c r="U134" s="334"/>
      <c r="V134" s="55"/>
      <c r="W134" s="232"/>
      <c r="X134" s="232" t="s">
        <v>335</v>
      </c>
      <c r="Y134" s="232"/>
      <c r="Z134" s="232"/>
      <c r="AA134" s="232"/>
      <c r="AB134" s="232"/>
      <c r="AC134" s="51" t="s">
        <v>9</v>
      </c>
      <c r="AD134" s="51"/>
      <c r="AE134" s="306"/>
      <c r="AF134" s="51"/>
      <c r="AG134" s="51"/>
      <c r="AH134" s="51"/>
      <c r="AI134" s="51"/>
      <c r="AJ134" s="51"/>
      <c r="AK134" s="51"/>
      <c r="AL134" s="88" t="s">
        <v>276</v>
      </c>
      <c r="AM134" s="334"/>
      <c r="AN134" s="55"/>
      <c r="AO134" s="232"/>
      <c r="AP134" s="232"/>
      <c r="AQ134" s="232"/>
    </row>
    <row r="135" spans="1:43" ht="11.25" customHeight="1" x14ac:dyDescent="0.2">
      <c r="A135" s="232"/>
      <c r="B135" s="328"/>
      <c r="C135" s="334"/>
      <c r="D135" s="55"/>
      <c r="E135" s="670" t="s">
        <v>333</v>
      </c>
      <c r="F135" s="670"/>
      <c r="G135" s="670"/>
      <c r="H135" s="670"/>
      <c r="I135" s="670"/>
      <c r="J135" s="670"/>
      <c r="K135" s="670"/>
      <c r="L135" s="670"/>
      <c r="M135" s="670"/>
      <c r="N135" s="670"/>
      <c r="O135" s="670"/>
      <c r="P135" s="670"/>
      <c r="Q135" s="670"/>
      <c r="R135" s="670"/>
      <c r="S135" s="670"/>
      <c r="T135" s="670"/>
      <c r="U135" s="334"/>
      <c r="V135" s="55"/>
      <c r="W135" s="232"/>
      <c r="X135" s="232" t="s">
        <v>411</v>
      </c>
      <c r="Y135" s="232"/>
      <c r="Z135" s="232"/>
      <c r="AA135" s="232"/>
      <c r="AB135" s="232"/>
      <c r="AC135" s="51"/>
      <c r="AD135" s="51"/>
      <c r="AE135" s="306"/>
      <c r="AF135" s="51"/>
      <c r="AG135" s="51"/>
      <c r="AH135" s="51"/>
      <c r="AI135" s="51"/>
      <c r="AJ135" s="51"/>
      <c r="AK135" s="51"/>
      <c r="AL135"/>
      <c r="AM135" s="334"/>
      <c r="AN135" s="55"/>
      <c r="AO135" s="232"/>
      <c r="AP135" s="232"/>
      <c r="AQ135" s="232"/>
    </row>
    <row r="136" spans="1:43" ht="11.25" customHeight="1" x14ac:dyDescent="0.2">
      <c r="A136" s="232"/>
      <c r="B136" s="328"/>
      <c r="C136" s="334"/>
      <c r="D136" s="55"/>
      <c r="E136" s="670"/>
      <c r="F136" s="670"/>
      <c r="G136" s="670"/>
      <c r="H136" s="670"/>
      <c r="I136" s="670"/>
      <c r="J136" s="670"/>
      <c r="K136" s="670"/>
      <c r="L136" s="670"/>
      <c r="M136" s="670"/>
      <c r="N136" s="670"/>
      <c r="O136" s="670"/>
      <c r="P136" s="670"/>
      <c r="Q136" s="670"/>
      <c r="R136" s="670"/>
      <c r="S136" s="670"/>
      <c r="T136" s="670"/>
      <c r="U136" s="334"/>
      <c r="V136" s="55"/>
      <c r="W136" s="232"/>
      <c r="X136" s="232"/>
      <c r="Y136" s="232" t="s">
        <v>397</v>
      </c>
      <c r="Z136" s="232"/>
      <c r="AA136" s="232"/>
      <c r="AB136" s="232"/>
      <c r="AC136" s="51"/>
      <c r="AD136" s="51" t="s">
        <v>9</v>
      </c>
      <c r="AE136" s="51"/>
      <c r="AF136" s="306"/>
      <c r="AG136" s="51"/>
      <c r="AH136" s="51"/>
      <c r="AI136" s="51"/>
      <c r="AJ136" s="51"/>
      <c r="AK136" s="51"/>
      <c r="AL136" s="88" t="s">
        <v>398</v>
      </c>
      <c r="AM136" s="334"/>
      <c r="AN136" s="55"/>
      <c r="AO136" s="232"/>
      <c r="AP136" s="232"/>
      <c r="AQ136" s="232"/>
    </row>
    <row r="137" spans="1:43" ht="11.25" customHeight="1" x14ac:dyDescent="0.2">
      <c r="A137" s="232"/>
      <c r="B137" s="328"/>
      <c r="C137" s="334"/>
      <c r="D137" s="55"/>
      <c r="E137" s="670"/>
      <c r="F137" s="670"/>
      <c r="G137" s="670"/>
      <c r="H137" s="670"/>
      <c r="I137" s="670"/>
      <c r="J137" s="670"/>
      <c r="K137" s="670"/>
      <c r="L137" s="670"/>
      <c r="M137" s="670"/>
      <c r="N137" s="670"/>
      <c r="O137" s="670"/>
      <c r="P137" s="670"/>
      <c r="Q137" s="670"/>
      <c r="R137" s="670"/>
      <c r="S137" s="670"/>
      <c r="T137" s="670"/>
      <c r="U137" s="334"/>
      <c r="V137" s="55"/>
      <c r="W137" s="232"/>
      <c r="X137" s="232" t="s">
        <v>336</v>
      </c>
      <c r="Y137" s="232"/>
      <c r="Z137" s="232"/>
      <c r="AA137" s="232"/>
      <c r="AB137" s="232"/>
      <c r="AC137" s="232"/>
      <c r="AD137" s="232"/>
      <c r="AE137" s="232"/>
      <c r="AF137" s="232"/>
      <c r="AG137" s="232"/>
      <c r="AH137" s="232"/>
      <c r="AI137" s="232"/>
      <c r="AJ137" s="232"/>
      <c r="AK137" s="232"/>
      <c r="AL137" s="88"/>
      <c r="AM137" s="334"/>
      <c r="AN137" s="55"/>
      <c r="AO137" s="232"/>
      <c r="AP137" s="232"/>
      <c r="AQ137" s="232"/>
    </row>
    <row r="138" spans="1:43" ht="11.25" customHeight="1" x14ac:dyDescent="0.2">
      <c r="A138" s="232"/>
      <c r="B138" s="328"/>
      <c r="C138" s="334"/>
      <c r="D138" s="55"/>
      <c r="E138" s="670"/>
      <c r="F138" s="670"/>
      <c r="G138" s="670"/>
      <c r="H138" s="670"/>
      <c r="I138" s="670"/>
      <c r="J138" s="670"/>
      <c r="K138" s="670"/>
      <c r="L138" s="670"/>
      <c r="M138" s="670"/>
      <c r="N138" s="670"/>
      <c r="O138" s="670"/>
      <c r="P138" s="670"/>
      <c r="Q138" s="670"/>
      <c r="R138" s="670"/>
      <c r="S138" s="670"/>
      <c r="T138" s="670"/>
      <c r="U138" s="334"/>
      <c r="V138" s="55"/>
      <c r="W138" s="232"/>
      <c r="X138" s="232"/>
      <c r="Y138" s="232"/>
      <c r="Z138" s="232"/>
      <c r="AA138" s="232"/>
      <c r="AB138" s="232"/>
      <c r="AC138" s="232"/>
      <c r="AD138" s="232"/>
      <c r="AE138" s="232"/>
      <c r="AF138" s="232"/>
      <c r="AG138" s="232"/>
      <c r="AH138" s="232"/>
      <c r="AI138" s="232"/>
      <c r="AJ138" s="232"/>
      <c r="AK138" s="232"/>
      <c r="AL138" s="88"/>
      <c r="AM138" s="334"/>
      <c r="AN138" s="55"/>
      <c r="AO138" s="232"/>
      <c r="AP138" s="232"/>
      <c r="AQ138" s="232"/>
    </row>
    <row r="139" spans="1:43" ht="11.25" customHeight="1" x14ac:dyDescent="0.2">
      <c r="A139" s="232"/>
      <c r="B139" s="328"/>
      <c r="C139" s="334"/>
      <c r="D139" s="55"/>
      <c r="E139" s="670"/>
      <c r="F139" s="670"/>
      <c r="G139" s="670"/>
      <c r="H139" s="670"/>
      <c r="I139" s="670"/>
      <c r="J139" s="670"/>
      <c r="K139" s="670"/>
      <c r="L139" s="670"/>
      <c r="M139" s="670"/>
      <c r="N139" s="670"/>
      <c r="O139" s="670"/>
      <c r="P139" s="670"/>
      <c r="Q139" s="670"/>
      <c r="R139" s="670"/>
      <c r="S139" s="670"/>
      <c r="T139" s="670"/>
      <c r="U139" s="334"/>
      <c r="V139" s="55"/>
      <c r="W139" s="232"/>
      <c r="X139" s="232"/>
      <c r="Y139" s="232"/>
      <c r="Z139" s="232"/>
      <c r="AA139" s="232"/>
      <c r="AB139" s="232"/>
      <c r="AC139" s="232"/>
      <c r="AD139" s="232"/>
      <c r="AE139" s="232"/>
      <c r="AF139" s="232"/>
      <c r="AG139" s="232"/>
      <c r="AH139" s="232"/>
      <c r="AI139" s="232"/>
      <c r="AJ139" s="232"/>
      <c r="AK139" s="232"/>
      <c r="AL139" s="88" t="s">
        <v>337</v>
      </c>
      <c r="AM139" s="334"/>
      <c r="AN139" s="55"/>
      <c r="AO139" s="232"/>
      <c r="AP139" s="232"/>
      <c r="AQ139" s="232"/>
    </row>
    <row r="140" spans="1:43" ht="11.25" customHeight="1" x14ac:dyDescent="0.2">
      <c r="A140" s="232"/>
      <c r="B140" s="328"/>
      <c r="C140" s="334"/>
      <c r="D140" s="55"/>
      <c r="E140" s="670"/>
      <c r="F140" s="670"/>
      <c r="G140" s="670"/>
      <c r="H140" s="670"/>
      <c r="I140" s="670"/>
      <c r="J140" s="670"/>
      <c r="K140" s="670"/>
      <c r="L140" s="670"/>
      <c r="M140" s="670"/>
      <c r="N140" s="670"/>
      <c r="O140" s="670"/>
      <c r="P140" s="670"/>
      <c r="Q140" s="670"/>
      <c r="R140" s="670"/>
      <c r="S140" s="670"/>
      <c r="T140" s="670"/>
      <c r="U140" s="334"/>
      <c r="V140" s="55"/>
      <c r="W140" s="232"/>
      <c r="X140" s="232"/>
      <c r="Y140" s="232"/>
      <c r="Z140" s="663" t="s">
        <v>102</v>
      </c>
      <c r="AA140" s="663"/>
      <c r="AB140" s="663"/>
      <c r="AC140" s="663"/>
      <c r="AD140" s="663"/>
      <c r="AE140" s="663"/>
      <c r="AF140" s="663"/>
      <c r="AG140" s="663"/>
      <c r="AH140" s="663"/>
      <c r="AI140" s="663"/>
      <c r="AJ140" s="663"/>
      <c r="AK140" s="663"/>
      <c r="AL140" s="88"/>
      <c r="AM140" s="334"/>
      <c r="AN140" s="55"/>
      <c r="AO140" s="232"/>
      <c r="AP140" s="232"/>
      <c r="AQ140" s="232"/>
    </row>
    <row r="141" spans="1:43" ht="11.25" customHeight="1" x14ac:dyDescent="0.2">
      <c r="A141" s="232"/>
      <c r="B141" s="328"/>
      <c r="C141" s="334"/>
      <c r="D141" s="55"/>
      <c r="E141" s="232"/>
      <c r="F141" s="232"/>
      <c r="G141" s="232"/>
      <c r="H141" s="232"/>
      <c r="I141" s="232"/>
      <c r="J141" s="232"/>
      <c r="K141" s="232"/>
      <c r="L141" s="232"/>
      <c r="M141" s="232"/>
      <c r="N141" s="232"/>
      <c r="O141" s="232"/>
      <c r="P141" s="232"/>
      <c r="Q141" s="232"/>
      <c r="R141" s="232"/>
      <c r="S141" s="232"/>
      <c r="T141" s="232"/>
      <c r="U141" s="334"/>
      <c r="V141" s="55"/>
      <c r="W141" s="232"/>
      <c r="X141" s="232"/>
      <c r="Y141" s="232"/>
      <c r="Z141" s="232"/>
      <c r="AA141" s="232"/>
      <c r="AB141" s="232"/>
      <c r="AC141" s="232"/>
      <c r="AD141" s="232"/>
      <c r="AE141" s="307"/>
      <c r="AF141" s="232"/>
      <c r="AG141" s="232"/>
      <c r="AH141" s="232"/>
      <c r="AI141" s="232"/>
      <c r="AJ141" s="232"/>
      <c r="AK141" s="232"/>
      <c r="AL141" s="88"/>
      <c r="AM141" s="334"/>
      <c r="AN141" s="55"/>
      <c r="AO141" s="232"/>
      <c r="AP141" s="232"/>
      <c r="AQ141" s="232"/>
    </row>
    <row r="142" spans="1:43" ht="11.25" customHeight="1" x14ac:dyDescent="0.2">
      <c r="A142" s="232"/>
      <c r="B142" s="328"/>
      <c r="C142" s="334"/>
      <c r="D142" s="55"/>
      <c r="E142" s="2"/>
      <c r="F142" s="2"/>
      <c r="G142" s="2"/>
      <c r="H142" s="2"/>
      <c r="I142" s="2"/>
      <c r="J142" s="2"/>
      <c r="K142" s="2"/>
      <c r="L142" s="2"/>
      <c r="M142" s="2"/>
      <c r="N142" s="2"/>
      <c r="O142" s="2"/>
      <c r="P142" s="2"/>
      <c r="Q142" s="2"/>
      <c r="R142" s="2"/>
      <c r="S142" s="2"/>
      <c r="T142" s="2"/>
      <c r="U142" s="334"/>
      <c r="V142" s="55"/>
      <c r="W142" s="110" t="s">
        <v>338</v>
      </c>
      <c r="X142" s="232"/>
      <c r="Y142" s="232"/>
      <c r="Z142" s="232"/>
      <c r="AA142" s="232"/>
      <c r="AB142" s="232"/>
      <c r="AC142" s="232"/>
      <c r="AD142" s="232"/>
      <c r="AE142" s="232"/>
      <c r="AF142" s="232"/>
      <c r="AG142" s="232"/>
      <c r="AH142" s="232"/>
      <c r="AI142" s="232"/>
      <c r="AJ142" s="232"/>
      <c r="AK142" s="232"/>
      <c r="AL142" s="88"/>
      <c r="AM142" s="334"/>
      <c r="AN142" s="55"/>
      <c r="AO142" s="232"/>
      <c r="AP142" s="232"/>
      <c r="AQ142" s="232"/>
    </row>
    <row r="143" spans="1:43" ht="11.25" customHeight="1" x14ac:dyDescent="0.2">
      <c r="A143" s="232"/>
      <c r="B143" s="328"/>
      <c r="C143" s="334"/>
      <c r="D143" s="55"/>
      <c r="E143" s="232"/>
      <c r="F143" s="232"/>
      <c r="G143" s="232"/>
      <c r="H143" s="232"/>
      <c r="I143" s="232"/>
      <c r="J143" s="232"/>
      <c r="K143" s="232"/>
      <c r="L143" s="232"/>
      <c r="M143" s="232"/>
      <c r="N143" s="232"/>
      <c r="O143" s="232"/>
      <c r="P143" s="232"/>
      <c r="Q143" s="232"/>
      <c r="R143" s="232"/>
      <c r="S143" s="232"/>
      <c r="T143" s="232"/>
      <c r="U143" s="334"/>
      <c r="V143" s="55"/>
      <c r="W143" s="232"/>
      <c r="X143" s="232" t="s">
        <v>339</v>
      </c>
      <c r="Y143" s="232"/>
      <c r="Z143" s="232"/>
      <c r="AA143" s="232"/>
      <c r="AB143" s="232"/>
      <c r="AC143" s="232"/>
      <c r="AD143" s="51"/>
      <c r="AE143" s="51" t="s">
        <v>9</v>
      </c>
      <c r="AF143" s="51"/>
      <c r="AG143" s="51"/>
      <c r="AH143" s="51"/>
      <c r="AI143" s="51"/>
      <c r="AJ143" s="51"/>
      <c r="AK143" s="51"/>
      <c r="AL143" s="221" t="s">
        <v>340</v>
      </c>
      <c r="AM143" s="334"/>
      <c r="AN143" s="55"/>
      <c r="AO143" s="232"/>
      <c r="AP143" s="232"/>
      <c r="AQ143" s="232"/>
    </row>
    <row r="144" spans="1:43" ht="11.25" customHeight="1" x14ac:dyDescent="0.2">
      <c r="A144" s="232"/>
      <c r="B144" s="328"/>
      <c r="C144" s="334"/>
      <c r="D144" s="55"/>
      <c r="E144" s="232"/>
      <c r="F144" s="232"/>
      <c r="G144" s="232"/>
      <c r="H144" s="232"/>
      <c r="I144" s="232"/>
      <c r="J144" s="232"/>
      <c r="K144" s="232"/>
      <c r="L144" s="232"/>
      <c r="M144" s="232"/>
      <c r="N144" s="232"/>
      <c r="O144" s="232"/>
      <c r="P144" s="232"/>
      <c r="Q144" s="232"/>
      <c r="R144" s="232"/>
      <c r="S144" s="232"/>
      <c r="T144" s="232"/>
      <c r="U144" s="334"/>
      <c r="V144" s="55"/>
      <c r="W144" s="232"/>
      <c r="X144" s="308" t="s">
        <v>341</v>
      </c>
      <c r="Y144" s="308"/>
      <c r="Z144" s="308"/>
      <c r="AA144" s="308"/>
      <c r="AB144" s="308"/>
      <c r="AD144" s="51" t="s">
        <v>9</v>
      </c>
      <c r="AE144" s="51"/>
      <c r="AF144" s="51"/>
      <c r="AG144" s="51"/>
      <c r="AH144" s="51"/>
      <c r="AI144" s="51"/>
      <c r="AJ144" s="51"/>
      <c r="AK144" s="51"/>
      <c r="AL144" s="223" t="s">
        <v>342</v>
      </c>
      <c r="AM144" s="334"/>
      <c r="AN144" s="55"/>
      <c r="AO144" s="232"/>
      <c r="AP144" s="232"/>
      <c r="AQ144" s="232"/>
    </row>
    <row r="145" spans="1:59" ht="11.25" customHeight="1" x14ac:dyDescent="0.2">
      <c r="A145" s="232"/>
      <c r="B145" s="328"/>
      <c r="C145" s="334"/>
      <c r="D145" s="55"/>
      <c r="U145" s="334"/>
      <c r="V145" s="55"/>
      <c r="W145" s="232"/>
      <c r="X145" s="232" t="s">
        <v>399</v>
      </c>
      <c r="Y145" s="232"/>
      <c r="Z145" s="232"/>
      <c r="AA145" s="232"/>
      <c r="AB145" s="232"/>
      <c r="AC145" s="51" t="s">
        <v>9</v>
      </c>
      <c r="AD145" s="51"/>
      <c r="AE145" s="51"/>
      <c r="AF145" s="51"/>
      <c r="AG145" s="51"/>
      <c r="AH145" s="51"/>
      <c r="AI145" s="51"/>
      <c r="AJ145" s="51"/>
      <c r="AK145" s="51"/>
      <c r="AL145" s="223" t="s">
        <v>344</v>
      </c>
      <c r="AM145" s="334"/>
      <c r="AN145" s="55"/>
      <c r="AO145" s="232"/>
      <c r="AQ145" s="232"/>
    </row>
    <row r="146" spans="1:59" ht="11.25" customHeight="1" x14ac:dyDescent="0.2">
      <c r="A146" s="232"/>
      <c r="B146" s="328"/>
      <c r="C146" s="334"/>
      <c r="D146" s="55"/>
      <c r="U146" s="334"/>
      <c r="V146" s="55"/>
      <c r="W146" s="232"/>
      <c r="X146" s="232" t="s">
        <v>400</v>
      </c>
      <c r="Y146" s="232"/>
      <c r="Z146" s="232"/>
      <c r="AA146" s="232"/>
      <c r="AB146" s="232"/>
      <c r="AC146" s="232"/>
      <c r="AD146" s="51" t="s">
        <v>9</v>
      </c>
      <c r="AE146" s="306"/>
      <c r="AF146" s="306"/>
      <c r="AG146" s="51"/>
      <c r="AH146" s="51"/>
      <c r="AI146" s="51"/>
      <c r="AJ146" s="51"/>
      <c r="AK146" s="51"/>
      <c r="AL146" s="89" t="s">
        <v>345</v>
      </c>
      <c r="AM146" s="334"/>
      <c r="AN146" s="55"/>
      <c r="AO146" s="232"/>
      <c r="AP146" s="232"/>
      <c r="AQ146" s="232"/>
    </row>
    <row r="147" spans="1:59" ht="11.25" customHeight="1" x14ac:dyDescent="0.2">
      <c r="A147" s="232"/>
      <c r="B147" s="328"/>
      <c r="C147" s="334"/>
      <c r="D147" s="55"/>
      <c r="U147" s="334"/>
      <c r="V147" s="55"/>
      <c r="W147" s="232"/>
      <c r="X147" s="232" t="s">
        <v>335</v>
      </c>
      <c r="Y147" s="232"/>
      <c r="Z147" s="232"/>
      <c r="AA147" s="232"/>
      <c r="AB147" s="232"/>
      <c r="AC147" s="51" t="s">
        <v>9</v>
      </c>
      <c r="AD147" s="51"/>
      <c r="AE147" s="306"/>
      <c r="AF147" s="306"/>
      <c r="AG147" s="51"/>
      <c r="AH147" s="51"/>
      <c r="AI147" s="51"/>
      <c r="AJ147" s="51"/>
      <c r="AK147" s="51"/>
      <c r="AL147" s="89" t="s">
        <v>401</v>
      </c>
      <c r="AM147" s="334"/>
      <c r="AN147" s="55"/>
      <c r="AO147" s="232"/>
      <c r="AP147" s="232"/>
      <c r="AQ147" s="232"/>
    </row>
    <row r="148" spans="1:59" ht="11.25" customHeight="1" x14ac:dyDescent="0.2">
      <c r="A148" s="232"/>
      <c r="B148" s="328"/>
      <c r="C148" s="334"/>
      <c r="D148" s="55"/>
      <c r="U148" s="334"/>
      <c r="V148" s="55"/>
      <c r="W148" s="232"/>
      <c r="X148" s="232" t="s">
        <v>411</v>
      </c>
      <c r="Y148" s="232"/>
      <c r="Z148" s="232"/>
      <c r="AA148" s="232"/>
      <c r="AB148" s="232"/>
      <c r="AC148" s="51"/>
      <c r="AD148" s="51"/>
      <c r="AE148" s="306"/>
      <c r="AF148" s="51"/>
      <c r="AG148" s="51"/>
      <c r="AH148" s="51"/>
      <c r="AI148" s="51"/>
      <c r="AJ148" s="51"/>
      <c r="AK148" s="51"/>
      <c r="AL148"/>
      <c r="AM148" s="334"/>
      <c r="AN148" s="55"/>
      <c r="AO148" s="232"/>
      <c r="AP148" s="675">
        <v>332</v>
      </c>
      <c r="AQ148" s="232"/>
    </row>
    <row r="149" spans="1:59" ht="11.25" customHeight="1" x14ac:dyDescent="0.2">
      <c r="A149" s="232"/>
      <c r="B149" s="328"/>
      <c r="C149" s="334"/>
      <c r="D149" s="55"/>
      <c r="U149" s="334"/>
      <c r="V149" s="55"/>
      <c r="W149" s="232"/>
      <c r="X149" s="232"/>
      <c r="Y149" s="232" t="s">
        <v>397</v>
      </c>
      <c r="Z149" s="232"/>
      <c r="AA149" s="232"/>
      <c r="AB149" s="232"/>
      <c r="AC149" s="51"/>
      <c r="AD149" s="51" t="s">
        <v>9</v>
      </c>
      <c r="AE149" s="51"/>
      <c r="AF149" s="306"/>
      <c r="AG149" s="51"/>
      <c r="AH149" s="51"/>
      <c r="AI149" s="51"/>
      <c r="AJ149" s="51"/>
      <c r="AK149" s="51"/>
      <c r="AL149" s="89" t="s">
        <v>347</v>
      </c>
      <c r="AM149" s="334"/>
      <c r="AN149" s="55"/>
      <c r="AO149" s="232"/>
      <c r="AP149" s="675"/>
      <c r="AQ149" s="232"/>
    </row>
    <row r="150" spans="1:59" ht="11.25" customHeight="1" x14ac:dyDescent="0.2">
      <c r="A150" s="232"/>
      <c r="B150" s="328"/>
      <c r="C150" s="334"/>
      <c r="D150" s="55"/>
      <c r="U150" s="334"/>
      <c r="V150" s="55"/>
      <c r="W150" s="232"/>
      <c r="X150" s="232" t="s">
        <v>346</v>
      </c>
      <c r="Y150" s="232"/>
      <c r="Z150" s="232"/>
      <c r="AA150" s="232"/>
      <c r="AB150" s="232"/>
      <c r="AC150" s="232"/>
      <c r="AD150" s="232"/>
      <c r="AE150" s="232"/>
      <c r="AF150" s="232"/>
      <c r="AG150" s="232"/>
      <c r="AH150" s="232"/>
      <c r="AI150" s="232"/>
      <c r="AJ150" s="232"/>
      <c r="AK150" s="232"/>
      <c r="AL150" s="88"/>
      <c r="AM150" s="334"/>
      <c r="AN150" s="55"/>
      <c r="AO150" s="232"/>
      <c r="AP150" s="675"/>
      <c r="AQ150" s="232"/>
    </row>
    <row r="151" spans="1:59" ht="11.25" customHeight="1" x14ac:dyDescent="0.2">
      <c r="A151" s="232"/>
      <c r="B151" s="328"/>
      <c r="C151" s="334"/>
      <c r="D151" s="55"/>
      <c r="U151" s="334"/>
      <c r="V151" s="55"/>
      <c r="W151" s="232"/>
      <c r="X151" s="232"/>
      <c r="Y151" s="232"/>
      <c r="Z151" s="232"/>
      <c r="AA151" s="232"/>
      <c r="AB151" s="232"/>
      <c r="AC151" s="232"/>
      <c r="AD151" s="232"/>
      <c r="AE151" s="232"/>
      <c r="AF151" s="232"/>
      <c r="AG151" s="232"/>
      <c r="AH151" s="232"/>
      <c r="AI151" s="232"/>
      <c r="AJ151" s="232"/>
      <c r="AK151" s="232"/>
      <c r="AL151" s="88"/>
      <c r="AM151" s="334"/>
      <c r="AN151" s="55"/>
      <c r="AO151" s="232"/>
      <c r="AP151" s="232"/>
      <c r="AQ151" s="232"/>
    </row>
    <row r="152" spans="1:59" ht="11.25" customHeight="1" x14ac:dyDescent="0.2">
      <c r="A152" s="232"/>
      <c r="B152" s="328"/>
      <c r="C152" s="334"/>
      <c r="D152" s="55"/>
      <c r="U152" s="334"/>
      <c r="V152" s="55"/>
      <c r="W152" s="232"/>
      <c r="X152" s="232"/>
      <c r="Y152" s="232"/>
      <c r="Z152" s="232"/>
      <c r="AA152" s="232"/>
      <c r="AB152" s="232"/>
      <c r="AC152" s="232"/>
      <c r="AD152" s="91"/>
      <c r="AE152" s="91"/>
      <c r="AF152" s="91"/>
      <c r="AG152" s="91"/>
      <c r="AH152" s="91"/>
      <c r="AI152" s="91"/>
      <c r="AJ152" s="91"/>
      <c r="AK152" s="232"/>
      <c r="AL152" s="89" t="s">
        <v>402</v>
      </c>
      <c r="AM152" s="334"/>
      <c r="AN152" s="55"/>
      <c r="AO152" s="232"/>
      <c r="AP152" s="232"/>
      <c r="AQ152" s="232"/>
    </row>
    <row r="153" spans="1:59" ht="11.25" customHeight="1" x14ac:dyDescent="0.2">
      <c r="A153" s="232"/>
      <c r="B153" s="328"/>
      <c r="C153" s="334"/>
      <c r="D153" s="55"/>
      <c r="U153" s="334"/>
      <c r="V153" s="55"/>
      <c r="W153" s="232"/>
      <c r="X153" s="232"/>
      <c r="Y153" s="232"/>
      <c r="Z153" s="663" t="s">
        <v>102</v>
      </c>
      <c r="AA153" s="663"/>
      <c r="AB153" s="663"/>
      <c r="AC153" s="663"/>
      <c r="AD153" s="663"/>
      <c r="AE153" s="663"/>
      <c r="AF153" s="663"/>
      <c r="AG153" s="663"/>
      <c r="AH153" s="663"/>
      <c r="AI153" s="663"/>
      <c r="AJ153" s="663"/>
      <c r="AK153" s="663"/>
      <c r="AL153" s="88"/>
      <c r="AM153" s="334"/>
      <c r="AN153" s="55"/>
      <c r="AO153" s="232"/>
      <c r="AP153" s="232"/>
      <c r="AQ153" s="232"/>
    </row>
    <row r="154" spans="1:59" ht="11.25" customHeight="1" x14ac:dyDescent="0.2">
      <c r="A154" s="232"/>
      <c r="B154" s="328"/>
      <c r="C154" s="334"/>
      <c r="D154" s="55"/>
      <c r="E154" s="232"/>
      <c r="F154" s="232"/>
      <c r="G154" s="232"/>
      <c r="H154" s="232"/>
      <c r="I154" s="232"/>
      <c r="J154" s="232"/>
      <c r="K154" s="232"/>
      <c r="L154" s="232"/>
      <c r="M154" s="232"/>
      <c r="N154" s="232"/>
      <c r="O154" s="232"/>
      <c r="P154" s="232"/>
      <c r="Q154" s="232"/>
      <c r="R154" s="232"/>
      <c r="S154" s="232"/>
      <c r="T154" s="232"/>
      <c r="U154" s="334"/>
      <c r="V154" s="55"/>
      <c r="W154" s="232"/>
      <c r="X154" s="232"/>
      <c r="Y154" s="232"/>
      <c r="Z154" s="232"/>
      <c r="AA154" s="232"/>
      <c r="AB154" s="232"/>
      <c r="AC154" s="232"/>
      <c r="AD154" s="232"/>
      <c r="AE154" s="232"/>
      <c r="AF154" s="232"/>
      <c r="AG154" s="232"/>
      <c r="AH154" s="232"/>
      <c r="AI154" s="232"/>
      <c r="AJ154" s="232"/>
      <c r="AK154" s="232"/>
      <c r="AL154" s="88"/>
      <c r="AM154" s="334"/>
      <c r="AN154" s="55"/>
      <c r="AO154" s="232"/>
      <c r="AP154" s="232"/>
      <c r="AQ154" s="232"/>
    </row>
    <row r="155" spans="1:59" ht="11.25" customHeight="1" x14ac:dyDescent="0.2">
      <c r="A155" s="232"/>
      <c r="B155" s="328"/>
      <c r="C155" s="334"/>
      <c r="D155" s="55"/>
      <c r="E155" s="232"/>
      <c r="F155" s="232"/>
      <c r="G155" s="232"/>
      <c r="H155" s="232"/>
      <c r="I155" s="232"/>
      <c r="J155" s="232"/>
      <c r="K155" s="232"/>
      <c r="L155" s="232"/>
      <c r="M155" s="232"/>
      <c r="N155" s="232"/>
      <c r="O155" s="232"/>
      <c r="P155" s="232"/>
      <c r="Q155" s="232"/>
      <c r="R155" s="232"/>
      <c r="S155" s="232"/>
      <c r="T155" s="232"/>
      <c r="U155" s="334"/>
      <c r="V155" s="55"/>
      <c r="W155" s="110" t="s">
        <v>348</v>
      </c>
      <c r="X155" s="232"/>
      <c r="Y155" s="232"/>
      <c r="Z155" s="232"/>
      <c r="AA155" s="232"/>
      <c r="AB155" s="232"/>
      <c r="AC155" s="232"/>
      <c r="AD155" s="232"/>
      <c r="AE155" s="232"/>
      <c r="AF155" s="232"/>
      <c r="AG155" s="88"/>
      <c r="AH155" s="232"/>
      <c r="AI155" s="232"/>
      <c r="AJ155" s="232"/>
      <c r="AK155" s="232"/>
      <c r="AL155" s="88"/>
      <c r="AM155" s="334"/>
      <c r="AN155" s="55"/>
      <c r="AO155" s="232"/>
      <c r="AP155" s="232"/>
      <c r="AQ155" s="232"/>
    </row>
    <row r="156" spans="1:59" ht="11.25" customHeight="1" x14ac:dyDescent="0.2">
      <c r="A156" s="232"/>
      <c r="B156" s="328"/>
      <c r="C156" s="334"/>
      <c r="D156" s="55"/>
      <c r="E156" s="232"/>
      <c r="F156" s="232"/>
      <c r="G156" s="232"/>
      <c r="H156" s="232"/>
      <c r="I156" s="232"/>
      <c r="J156" s="232"/>
      <c r="K156" s="232"/>
      <c r="L156" s="232"/>
      <c r="M156" s="232"/>
      <c r="N156" s="232"/>
      <c r="O156" s="232"/>
      <c r="P156" s="232"/>
      <c r="Q156" s="232"/>
      <c r="R156" s="232"/>
      <c r="S156" s="232"/>
      <c r="T156" s="232"/>
      <c r="U156" s="334"/>
      <c r="V156" s="55"/>
      <c r="W156" s="232"/>
      <c r="X156" s="232" t="s">
        <v>349</v>
      </c>
      <c r="Y156" s="232"/>
      <c r="Z156" s="232"/>
      <c r="AA156" s="232"/>
      <c r="AB156" s="232"/>
      <c r="AC156" s="51" t="s">
        <v>9</v>
      </c>
      <c r="AD156" s="51"/>
      <c r="AE156" s="51"/>
      <c r="AF156" s="51"/>
      <c r="AG156" s="51"/>
      <c r="AH156" s="51"/>
      <c r="AI156" s="51"/>
      <c r="AJ156" s="51"/>
      <c r="AK156" s="51"/>
      <c r="AL156" s="89" t="s">
        <v>350</v>
      </c>
      <c r="AM156" s="334"/>
      <c r="AN156" s="55"/>
      <c r="AO156" s="232"/>
      <c r="AP156" s="232"/>
      <c r="AQ156" s="232"/>
    </row>
    <row r="157" spans="1:59" ht="11.25" customHeight="1" x14ac:dyDescent="0.2">
      <c r="A157" s="232"/>
      <c r="B157" s="328"/>
      <c r="C157" s="334"/>
      <c r="D157" s="55"/>
      <c r="E157" s="232"/>
      <c r="F157" s="232"/>
      <c r="G157" s="232"/>
      <c r="H157" s="232"/>
      <c r="I157" s="232"/>
      <c r="J157" s="232"/>
      <c r="K157" s="232"/>
      <c r="L157" s="232"/>
      <c r="M157" s="232"/>
      <c r="N157" s="232"/>
      <c r="O157" s="232"/>
      <c r="P157" s="232"/>
      <c r="Q157" s="232"/>
      <c r="R157" s="232"/>
      <c r="S157" s="232"/>
      <c r="T157" s="232"/>
      <c r="U157" s="334"/>
      <c r="V157" s="55"/>
      <c r="W157" s="232"/>
      <c r="X157" s="232" t="s">
        <v>351</v>
      </c>
      <c r="Y157" s="232"/>
      <c r="Z157" s="232"/>
      <c r="AA157" s="232"/>
      <c r="AB157" s="51" t="s">
        <v>9</v>
      </c>
      <c r="AC157" s="51"/>
      <c r="AD157" s="51"/>
      <c r="AE157" s="51"/>
      <c r="AF157" s="51"/>
      <c r="AG157" s="51"/>
      <c r="AH157" s="51"/>
      <c r="AI157" s="51"/>
      <c r="AJ157" s="51"/>
      <c r="AK157" s="51"/>
      <c r="AL157" s="89" t="s">
        <v>352</v>
      </c>
      <c r="AM157" s="334"/>
      <c r="AN157" s="55"/>
      <c r="AO157" s="232"/>
      <c r="AP157" s="232"/>
      <c r="AQ157" s="232"/>
    </row>
    <row r="158" spans="1:59" ht="11.25" customHeight="1" x14ac:dyDescent="0.2">
      <c r="A158" s="232"/>
      <c r="B158" s="328"/>
      <c r="C158" s="334"/>
      <c r="D158" s="55"/>
      <c r="E158" s="232"/>
      <c r="F158" s="232"/>
      <c r="G158" s="232"/>
      <c r="H158" s="232"/>
      <c r="I158" s="232"/>
      <c r="J158" s="232"/>
      <c r="K158" s="232"/>
      <c r="L158" s="232"/>
      <c r="M158" s="232"/>
      <c r="N158" s="232"/>
      <c r="O158" s="232"/>
      <c r="P158" s="232"/>
      <c r="Q158" s="232"/>
      <c r="R158" s="232"/>
      <c r="S158" s="232"/>
      <c r="T158" s="232"/>
      <c r="U158" s="334"/>
      <c r="V158" s="55"/>
      <c r="W158" s="232"/>
      <c r="X158" s="232" t="s">
        <v>353</v>
      </c>
      <c r="Y158" s="232"/>
      <c r="Z158" s="232"/>
      <c r="AA158" s="232"/>
      <c r="AB158" s="232"/>
      <c r="AC158" s="232"/>
      <c r="AD158" s="232"/>
      <c r="AE158" s="232"/>
      <c r="AF158" s="232"/>
      <c r="AG158" s="308"/>
      <c r="AH158" s="232"/>
      <c r="AI158" s="232"/>
      <c r="AJ158" s="232"/>
      <c r="AK158" s="232"/>
      <c r="AL158" s="88"/>
      <c r="AM158" s="334"/>
      <c r="AN158" s="55"/>
      <c r="AO158" s="232"/>
      <c r="AP158" s="232"/>
      <c r="AQ158" s="232"/>
    </row>
    <row r="159" spans="1:59" ht="11.25" customHeight="1" x14ac:dyDescent="0.2">
      <c r="A159" s="232"/>
      <c r="B159" s="328"/>
      <c r="C159" s="334"/>
      <c r="D159" s="55"/>
      <c r="E159" s="232"/>
      <c r="F159" s="232"/>
      <c r="G159" s="232"/>
      <c r="H159" s="232"/>
      <c r="I159" s="232"/>
      <c r="J159" s="232"/>
      <c r="K159" s="232"/>
      <c r="L159" s="232"/>
      <c r="M159" s="232"/>
      <c r="N159" s="232"/>
      <c r="O159" s="232"/>
      <c r="P159" s="232"/>
      <c r="Q159" s="232"/>
      <c r="R159" s="232"/>
      <c r="S159" s="232"/>
      <c r="T159" s="232"/>
      <c r="U159" s="334"/>
      <c r="V159" s="55"/>
      <c r="W159" s="232"/>
      <c r="X159" s="232"/>
      <c r="Y159" s="232"/>
      <c r="Z159" s="232"/>
      <c r="AA159" s="232"/>
      <c r="AB159" s="232"/>
      <c r="AC159" s="232"/>
      <c r="AD159" s="232"/>
      <c r="AE159" s="232"/>
      <c r="AF159" s="232"/>
      <c r="AG159" s="308"/>
      <c r="AH159" s="232"/>
      <c r="AI159" s="232"/>
      <c r="AJ159" s="232"/>
      <c r="AK159" s="232"/>
      <c r="AL159" s="89" t="s">
        <v>354</v>
      </c>
      <c r="AM159" s="334"/>
      <c r="AN159" s="55"/>
      <c r="AO159" s="232"/>
      <c r="AP159" s="232"/>
      <c r="AQ159" s="232"/>
      <c r="AS159" s="232"/>
      <c r="AT159" s="232"/>
      <c r="AU159" s="232"/>
      <c r="AV159" s="232"/>
      <c r="AW159" s="232"/>
      <c r="AX159" s="232"/>
      <c r="AY159" s="232"/>
      <c r="AZ159" s="232"/>
      <c r="BA159" s="232"/>
      <c r="BB159" s="308"/>
      <c r="BC159" s="232"/>
      <c r="BD159" s="232"/>
      <c r="BE159" s="232"/>
      <c r="BF159" s="232"/>
      <c r="BG159" s="88"/>
    </row>
    <row r="160" spans="1:59" ht="11.25" customHeight="1" x14ac:dyDescent="0.2">
      <c r="A160" s="232"/>
      <c r="B160" s="328"/>
      <c r="C160" s="334"/>
      <c r="D160" s="55"/>
      <c r="E160" s="232"/>
      <c r="F160" s="232"/>
      <c r="G160" s="232"/>
      <c r="H160" s="232"/>
      <c r="I160" s="232"/>
      <c r="J160" s="232"/>
      <c r="K160" s="232"/>
      <c r="L160" s="232"/>
      <c r="M160" s="232"/>
      <c r="N160" s="232"/>
      <c r="O160" s="232"/>
      <c r="P160" s="232"/>
      <c r="Q160" s="232"/>
      <c r="R160" s="232"/>
      <c r="S160" s="232"/>
      <c r="T160" s="232"/>
      <c r="U160" s="334"/>
      <c r="V160" s="55"/>
      <c r="W160" s="232"/>
      <c r="X160" s="232"/>
      <c r="Y160" s="663" t="s">
        <v>102</v>
      </c>
      <c r="Z160" s="663"/>
      <c r="AA160" s="663"/>
      <c r="AB160" s="663"/>
      <c r="AC160" s="663"/>
      <c r="AD160" s="663"/>
      <c r="AE160" s="663"/>
      <c r="AF160" s="663"/>
      <c r="AG160" s="663"/>
      <c r="AH160" s="663"/>
      <c r="AI160" s="663"/>
      <c r="AJ160" s="663"/>
      <c r="AK160" s="663"/>
      <c r="AL160" s="88"/>
      <c r="AM160" s="334"/>
      <c r="AN160" s="55"/>
      <c r="AO160" s="232"/>
      <c r="AP160" s="232"/>
      <c r="AQ160" s="232"/>
      <c r="AS160" s="232"/>
      <c r="AT160" s="232"/>
      <c r="AU160" s="232"/>
      <c r="AV160" s="232"/>
      <c r="AW160" s="232"/>
      <c r="AX160" s="232"/>
      <c r="AY160" s="232"/>
      <c r="AZ160" s="232"/>
      <c r="BA160" s="232"/>
      <c r="BB160" s="308"/>
      <c r="BC160" s="232"/>
      <c r="BD160" s="232"/>
      <c r="BE160" s="232"/>
      <c r="BF160" s="232"/>
      <c r="BG160" s="308"/>
    </row>
    <row r="161" spans="1:59" ht="11.25" customHeight="1" x14ac:dyDescent="0.2">
      <c r="A161" s="232"/>
      <c r="B161" s="328"/>
      <c r="C161" s="334"/>
      <c r="D161" s="55"/>
      <c r="E161" s="232"/>
      <c r="F161" s="232"/>
      <c r="G161" s="232"/>
      <c r="H161" s="232"/>
      <c r="I161" s="232"/>
      <c r="J161" s="232"/>
      <c r="K161" s="232"/>
      <c r="L161" s="232"/>
      <c r="M161" s="232"/>
      <c r="N161" s="232"/>
      <c r="O161" s="232"/>
      <c r="P161" s="232"/>
      <c r="Q161" s="232"/>
      <c r="R161" s="232"/>
      <c r="S161" s="232"/>
      <c r="T161" s="232"/>
      <c r="U161" s="334"/>
      <c r="V161" s="55"/>
      <c r="W161" s="232"/>
      <c r="X161" s="232"/>
      <c r="Y161" s="232"/>
      <c r="Z161" s="232"/>
      <c r="AA161" s="232"/>
      <c r="AB161" s="232"/>
      <c r="AC161" s="232"/>
      <c r="AD161" s="232"/>
      <c r="AE161" s="307"/>
      <c r="AF161" s="232"/>
      <c r="AG161" s="232"/>
      <c r="AH161" s="232"/>
      <c r="AI161" s="232"/>
      <c r="AJ161" s="232"/>
      <c r="AK161" s="232"/>
      <c r="AL161" s="88"/>
      <c r="AM161" s="334"/>
      <c r="AN161" s="55"/>
      <c r="AO161" s="232"/>
      <c r="AP161" s="232"/>
      <c r="AQ161" s="232"/>
      <c r="AS161" s="232"/>
      <c r="AT161" s="232"/>
      <c r="AU161" s="232"/>
      <c r="AV161" s="232"/>
      <c r="AW161" s="232"/>
      <c r="AX161" s="232"/>
      <c r="AY161" s="232"/>
      <c r="AZ161" s="232"/>
      <c r="BA161" s="232"/>
      <c r="BB161" s="308"/>
      <c r="BC161" s="232"/>
      <c r="BD161" s="232"/>
      <c r="BE161" s="232"/>
      <c r="BF161" s="232"/>
      <c r="BG161" s="308"/>
    </row>
    <row r="162" spans="1:59" ht="11.25" customHeight="1" x14ac:dyDescent="0.2">
      <c r="A162" s="232"/>
      <c r="B162" s="328"/>
      <c r="C162" s="334"/>
      <c r="D162" s="55"/>
      <c r="E162" s="232"/>
      <c r="F162" s="232"/>
      <c r="G162" s="232"/>
      <c r="H162" s="232"/>
      <c r="I162" s="232"/>
      <c r="J162" s="232"/>
      <c r="K162" s="232"/>
      <c r="L162" s="232"/>
      <c r="M162" s="232"/>
      <c r="N162" s="232"/>
      <c r="O162" s="232"/>
      <c r="P162" s="232"/>
      <c r="Q162" s="232"/>
      <c r="R162" s="232"/>
      <c r="S162" s="232"/>
      <c r="T162" s="232"/>
      <c r="U162" s="334"/>
      <c r="V162" s="55"/>
      <c r="W162" s="110" t="s">
        <v>403</v>
      </c>
      <c r="X162" s="232"/>
      <c r="Y162" s="232"/>
      <c r="Z162" s="232"/>
      <c r="AA162" s="232"/>
      <c r="AB162" s="232"/>
      <c r="AC162" s="232"/>
      <c r="AD162" s="232"/>
      <c r="AE162" s="232"/>
      <c r="AF162" s="232"/>
      <c r="AG162" s="232"/>
      <c r="AH162" s="232"/>
      <c r="AI162" s="232"/>
      <c r="AJ162" s="232"/>
      <c r="AK162" s="232"/>
      <c r="AL162" s="88"/>
      <c r="AM162" s="334"/>
      <c r="AN162" s="55"/>
      <c r="AO162" s="232"/>
      <c r="AP162" s="232"/>
      <c r="AQ162" s="232"/>
      <c r="AS162" s="232"/>
      <c r="AT162" s="232"/>
      <c r="AU162" s="232"/>
      <c r="AV162" s="232"/>
      <c r="AW162" s="232"/>
      <c r="AX162" s="232"/>
      <c r="AY162" s="232"/>
      <c r="AZ162" s="232"/>
      <c r="BA162" s="232"/>
      <c r="BB162" s="308"/>
      <c r="BC162" s="232"/>
      <c r="BD162" s="232"/>
      <c r="BE162" s="232"/>
      <c r="BF162" s="232"/>
      <c r="BG162" s="308"/>
    </row>
    <row r="163" spans="1:59" ht="11.25" customHeight="1" x14ac:dyDescent="0.2">
      <c r="A163" s="232"/>
      <c r="B163" s="328"/>
      <c r="C163" s="334"/>
      <c r="D163" s="55"/>
      <c r="E163" s="232"/>
      <c r="F163" s="232"/>
      <c r="G163" s="232"/>
      <c r="H163" s="232"/>
      <c r="I163" s="232"/>
      <c r="J163" s="232"/>
      <c r="K163" s="232"/>
      <c r="L163" s="232"/>
      <c r="M163" s="232"/>
      <c r="N163" s="232"/>
      <c r="O163" s="232"/>
      <c r="P163" s="232"/>
      <c r="Q163" s="232"/>
      <c r="R163" s="232"/>
      <c r="S163" s="232"/>
      <c r="T163" s="232"/>
      <c r="U163" s="334"/>
      <c r="V163" s="55"/>
      <c r="W163" s="232"/>
      <c r="X163" s="232" t="s">
        <v>404</v>
      </c>
      <c r="Y163" s="232"/>
      <c r="Z163" s="232"/>
      <c r="AA163" s="51" t="s">
        <v>9</v>
      </c>
      <c r="AB163" s="51"/>
      <c r="AC163" s="51"/>
      <c r="AD163" s="51"/>
      <c r="AE163" s="51"/>
      <c r="AF163" s="51"/>
      <c r="AG163" s="51"/>
      <c r="AH163" s="51"/>
      <c r="AI163" s="51"/>
      <c r="AJ163" s="51"/>
      <c r="AK163" s="51"/>
      <c r="AL163" s="89" t="s">
        <v>405</v>
      </c>
      <c r="AM163" s="334"/>
      <c r="AN163" s="55"/>
      <c r="AO163" s="232"/>
      <c r="AP163" s="232"/>
      <c r="AQ163" s="232"/>
      <c r="AS163" s="232"/>
      <c r="AT163" s="232"/>
      <c r="AU163" s="232"/>
      <c r="AV163" s="232"/>
      <c r="AW163" s="232"/>
      <c r="AX163" s="232"/>
      <c r="AY163" s="232"/>
      <c r="AZ163" s="232"/>
      <c r="BA163" s="232"/>
      <c r="BB163" s="308"/>
      <c r="BC163" s="232"/>
      <c r="BD163" s="232"/>
      <c r="BE163" s="232"/>
      <c r="BF163" s="232"/>
      <c r="BG163" s="308"/>
    </row>
    <row r="164" spans="1:59" ht="11.25" customHeight="1" x14ac:dyDescent="0.2">
      <c r="A164" s="232"/>
      <c r="B164" s="328"/>
      <c r="C164" s="334"/>
      <c r="D164" s="55"/>
      <c r="E164" s="232"/>
      <c r="F164" s="232"/>
      <c r="G164" s="232"/>
      <c r="H164" s="232"/>
      <c r="I164" s="232"/>
      <c r="J164" s="232"/>
      <c r="K164" s="232"/>
      <c r="L164" s="232"/>
      <c r="M164" s="232"/>
      <c r="N164" s="232"/>
      <c r="O164" s="232"/>
      <c r="P164" s="232"/>
      <c r="Q164" s="232"/>
      <c r="R164" s="232"/>
      <c r="S164" s="232"/>
      <c r="T164" s="232"/>
      <c r="U164" s="334"/>
      <c r="V164" s="55"/>
      <c r="W164" s="232"/>
      <c r="X164" s="232" t="s">
        <v>406</v>
      </c>
      <c r="Y164" s="232"/>
      <c r="Z164" s="232"/>
      <c r="AA164" s="232"/>
      <c r="AB164" s="51" t="s">
        <v>9</v>
      </c>
      <c r="AC164" s="51"/>
      <c r="AD164" s="51"/>
      <c r="AE164" s="51"/>
      <c r="AF164" s="51"/>
      <c r="AG164" s="51"/>
      <c r="AH164" s="51"/>
      <c r="AI164" s="51"/>
      <c r="AJ164" s="51"/>
      <c r="AK164" s="51"/>
      <c r="AL164" s="89" t="s">
        <v>407</v>
      </c>
      <c r="AM164" s="334"/>
      <c r="AN164" s="55"/>
      <c r="AO164" s="232"/>
      <c r="AP164" s="232"/>
      <c r="AQ164" s="232"/>
      <c r="AS164" s="232"/>
      <c r="AT164" s="232"/>
      <c r="AU164" s="232"/>
      <c r="AV164" s="232"/>
      <c r="AW164" s="232"/>
      <c r="AX164" s="232"/>
      <c r="AY164" s="232"/>
      <c r="AZ164" s="232"/>
      <c r="BA164" s="232"/>
      <c r="BB164" s="308"/>
      <c r="BC164" s="232"/>
      <c r="BD164" s="232"/>
      <c r="BE164" s="232"/>
      <c r="BF164" s="232"/>
      <c r="BG164" s="308"/>
    </row>
    <row r="165" spans="1:59" ht="11.25" customHeight="1" x14ac:dyDescent="0.2">
      <c r="A165" s="232"/>
      <c r="B165" s="328"/>
      <c r="C165" s="334"/>
      <c r="D165" s="55"/>
      <c r="E165" s="232"/>
      <c r="F165" s="232"/>
      <c r="G165" s="232"/>
      <c r="H165" s="232"/>
      <c r="I165" s="232"/>
      <c r="J165" s="232"/>
      <c r="K165" s="232"/>
      <c r="L165" s="232"/>
      <c r="M165" s="232"/>
      <c r="N165" s="232"/>
      <c r="O165" s="232"/>
      <c r="P165" s="232"/>
      <c r="Q165" s="232"/>
      <c r="R165" s="232"/>
      <c r="S165" s="232"/>
      <c r="T165" s="232"/>
      <c r="U165" s="334"/>
      <c r="V165" s="55"/>
      <c r="W165" s="232"/>
      <c r="X165" s="232" t="s">
        <v>408</v>
      </c>
      <c r="Y165" s="232"/>
      <c r="Z165" s="232"/>
      <c r="AA165" s="232"/>
      <c r="AB165" s="232"/>
      <c r="AC165" s="232"/>
      <c r="AD165" s="51" t="s">
        <v>9</v>
      </c>
      <c r="AE165" s="51"/>
      <c r="AF165" s="306"/>
      <c r="AG165" s="51"/>
      <c r="AH165" s="51"/>
      <c r="AI165" s="51"/>
      <c r="AJ165" s="51"/>
      <c r="AK165" s="51"/>
      <c r="AL165" s="89" t="s">
        <v>409</v>
      </c>
      <c r="AM165" s="334"/>
      <c r="AN165" s="55"/>
      <c r="AO165" s="232"/>
      <c r="AP165" s="232"/>
      <c r="AQ165" s="232"/>
      <c r="AS165" s="232"/>
      <c r="AT165" s="232"/>
      <c r="AU165" s="232"/>
      <c r="AV165" s="232"/>
      <c r="AW165" s="232"/>
      <c r="AX165" s="232"/>
      <c r="AY165" s="232"/>
      <c r="AZ165" s="232"/>
      <c r="BA165" s="232"/>
      <c r="BB165" s="308"/>
      <c r="BC165" s="232"/>
      <c r="BD165" s="232"/>
      <c r="BE165" s="232"/>
      <c r="BF165" s="232"/>
      <c r="BG165" s="308"/>
    </row>
    <row r="166" spans="1:59" ht="11.25" customHeight="1" x14ac:dyDescent="0.2">
      <c r="A166" s="232"/>
      <c r="B166" s="328"/>
      <c r="C166" s="334"/>
      <c r="D166" s="55"/>
      <c r="E166" s="232"/>
      <c r="F166" s="232"/>
      <c r="G166" s="232"/>
      <c r="H166" s="232"/>
      <c r="I166" s="232"/>
      <c r="J166" s="232"/>
      <c r="K166" s="232"/>
      <c r="L166" s="232"/>
      <c r="M166" s="232"/>
      <c r="N166" s="232"/>
      <c r="O166" s="232"/>
      <c r="P166" s="232"/>
      <c r="Q166" s="232"/>
      <c r="R166" s="232"/>
      <c r="S166" s="232"/>
      <c r="T166" s="232"/>
      <c r="U166" s="334"/>
      <c r="V166" s="55"/>
      <c r="W166" s="232"/>
      <c r="X166" s="232"/>
      <c r="Y166" s="232"/>
      <c r="Z166" s="232"/>
      <c r="AA166" s="232"/>
      <c r="AB166" s="232"/>
      <c r="AC166" s="232"/>
      <c r="AD166" s="232"/>
      <c r="AE166" s="232"/>
      <c r="AF166" s="232"/>
      <c r="AG166" s="232"/>
      <c r="AH166" s="232"/>
      <c r="AI166" s="232"/>
      <c r="AJ166" s="232"/>
      <c r="AK166" s="232"/>
      <c r="AL166" s="88"/>
      <c r="AM166" s="334"/>
      <c r="AN166" s="55"/>
      <c r="AO166" s="232"/>
      <c r="AP166" s="232"/>
      <c r="AQ166" s="232"/>
      <c r="AS166" s="232"/>
      <c r="AT166" s="232"/>
      <c r="AU166" s="232"/>
      <c r="AV166" s="232"/>
      <c r="AW166" s="232"/>
      <c r="AX166" s="232"/>
      <c r="AY166" s="232"/>
      <c r="AZ166" s="232"/>
      <c r="BA166" s="232"/>
      <c r="BB166" s="308"/>
      <c r="BC166" s="232"/>
      <c r="BD166" s="232"/>
      <c r="BE166" s="232"/>
      <c r="BF166" s="232"/>
      <c r="BG166" s="308"/>
    </row>
    <row r="167" spans="1:59" ht="11.25" customHeight="1" x14ac:dyDescent="0.2">
      <c r="A167" s="232"/>
      <c r="B167" s="328"/>
      <c r="C167" s="334"/>
      <c r="D167" s="55"/>
      <c r="E167" s="232"/>
      <c r="F167" s="232"/>
      <c r="G167" s="232"/>
      <c r="H167" s="232"/>
      <c r="I167" s="232"/>
      <c r="J167" s="232"/>
      <c r="K167" s="232"/>
      <c r="L167" s="232"/>
      <c r="M167" s="232"/>
      <c r="N167" s="232"/>
      <c r="O167" s="232"/>
      <c r="P167" s="232"/>
      <c r="Q167" s="232"/>
      <c r="R167" s="232"/>
      <c r="S167" s="232"/>
      <c r="T167" s="232"/>
      <c r="U167" s="334"/>
      <c r="V167" s="55"/>
      <c r="W167" s="232" t="s">
        <v>253</v>
      </c>
      <c r="X167" s="232"/>
      <c r="Y167" s="232"/>
      <c r="Z167" s="232"/>
      <c r="AA167" s="232"/>
      <c r="AB167" s="232"/>
      <c r="AC167" s="232"/>
      <c r="AD167" s="232"/>
      <c r="AE167" s="232"/>
      <c r="AF167" s="232"/>
      <c r="AG167" s="232"/>
      <c r="AH167" s="232"/>
      <c r="AI167" s="232"/>
      <c r="AJ167" s="232"/>
      <c r="AK167" s="232"/>
      <c r="AL167" s="89" t="s">
        <v>71</v>
      </c>
      <c r="AM167" s="334"/>
      <c r="AN167" s="55"/>
      <c r="AO167" s="232"/>
      <c r="AP167" s="232"/>
      <c r="AQ167" s="232"/>
      <c r="AS167" s="232"/>
      <c r="AT167" s="232"/>
      <c r="AU167" s="232"/>
      <c r="AV167" s="232"/>
      <c r="AW167" s="232"/>
      <c r="AX167" s="232"/>
      <c r="AY167" s="232"/>
      <c r="AZ167" s="232"/>
      <c r="BA167" s="232"/>
      <c r="BB167" s="308"/>
      <c r="BC167" s="232"/>
      <c r="BD167" s="232"/>
      <c r="BE167" s="232"/>
      <c r="BF167" s="232"/>
      <c r="BG167" s="308"/>
    </row>
    <row r="168" spans="1:59" x14ac:dyDescent="0.2">
      <c r="A168" s="232"/>
      <c r="B168" s="328"/>
      <c r="C168" s="334"/>
      <c r="D168" s="55"/>
      <c r="E168" s="232"/>
      <c r="F168" s="232"/>
      <c r="G168" s="232"/>
      <c r="H168" s="232"/>
      <c r="I168" s="232"/>
      <c r="J168" s="232"/>
      <c r="K168" s="232"/>
      <c r="L168" s="232"/>
      <c r="M168" s="232"/>
      <c r="N168" s="232"/>
      <c r="O168" s="232"/>
      <c r="P168" s="232"/>
      <c r="Q168" s="232"/>
      <c r="R168" s="232"/>
      <c r="S168" s="232"/>
      <c r="T168" s="232"/>
      <c r="U168" s="334"/>
      <c r="V168" s="55"/>
      <c r="W168" s="232"/>
      <c r="X168" s="232"/>
      <c r="Y168" s="232"/>
      <c r="Z168" s="663" t="s">
        <v>102</v>
      </c>
      <c r="AA168" s="663"/>
      <c r="AB168" s="663"/>
      <c r="AC168" s="663"/>
      <c r="AD168" s="663"/>
      <c r="AE168" s="663"/>
      <c r="AF168" s="663"/>
      <c r="AG168" s="663"/>
      <c r="AH168" s="663"/>
      <c r="AI168" s="663"/>
      <c r="AJ168" s="663"/>
      <c r="AK168" s="663"/>
      <c r="AL168" s="88"/>
      <c r="AM168" s="334"/>
      <c r="AN168" s="55"/>
      <c r="AO168" s="232"/>
      <c r="AP168" s="232"/>
      <c r="AQ168" s="232"/>
      <c r="AS168" s="232"/>
      <c r="AT168" s="232"/>
      <c r="AU168" s="232"/>
      <c r="AV168" s="232"/>
      <c r="AW168" s="232"/>
      <c r="AX168" s="232"/>
      <c r="AY168" s="232"/>
      <c r="AZ168" s="232"/>
      <c r="BA168" s="232"/>
      <c r="BB168" s="308"/>
      <c r="BC168" s="232"/>
      <c r="BD168" s="232"/>
      <c r="BE168" s="232"/>
      <c r="BF168" s="232"/>
      <c r="BG168" s="308"/>
    </row>
    <row r="169" spans="1:59" ht="6" customHeight="1" x14ac:dyDescent="0.2">
      <c r="A169" s="91"/>
      <c r="B169" s="90"/>
      <c r="C169" s="52"/>
      <c r="D169" s="28"/>
      <c r="E169" s="91"/>
      <c r="F169" s="91"/>
      <c r="G169" s="91"/>
      <c r="H169" s="91"/>
      <c r="I169" s="91"/>
      <c r="J169" s="91"/>
      <c r="K169" s="91"/>
      <c r="L169" s="91"/>
      <c r="M169" s="91"/>
      <c r="N169" s="91"/>
      <c r="O169" s="91"/>
      <c r="P169" s="91"/>
      <c r="Q169" s="91"/>
      <c r="R169" s="91"/>
      <c r="S169" s="91"/>
      <c r="T169" s="91"/>
      <c r="U169" s="52"/>
      <c r="V169" s="28"/>
      <c r="W169" s="91"/>
      <c r="X169" s="91"/>
      <c r="Y169" s="91"/>
      <c r="Z169" s="91"/>
      <c r="AA169" s="91"/>
      <c r="AB169" s="91"/>
      <c r="AC169" s="91"/>
      <c r="AD169" s="91"/>
      <c r="AE169" s="91"/>
      <c r="AF169" s="91"/>
      <c r="AG169" s="91"/>
      <c r="AH169" s="91"/>
      <c r="AI169" s="91"/>
      <c r="AJ169" s="91"/>
      <c r="AK169" s="91"/>
      <c r="AL169" s="92"/>
      <c r="AM169" s="52"/>
      <c r="AN169" s="28"/>
      <c r="AO169" s="91"/>
      <c r="AP169" s="91"/>
      <c r="AQ169" s="91"/>
    </row>
    <row r="170" spans="1:59" ht="6" customHeight="1" x14ac:dyDescent="0.2">
      <c r="A170" s="18"/>
      <c r="B170" s="326"/>
      <c r="C170" s="50"/>
      <c r="D170" s="29"/>
      <c r="E170" s="18"/>
      <c r="F170" s="18"/>
      <c r="G170" s="18"/>
      <c r="H170" s="18"/>
      <c r="I170" s="18"/>
      <c r="J170" s="18"/>
      <c r="K170" s="18"/>
      <c r="L170" s="18"/>
      <c r="M170" s="18"/>
      <c r="N170" s="18"/>
      <c r="O170" s="18"/>
      <c r="P170" s="18"/>
      <c r="Q170" s="18"/>
      <c r="R170" s="18"/>
      <c r="S170" s="18"/>
      <c r="T170" s="18"/>
      <c r="U170" s="50"/>
      <c r="V170" s="29"/>
      <c r="W170" s="18"/>
      <c r="X170" s="18"/>
      <c r="Y170" s="18"/>
      <c r="Z170" s="18"/>
      <c r="AA170" s="18"/>
      <c r="AB170" s="18"/>
      <c r="AC170" s="18"/>
      <c r="AD170" s="18"/>
      <c r="AE170" s="18"/>
      <c r="AF170" s="18"/>
      <c r="AG170" s="18"/>
      <c r="AH170" s="18"/>
      <c r="AI170" s="18"/>
      <c r="AJ170" s="18"/>
      <c r="AK170" s="18"/>
      <c r="AL170" s="26"/>
      <c r="AM170" s="50"/>
      <c r="AN170" s="29"/>
      <c r="AO170" s="18"/>
      <c r="AP170" s="18"/>
      <c r="AQ170" s="18"/>
    </row>
    <row r="171" spans="1:59" ht="11.25" customHeight="1" x14ac:dyDescent="0.2">
      <c r="A171" s="232"/>
      <c r="B171" s="125">
        <v>331</v>
      </c>
      <c r="C171" s="334"/>
      <c r="D171" s="55"/>
      <c r="E171" s="671" t="str">
        <f ca="1">VLOOKUP(INDIRECT(ADDRESS(ROW(),COLUMN()-3)),Language_Translations,MATCH(Language_Selected,Language_Options,0),FALSE)</f>
        <v>Do you know of a place where you can obtain a method of family planning?</v>
      </c>
      <c r="F171" s="671"/>
      <c r="G171" s="671"/>
      <c r="H171" s="671"/>
      <c r="I171" s="671"/>
      <c r="J171" s="671"/>
      <c r="K171" s="671"/>
      <c r="L171" s="671"/>
      <c r="M171" s="671"/>
      <c r="N171" s="671"/>
      <c r="O171" s="671"/>
      <c r="P171" s="671"/>
      <c r="Q171" s="671"/>
      <c r="R171" s="671"/>
      <c r="S171" s="671"/>
      <c r="T171" s="671"/>
      <c r="U171" s="334"/>
      <c r="V171" s="55"/>
      <c r="W171" s="232" t="s">
        <v>112</v>
      </c>
      <c r="X171" s="232"/>
      <c r="Y171" s="51" t="s">
        <v>9</v>
      </c>
      <c r="Z171" s="51"/>
      <c r="AA171" s="51"/>
      <c r="AB171" s="51"/>
      <c r="AC171" s="51"/>
      <c r="AD171" s="51"/>
      <c r="AE171" s="51"/>
      <c r="AF171" s="51"/>
      <c r="AG171" s="51"/>
      <c r="AH171" s="51"/>
      <c r="AI171" s="51"/>
      <c r="AJ171" s="51"/>
      <c r="AK171" s="51"/>
      <c r="AL171" s="89" t="s">
        <v>87</v>
      </c>
      <c r="AM171" s="334"/>
      <c r="AN171" s="55"/>
      <c r="AO171" s="232"/>
      <c r="AP171" s="232"/>
      <c r="AQ171" s="232"/>
    </row>
    <row r="172" spans="1:59" x14ac:dyDescent="0.2">
      <c r="A172" s="232"/>
      <c r="B172" s="328"/>
      <c r="C172" s="334"/>
      <c r="D172" s="55"/>
      <c r="E172" s="671"/>
      <c r="F172" s="671"/>
      <c r="G172" s="671"/>
      <c r="H172" s="671"/>
      <c r="I172" s="671"/>
      <c r="J172" s="671"/>
      <c r="K172" s="671"/>
      <c r="L172" s="671"/>
      <c r="M172" s="671"/>
      <c r="N172" s="671"/>
      <c r="O172" s="671"/>
      <c r="P172" s="671"/>
      <c r="Q172" s="671"/>
      <c r="R172" s="671"/>
      <c r="S172" s="671"/>
      <c r="T172" s="671"/>
      <c r="U172" s="334"/>
      <c r="V172" s="55"/>
      <c r="W172" s="232" t="s">
        <v>113</v>
      </c>
      <c r="X172" s="232"/>
      <c r="Y172" s="51" t="s">
        <v>9</v>
      </c>
      <c r="Z172" s="51"/>
      <c r="AA172" s="51"/>
      <c r="AB172" s="51"/>
      <c r="AC172" s="51"/>
      <c r="AD172" s="51"/>
      <c r="AE172" s="51"/>
      <c r="AF172" s="51"/>
      <c r="AG172" s="51"/>
      <c r="AH172" s="51"/>
      <c r="AI172" s="51"/>
      <c r="AJ172" s="51"/>
      <c r="AK172" s="51"/>
      <c r="AL172" s="89" t="s">
        <v>89</v>
      </c>
      <c r="AM172" s="334"/>
      <c r="AN172" s="55"/>
      <c r="AO172" s="232"/>
      <c r="AP172" s="330"/>
      <c r="AQ172" s="232"/>
    </row>
    <row r="173" spans="1:59" ht="6" customHeight="1" x14ac:dyDescent="0.2">
      <c r="A173" s="91"/>
      <c r="B173" s="90"/>
      <c r="C173" s="52"/>
      <c r="D173" s="28"/>
      <c r="E173" s="91"/>
      <c r="F173" s="91"/>
      <c r="G173" s="91"/>
      <c r="H173" s="91"/>
      <c r="I173" s="91"/>
      <c r="J173" s="91"/>
      <c r="K173" s="91"/>
      <c r="L173" s="91"/>
      <c r="M173" s="91"/>
      <c r="N173" s="91"/>
      <c r="O173" s="91"/>
      <c r="P173" s="91"/>
      <c r="Q173" s="91"/>
      <c r="R173" s="91"/>
      <c r="S173" s="91"/>
      <c r="T173" s="91"/>
      <c r="U173" s="52"/>
      <c r="V173" s="28"/>
      <c r="W173" s="91"/>
      <c r="X173" s="91"/>
      <c r="Y173" s="91"/>
      <c r="Z173" s="91"/>
      <c r="AA173" s="91"/>
      <c r="AB173" s="91"/>
      <c r="AC173" s="91"/>
      <c r="AD173" s="91"/>
      <c r="AE173" s="91"/>
      <c r="AF173" s="91"/>
      <c r="AG173" s="91"/>
      <c r="AH173" s="91"/>
      <c r="AI173" s="91"/>
      <c r="AJ173" s="91"/>
      <c r="AK173" s="91"/>
      <c r="AL173" s="92"/>
      <c r="AM173" s="52"/>
      <c r="AN173" s="28"/>
      <c r="AO173" s="91"/>
      <c r="AP173" s="91"/>
      <c r="AQ173" s="91"/>
    </row>
    <row r="174" spans="1:59" ht="6" customHeight="1" x14ac:dyDescent="0.2">
      <c r="A174" s="135"/>
      <c r="B174" s="348"/>
      <c r="C174" s="136"/>
      <c r="D174" s="29"/>
      <c r="E174" s="18"/>
      <c r="F174" s="18"/>
      <c r="G174" s="18"/>
      <c r="H174" s="18"/>
      <c r="I174" s="18"/>
      <c r="J174" s="18"/>
      <c r="K174" s="18"/>
      <c r="L174" s="18"/>
      <c r="M174" s="18"/>
      <c r="N174" s="18"/>
      <c r="O174" s="18"/>
      <c r="P174" s="18"/>
      <c r="Q174" s="18"/>
      <c r="R174" s="18"/>
      <c r="S174" s="18"/>
      <c r="T174" s="18"/>
      <c r="U174" s="50"/>
      <c r="V174" s="29"/>
      <c r="W174" s="18"/>
      <c r="X174" s="18"/>
      <c r="Y174" s="18"/>
      <c r="Z174" s="18"/>
      <c r="AA174" s="18"/>
      <c r="AB174" s="18"/>
      <c r="AC174" s="18"/>
      <c r="AD174" s="18"/>
      <c r="AE174" s="18"/>
      <c r="AF174" s="18"/>
      <c r="AG174" s="18"/>
      <c r="AH174" s="18"/>
      <c r="AI174" s="18"/>
      <c r="AJ174" s="18"/>
      <c r="AK174" s="18"/>
      <c r="AL174" s="26"/>
      <c r="AM174" s="50"/>
      <c r="AN174" s="29"/>
      <c r="AO174" s="18"/>
      <c r="AP174" s="18"/>
      <c r="AQ174" s="18"/>
    </row>
    <row r="175" spans="1:59" ht="11.25" customHeight="1" x14ac:dyDescent="0.2">
      <c r="A175" s="262"/>
      <c r="B175" s="281">
        <v>332</v>
      </c>
      <c r="C175" s="131"/>
      <c r="D175" s="55"/>
      <c r="E175" s="671" t="str">
        <f ca="1">VLOOKUP(INDIRECT(ADDRESS(ROW(),COLUMN()-3)),Language_Translations,MATCH(Language_Selected,Language_Options,0),FALSE)</f>
        <v>In the last 12 months, were you visited by a fieldworker?</v>
      </c>
      <c r="F175" s="671"/>
      <c r="G175" s="671"/>
      <c r="H175" s="671"/>
      <c r="I175" s="671"/>
      <c r="J175" s="671"/>
      <c r="K175" s="671"/>
      <c r="L175" s="671"/>
      <c r="M175" s="671"/>
      <c r="N175" s="671"/>
      <c r="O175" s="671"/>
      <c r="P175" s="671"/>
      <c r="Q175" s="671"/>
      <c r="R175" s="671"/>
      <c r="S175" s="671"/>
      <c r="T175" s="671"/>
      <c r="U175" s="334"/>
      <c r="V175" s="55"/>
      <c r="W175" s="232" t="s">
        <v>112</v>
      </c>
      <c r="X175" s="232"/>
      <c r="Y175" s="51" t="s">
        <v>9</v>
      </c>
      <c r="Z175" s="51"/>
      <c r="AA175" s="51"/>
      <c r="AB175" s="51"/>
      <c r="AC175" s="51"/>
      <c r="AD175" s="51"/>
      <c r="AE175" s="51"/>
      <c r="AF175" s="51"/>
      <c r="AG175" s="51"/>
      <c r="AH175" s="51"/>
      <c r="AI175" s="51"/>
      <c r="AJ175" s="51"/>
      <c r="AK175" s="51"/>
      <c r="AL175" s="89" t="s">
        <v>87</v>
      </c>
      <c r="AM175" s="334"/>
      <c r="AN175" s="55"/>
      <c r="AO175" s="232"/>
      <c r="AP175" s="232"/>
      <c r="AQ175" s="232"/>
    </row>
    <row r="176" spans="1:59" x14ac:dyDescent="0.2">
      <c r="A176" s="262"/>
      <c r="B176" s="213" t="s">
        <v>412</v>
      </c>
      <c r="C176" s="131"/>
      <c r="D176" s="55"/>
      <c r="E176" s="671"/>
      <c r="F176" s="671"/>
      <c r="G176" s="671"/>
      <c r="H176" s="671"/>
      <c r="I176" s="671"/>
      <c r="J176" s="671"/>
      <c r="K176" s="671"/>
      <c r="L176" s="671"/>
      <c r="M176" s="671"/>
      <c r="N176" s="671"/>
      <c r="O176" s="671"/>
      <c r="P176" s="671"/>
      <c r="Q176" s="671"/>
      <c r="R176" s="671"/>
      <c r="S176" s="671"/>
      <c r="T176" s="671"/>
      <c r="U176" s="334"/>
      <c r="V176" s="55"/>
      <c r="W176" s="232" t="s">
        <v>113</v>
      </c>
      <c r="X176" s="232"/>
      <c r="Y176" s="51" t="s">
        <v>9</v>
      </c>
      <c r="Z176" s="51"/>
      <c r="AA176" s="51"/>
      <c r="AB176" s="51"/>
      <c r="AC176" s="51"/>
      <c r="AD176" s="51"/>
      <c r="AE176" s="51"/>
      <c r="AF176" s="51"/>
      <c r="AG176" s="51"/>
      <c r="AH176" s="51"/>
      <c r="AI176" s="51"/>
      <c r="AJ176" s="51"/>
      <c r="AK176" s="51"/>
      <c r="AL176" s="89" t="s">
        <v>89</v>
      </c>
      <c r="AM176" s="334"/>
      <c r="AN176" s="55"/>
      <c r="AO176" s="232"/>
      <c r="AP176" s="330">
        <v>334</v>
      </c>
      <c r="AQ176" s="232"/>
    </row>
    <row r="177" spans="1:43" ht="6" customHeight="1" x14ac:dyDescent="0.2">
      <c r="A177" s="132"/>
      <c r="B177" s="133"/>
      <c r="C177" s="134"/>
      <c r="D177" s="28"/>
      <c r="E177" s="91"/>
      <c r="F177" s="91"/>
      <c r="G177" s="91"/>
      <c r="H177" s="91"/>
      <c r="I177" s="91"/>
      <c r="J177" s="91"/>
      <c r="K177" s="91"/>
      <c r="L177" s="91"/>
      <c r="M177" s="91"/>
      <c r="N177" s="91"/>
      <c r="O177" s="91"/>
      <c r="P177" s="91"/>
      <c r="Q177" s="91"/>
      <c r="R177" s="91"/>
      <c r="S177" s="91"/>
      <c r="T177" s="91"/>
      <c r="U177" s="52"/>
      <c r="V177" s="28"/>
      <c r="W177" s="91"/>
      <c r="X177" s="91"/>
      <c r="Y177" s="91"/>
      <c r="Z177" s="91"/>
      <c r="AA177" s="91"/>
      <c r="AB177" s="91"/>
      <c r="AC177" s="91"/>
      <c r="AD177" s="91"/>
      <c r="AE177" s="91"/>
      <c r="AF177" s="91"/>
      <c r="AG177" s="91"/>
      <c r="AH177" s="91"/>
      <c r="AI177" s="91"/>
      <c r="AJ177" s="91"/>
      <c r="AK177" s="91"/>
      <c r="AL177" s="92"/>
      <c r="AM177" s="52"/>
      <c r="AN177" s="28"/>
      <c r="AO177" s="91"/>
      <c r="AP177" s="91"/>
      <c r="AQ177" s="91"/>
    </row>
    <row r="178" spans="1:43" ht="6" customHeight="1" x14ac:dyDescent="0.2">
      <c r="A178" s="135"/>
      <c r="B178" s="348"/>
      <c r="C178" s="136"/>
      <c r="D178" s="29"/>
      <c r="E178" s="18"/>
      <c r="F178" s="18"/>
      <c r="G178" s="18"/>
      <c r="H178" s="18"/>
      <c r="I178" s="18"/>
      <c r="J178" s="18"/>
      <c r="K178" s="18"/>
      <c r="L178" s="18"/>
      <c r="M178" s="18"/>
      <c r="N178" s="18"/>
      <c r="O178" s="18"/>
      <c r="P178" s="18"/>
      <c r="Q178" s="18"/>
      <c r="R178" s="18"/>
      <c r="S178" s="18"/>
      <c r="T178" s="18"/>
      <c r="U178" s="50"/>
      <c r="V178" s="29"/>
      <c r="W178" s="18"/>
      <c r="X178" s="18"/>
      <c r="Y178" s="18"/>
      <c r="Z178" s="18"/>
      <c r="AA178" s="18"/>
      <c r="AB178" s="18"/>
      <c r="AC178" s="18"/>
      <c r="AD178" s="18"/>
      <c r="AE178" s="18"/>
      <c r="AF178" s="18"/>
      <c r="AG178" s="18"/>
      <c r="AH178" s="18"/>
      <c r="AI178" s="18"/>
      <c r="AJ178" s="18"/>
      <c r="AK178" s="18"/>
      <c r="AL178" s="26"/>
      <c r="AM178" s="50"/>
      <c r="AN178" s="29"/>
      <c r="AO178" s="18"/>
      <c r="AP178" s="18"/>
      <c r="AQ178" s="18"/>
    </row>
    <row r="179" spans="1:43" ht="11.25" customHeight="1" x14ac:dyDescent="0.2">
      <c r="A179" s="262"/>
      <c r="B179" s="281">
        <v>333</v>
      </c>
      <c r="C179" s="131"/>
      <c r="D179" s="55"/>
      <c r="E179" s="671" t="str">
        <f ca="1">VLOOKUP(INDIRECT(ADDRESS(ROW(),COLUMN()-3)),Language_Translations,MATCH(Language_Selected,Language_Options,0),FALSE)</f>
        <v>Did the fieldworker talk to you about family planning?</v>
      </c>
      <c r="F179" s="671"/>
      <c r="G179" s="671"/>
      <c r="H179" s="671"/>
      <c r="I179" s="671"/>
      <c r="J179" s="671"/>
      <c r="K179" s="671"/>
      <c r="L179" s="671"/>
      <c r="M179" s="671"/>
      <c r="N179" s="671"/>
      <c r="O179" s="671"/>
      <c r="P179" s="671"/>
      <c r="Q179" s="671"/>
      <c r="R179" s="671"/>
      <c r="S179" s="671"/>
      <c r="T179" s="671"/>
      <c r="U179" s="334"/>
      <c r="V179" s="55"/>
      <c r="W179" s="232" t="s">
        <v>112</v>
      </c>
      <c r="X179" s="232"/>
      <c r="Y179" s="51" t="s">
        <v>9</v>
      </c>
      <c r="Z179" s="51"/>
      <c r="AA179" s="51"/>
      <c r="AB179" s="51"/>
      <c r="AC179" s="51"/>
      <c r="AD179" s="51"/>
      <c r="AE179" s="51"/>
      <c r="AF179" s="51"/>
      <c r="AG179" s="51"/>
      <c r="AH179" s="51"/>
      <c r="AI179" s="51"/>
      <c r="AJ179" s="51"/>
      <c r="AK179" s="51"/>
      <c r="AL179" s="89" t="s">
        <v>87</v>
      </c>
      <c r="AM179" s="334"/>
      <c r="AN179" s="55"/>
      <c r="AO179" s="232"/>
      <c r="AP179" s="232"/>
      <c r="AQ179" s="232"/>
    </row>
    <row r="180" spans="1:43" x14ac:dyDescent="0.2">
      <c r="A180" s="262"/>
      <c r="B180" s="213" t="s">
        <v>412</v>
      </c>
      <c r="C180" s="131"/>
      <c r="D180" s="55"/>
      <c r="E180" s="671"/>
      <c r="F180" s="671"/>
      <c r="G180" s="671"/>
      <c r="H180" s="671"/>
      <c r="I180" s="671"/>
      <c r="J180" s="671"/>
      <c r="K180" s="671"/>
      <c r="L180" s="671"/>
      <c r="M180" s="671"/>
      <c r="N180" s="671"/>
      <c r="O180" s="671"/>
      <c r="P180" s="671"/>
      <c r="Q180" s="671"/>
      <c r="R180" s="671"/>
      <c r="S180" s="671"/>
      <c r="T180" s="671"/>
      <c r="U180" s="334"/>
      <c r="V180" s="55"/>
      <c r="W180" s="232" t="s">
        <v>113</v>
      </c>
      <c r="X180" s="232"/>
      <c r="Y180" s="51" t="s">
        <v>9</v>
      </c>
      <c r="Z180" s="51"/>
      <c r="AA180" s="51"/>
      <c r="AB180" s="51"/>
      <c r="AC180" s="51"/>
      <c r="AD180" s="51"/>
      <c r="AE180" s="51"/>
      <c r="AF180" s="51"/>
      <c r="AG180" s="51"/>
      <c r="AH180" s="51"/>
      <c r="AI180" s="51"/>
      <c r="AJ180" s="51"/>
      <c r="AK180" s="51"/>
      <c r="AL180" s="89" t="s">
        <v>89</v>
      </c>
      <c r="AM180" s="334"/>
      <c r="AN180" s="55"/>
      <c r="AO180" s="232"/>
      <c r="AP180" s="330"/>
      <c r="AQ180" s="232"/>
    </row>
    <row r="181" spans="1:43" ht="6" customHeight="1" x14ac:dyDescent="0.2">
      <c r="A181" s="132"/>
      <c r="B181" s="133"/>
      <c r="C181" s="134"/>
      <c r="D181" s="28"/>
      <c r="E181" s="91"/>
      <c r="F181" s="91"/>
      <c r="G181" s="91"/>
      <c r="H181" s="91"/>
      <c r="I181" s="91"/>
      <c r="J181" s="91"/>
      <c r="K181" s="91"/>
      <c r="L181" s="91"/>
      <c r="M181" s="91"/>
      <c r="N181" s="91"/>
      <c r="O181" s="91"/>
      <c r="P181" s="91"/>
      <c r="Q181" s="91"/>
      <c r="R181" s="91"/>
      <c r="S181" s="91"/>
      <c r="T181" s="91"/>
      <c r="U181" s="52"/>
      <c r="V181" s="28"/>
      <c r="W181" s="91"/>
      <c r="X181" s="91"/>
      <c r="Y181" s="91"/>
      <c r="Z181" s="91"/>
      <c r="AA181" s="91"/>
      <c r="AB181" s="91"/>
      <c r="AC181" s="91"/>
      <c r="AD181" s="91"/>
      <c r="AE181" s="91"/>
      <c r="AF181" s="91"/>
      <c r="AG181" s="91"/>
      <c r="AH181" s="91"/>
      <c r="AI181" s="91"/>
      <c r="AJ181" s="91"/>
      <c r="AK181" s="91"/>
      <c r="AL181" s="92"/>
      <c r="AM181" s="52"/>
      <c r="AN181" s="28"/>
      <c r="AO181" s="91"/>
      <c r="AP181" s="91"/>
      <c r="AQ181" s="91"/>
    </row>
    <row r="182" spans="1:43" ht="6" customHeight="1" x14ac:dyDescent="0.2">
      <c r="A182" s="18"/>
      <c r="B182" s="326"/>
      <c r="C182" s="50"/>
      <c r="D182" s="29"/>
      <c r="E182" s="18"/>
      <c r="F182" s="18"/>
      <c r="G182" s="18"/>
      <c r="H182" s="18"/>
      <c r="I182" s="18"/>
      <c r="J182" s="18"/>
      <c r="K182" s="18"/>
      <c r="L182" s="18"/>
      <c r="M182" s="18"/>
      <c r="N182" s="18"/>
      <c r="O182" s="18"/>
      <c r="P182" s="18"/>
      <c r="Q182" s="18"/>
      <c r="R182" s="18"/>
      <c r="S182" s="18"/>
      <c r="T182" s="18"/>
      <c r="U182" s="50"/>
      <c r="V182" s="29"/>
      <c r="W182" s="18"/>
      <c r="X182" s="18"/>
      <c r="Y182" s="18"/>
      <c r="Z182" s="18"/>
      <c r="AA182" s="18"/>
      <c r="AB182" s="18"/>
      <c r="AC182" s="18"/>
      <c r="AD182" s="18"/>
      <c r="AE182" s="18"/>
      <c r="AF182" s="18"/>
      <c r="AG182" s="18"/>
      <c r="AH182" s="18"/>
      <c r="AI182" s="18"/>
      <c r="AJ182" s="18"/>
      <c r="AK182" s="18"/>
      <c r="AL182" s="26"/>
      <c r="AM182" s="50"/>
      <c r="AN182" s="29"/>
      <c r="AO182" s="18"/>
      <c r="AP182" s="18"/>
      <c r="AQ182" s="18"/>
    </row>
    <row r="183" spans="1:43" ht="11.25" customHeight="1" x14ac:dyDescent="0.2">
      <c r="A183" s="232"/>
      <c r="B183" s="328">
        <v>334</v>
      </c>
      <c r="C183" s="334"/>
      <c r="D183" s="55"/>
      <c r="E183" s="670" t="s">
        <v>413</v>
      </c>
      <c r="F183" s="670"/>
      <c r="G183" s="670"/>
      <c r="H183" s="670"/>
      <c r="I183" s="670"/>
      <c r="J183" s="670"/>
      <c r="K183" s="670"/>
      <c r="L183" s="670"/>
      <c r="M183" s="670"/>
      <c r="N183" s="670"/>
      <c r="O183" s="670"/>
      <c r="P183" s="670"/>
      <c r="Q183" s="670"/>
      <c r="R183" s="670"/>
      <c r="S183" s="670"/>
      <c r="T183" s="670"/>
      <c r="U183" s="334"/>
      <c r="V183" s="55"/>
      <c r="AM183" s="334"/>
      <c r="AN183" s="55"/>
      <c r="AO183" s="232"/>
      <c r="AP183" s="232"/>
      <c r="AQ183" s="232"/>
    </row>
    <row r="184" spans="1:43" ht="6" customHeight="1" x14ac:dyDescent="0.2">
      <c r="A184" s="232"/>
      <c r="B184" s="328"/>
      <c r="C184" s="334"/>
      <c r="D184" s="55"/>
      <c r="E184" s="232"/>
      <c r="F184" s="232"/>
      <c r="G184" s="232"/>
      <c r="H184" s="232"/>
      <c r="I184" s="232"/>
      <c r="J184" s="232"/>
      <c r="K184" s="232"/>
      <c r="L184" s="232"/>
      <c r="M184" s="232"/>
      <c r="N184" s="232"/>
      <c r="O184" s="232"/>
      <c r="P184" s="232"/>
      <c r="Q184" s="232"/>
      <c r="R184" s="232"/>
      <c r="S184" s="232"/>
      <c r="T184" s="232"/>
      <c r="U184" s="334"/>
      <c r="V184" s="55"/>
      <c r="W184" s="232"/>
      <c r="X184" s="232"/>
      <c r="Y184" s="51"/>
      <c r="Z184" s="51"/>
      <c r="AA184" s="51"/>
      <c r="AB184" s="51"/>
      <c r="AC184" s="51"/>
      <c r="AD184" s="51"/>
      <c r="AE184" s="51"/>
      <c r="AF184" s="51"/>
      <c r="AG184" s="51"/>
      <c r="AH184" s="51"/>
      <c r="AI184" s="51"/>
      <c r="AJ184" s="51"/>
      <c r="AK184" s="51"/>
      <c r="AL184" s="89"/>
      <c r="AM184" s="334"/>
      <c r="AN184" s="55"/>
      <c r="AO184" s="232"/>
      <c r="AP184" s="232"/>
      <c r="AQ184" s="232"/>
    </row>
    <row r="185" spans="1:43" ht="11.25" customHeight="1" x14ac:dyDescent="0.2">
      <c r="A185" s="232"/>
      <c r="B185" s="328"/>
      <c r="C185" s="334"/>
      <c r="D185" s="55"/>
      <c r="E185" s="232"/>
      <c r="F185" s="232"/>
      <c r="G185" s="232"/>
      <c r="H185" s="232"/>
      <c r="I185" s="88" t="s">
        <v>112</v>
      </c>
      <c r="K185" s="232"/>
      <c r="L185" s="112"/>
      <c r="M185" s="232"/>
      <c r="N185" s="232"/>
      <c r="O185" s="232"/>
      <c r="P185" s="232"/>
      <c r="Q185" s="88" t="s">
        <v>113</v>
      </c>
      <c r="R185" s="232"/>
      <c r="S185" s="232"/>
      <c r="T185" s="232"/>
      <c r="U185" s="334"/>
      <c r="V185" s="55"/>
      <c r="W185" s="4"/>
      <c r="X185" s="232"/>
      <c r="Y185" s="51"/>
      <c r="Z185" s="51"/>
      <c r="AA185" s="51"/>
      <c r="AB185" s="51"/>
      <c r="AC185" s="51"/>
      <c r="AD185" s="51"/>
      <c r="AE185" s="51"/>
      <c r="AF185" s="51"/>
      <c r="AG185" s="51"/>
      <c r="AH185" s="51"/>
      <c r="AI185" s="51"/>
      <c r="AJ185" s="51"/>
      <c r="AK185" s="51"/>
      <c r="AL185" s="89"/>
      <c r="AM185" s="334"/>
      <c r="AN185" s="55"/>
      <c r="AO185" s="232"/>
      <c r="AP185" s="232"/>
      <c r="AQ185" s="232"/>
    </row>
    <row r="186" spans="1:43" ht="6" customHeight="1" x14ac:dyDescent="0.2">
      <c r="A186" s="232"/>
      <c r="B186" s="328"/>
      <c r="C186" s="334"/>
      <c r="D186" s="55"/>
      <c r="E186" s="232"/>
      <c r="F186" s="232"/>
      <c r="G186" s="232"/>
      <c r="H186" s="232"/>
      <c r="I186" s="232"/>
      <c r="J186" s="232"/>
      <c r="K186" s="232"/>
      <c r="L186" s="112"/>
      <c r="M186" s="232"/>
      <c r="N186" s="232"/>
      <c r="O186" s="232"/>
      <c r="P186" s="232"/>
      <c r="Q186" s="232"/>
      <c r="R186" s="232"/>
      <c r="S186" s="232"/>
      <c r="T186" s="232"/>
      <c r="U186" s="334"/>
      <c r="V186" s="55"/>
      <c r="W186" s="232"/>
      <c r="X186" s="232"/>
      <c r="Y186" s="51"/>
      <c r="Z186" s="51"/>
      <c r="AA186" s="51"/>
      <c r="AB186" s="51"/>
      <c r="AC186" s="51"/>
      <c r="AD186" s="51"/>
      <c r="AE186" s="51"/>
      <c r="AF186" s="51"/>
      <c r="AG186" s="51"/>
      <c r="AH186" s="51"/>
      <c r="AI186" s="51"/>
      <c r="AJ186" s="51"/>
      <c r="AK186" s="51"/>
      <c r="AL186" s="89"/>
      <c r="AM186" s="334"/>
      <c r="AN186" s="55"/>
      <c r="AO186" s="232"/>
      <c r="AP186" s="232"/>
      <c r="AQ186" s="232"/>
    </row>
    <row r="187" spans="1:43" ht="11.25" customHeight="1" x14ac:dyDescent="0.2">
      <c r="A187" s="232"/>
      <c r="B187" s="328"/>
      <c r="C187" s="334"/>
      <c r="D187" s="55"/>
      <c r="E187" t="s">
        <v>148</v>
      </c>
      <c r="F187" s="671" t="str">
        <f ca="1">VLOOKUP(CONCATENATE($B$183&amp;INDIRECT(ADDRESS(ROW(),COLUMN()-1))),Language_Translations,MATCH(Language_Selected,Language_Options,0),FALSE)</f>
        <v>In the last 12 months, have you visited a health facility for care for yourself or your children?</v>
      </c>
      <c r="G187" s="671"/>
      <c r="H187" s="671"/>
      <c r="I187" s="671"/>
      <c r="J187" s="671"/>
      <c r="K187" s="671"/>
      <c r="L187" s="716"/>
      <c r="M187" t="s">
        <v>150</v>
      </c>
      <c r="N187" s="671" t="str">
        <f ca="1">VLOOKUP(CONCATENATE($B$183&amp;INDIRECT(ADDRESS(ROW(),COLUMN()-1))),Language_Translations,MATCH(Language_Selected,Language_Options,0),FALSE)</f>
        <v>In the last 12 months, have you visited a health facility for care for yourself?</v>
      </c>
      <c r="O187" s="671"/>
      <c r="P187" s="671"/>
      <c r="Q187" s="671"/>
      <c r="R187" s="671"/>
      <c r="S187" s="671"/>
      <c r="T187" s="671"/>
      <c r="U187" s="334"/>
      <c r="V187" s="55"/>
      <c r="W187" s="232" t="s">
        <v>112</v>
      </c>
      <c r="X187" s="232"/>
      <c r="Y187" s="51" t="s">
        <v>9</v>
      </c>
      <c r="Z187" s="51"/>
      <c r="AA187" s="51"/>
      <c r="AB187" s="51"/>
      <c r="AC187" s="51"/>
      <c r="AD187" s="51"/>
      <c r="AE187" s="51"/>
      <c r="AF187" s="51"/>
      <c r="AG187" s="51"/>
      <c r="AH187" s="51"/>
      <c r="AI187" s="51"/>
      <c r="AJ187" s="51"/>
      <c r="AK187" s="51"/>
      <c r="AL187" s="89" t="s">
        <v>87</v>
      </c>
      <c r="AM187" s="334"/>
      <c r="AN187" s="232"/>
      <c r="AO187" s="232"/>
      <c r="AP187" s="232"/>
      <c r="AQ187" s="232"/>
    </row>
    <row r="188" spans="1:43" ht="11.25" customHeight="1" x14ac:dyDescent="0.2">
      <c r="A188" s="232"/>
      <c r="B188" s="328"/>
      <c r="C188" s="334"/>
      <c r="D188" s="55"/>
      <c r="E188" s="333"/>
      <c r="F188" s="671"/>
      <c r="G188" s="671"/>
      <c r="H188" s="671"/>
      <c r="I188" s="671"/>
      <c r="J188" s="671"/>
      <c r="K188" s="671"/>
      <c r="L188" s="716"/>
      <c r="M188" s="333"/>
      <c r="N188" s="671"/>
      <c r="O188" s="671"/>
      <c r="P188" s="671"/>
      <c r="Q188" s="671"/>
      <c r="R188" s="671"/>
      <c r="S188" s="671"/>
      <c r="T188" s="671"/>
      <c r="U188" s="334"/>
      <c r="V188" s="55"/>
      <c r="W188" s="232" t="s">
        <v>113</v>
      </c>
      <c r="X188" s="232"/>
      <c r="Y188" s="51" t="s">
        <v>9</v>
      </c>
      <c r="Z188" s="51"/>
      <c r="AA188" s="51"/>
      <c r="AB188" s="51"/>
      <c r="AC188" s="51"/>
      <c r="AD188" s="51"/>
      <c r="AE188" s="51"/>
      <c r="AF188" s="51"/>
      <c r="AG188" s="51"/>
      <c r="AH188" s="51"/>
      <c r="AI188" s="51"/>
      <c r="AJ188" s="51"/>
      <c r="AK188" s="51"/>
      <c r="AL188" s="89" t="s">
        <v>89</v>
      </c>
      <c r="AM188" s="334"/>
      <c r="AN188" s="232"/>
      <c r="AO188" s="232"/>
      <c r="AP188" s="330">
        <v>401</v>
      </c>
      <c r="AQ188" s="232"/>
    </row>
    <row r="189" spans="1:43" ht="11.25" customHeight="1" x14ac:dyDescent="0.2">
      <c r="A189" s="232"/>
      <c r="B189" s="328"/>
      <c r="C189" s="334"/>
      <c r="D189" s="55"/>
      <c r="E189" s="333"/>
      <c r="F189" s="671"/>
      <c r="G189" s="671"/>
      <c r="H189" s="671"/>
      <c r="I189" s="671"/>
      <c r="J189" s="671"/>
      <c r="K189" s="671"/>
      <c r="L189" s="716"/>
      <c r="M189" s="333"/>
      <c r="N189" s="671"/>
      <c r="O189" s="671"/>
      <c r="P189" s="671"/>
      <c r="Q189" s="671"/>
      <c r="R189" s="671"/>
      <c r="S189" s="671"/>
      <c r="T189" s="671"/>
      <c r="U189" s="334"/>
      <c r="V189" s="55"/>
      <c r="AM189" s="122"/>
      <c r="AQ189" s="232"/>
    </row>
    <row r="190" spans="1:43" ht="11.25" customHeight="1" x14ac:dyDescent="0.2">
      <c r="A190" s="232"/>
      <c r="B190" s="328"/>
      <c r="C190" s="334"/>
      <c r="D190" s="55"/>
      <c r="E190" s="333"/>
      <c r="F190" s="671"/>
      <c r="G190" s="671"/>
      <c r="H190" s="671"/>
      <c r="I190" s="671"/>
      <c r="J190" s="671"/>
      <c r="K190" s="671"/>
      <c r="L190" s="716"/>
      <c r="M190" s="333"/>
      <c r="N190" s="671"/>
      <c r="O190" s="671"/>
      <c r="P190" s="671"/>
      <c r="Q190" s="671"/>
      <c r="R190" s="671"/>
      <c r="S190" s="671"/>
      <c r="T190" s="671"/>
      <c r="U190" s="334"/>
      <c r="V190" s="55"/>
      <c r="AM190" s="122"/>
      <c r="AQ190" s="232"/>
    </row>
    <row r="191" spans="1:43" ht="11.25" customHeight="1" x14ac:dyDescent="0.2">
      <c r="A191" s="232"/>
      <c r="B191" s="328"/>
      <c r="C191" s="334"/>
      <c r="D191" s="55"/>
      <c r="E191" s="232"/>
      <c r="F191" s="671"/>
      <c r="G191" s="671"/>
      <c r="H191" s="671"/>
      <c r="I191" s="671"/>
      <c r="J191" s="671"/>
      <c r="K191" s="671"/>
      <c r="L191" s="716"/>
      <c r="M191" s="232"/>
      <c r="N191" s="671"/>
      <c r="O191" s="671"/>
      <c r="P191" s="671"/>
      <c r="Q191" s="671"/>
      <c r="R191" s="671"/>
      <c r="S191" s="671"/>
      <c r="T191" s="671"/>
      <c r="U191" s="334"/>
      <c r="V191" s="55"/>
      <c r="W191" s="232"/>
      <c r="X191" s="232"/>
      <c r="Y191" s="51"/>
      <c r="Z191" s="51"/>
      <c r="AA191" s="51"/>
      <c r="AB191" s="51"/>
      <c r="AC191" s="51"/>
      <c r="AD191" s="51"/>
      <c r="AE191" s="51"/>
      <c r="AF191" s="51"/>
      <c r="AG191" s="51"/>
      <c r="AH191" s="51"/>
      <c r="AI191" s="51"/>
      <c r="AJ191" s="51"/>
      <c r="AK191" s="51"/>
      <c r="AL191" s="89"/>
      <c r="AM191" s="334"/>
      <c r="AN191" s="55"/>
      <c r="AO191" s="232"/>
      <c r="AP191" s="232"/>
      <c r="AQ191" s="232"/>
    </row>
    <row r="192" spans="1:43" ht="6" customHeight="1" x14ac:dyDescent="0.2">
      <c r="A192" s="91"/>
      <c r="B192" s="90"/>
      <c r="C192" s="52"/>
      <c r="D192" s="28"/>
      <c r="E192" s="91"/>
      <c r="F192" s="91"/>
      <c r="G192" s="91"/>
      <c r="H192" s="91"/>
      <c r="I192" s="91"/>
      <c r="J192" s="91"/>
      <c r="K192" s="91"/>
      <c r="L192" s="91"/>
      <c r="M192" s="91"/>
      <c r="N192" s="91"/>
      <c r="O192" s="91"/>
      <c r="P192" s="91"/>
      <c r="Q192" s="91"/>
      <c r="R192" s="91"/>
      <c r="S192" s="91"/>
      <c r="T192" s="91"/>
      <c r="U192" s="52"/>
      <c r="V192" s="28"/>
      <c r="W192" s="91"/>
      <c r="X192" s="91"/>
      <c r="Y192" s="91"/>
      <c r="Z192" s="91"/>
      <c r="AA192" s="91"/>
      <c r="AB192" s="91"/>
      <c r="AC192" s="91"/>
      <c r="AD192" s="91"/>
      <c r="AE192" s="91"/>
      <c r="AF192" s="91"/>
      <c r="AG192" s="91"/>
      <c r="AH192" s="91"/>
      <c r="AI192" s="91"/>
      <c r="AJ192" s="91"/>
      <c r="AK192" s="91"/>
      <c r="AL192" s="92"/>
      <c r="AM192" s="52"/>
      <c r="AN192" s="28"/>
      <c r="AO192" s="91"/>
      <c r="AP192" s="91"/>
      <c r="AQ192" s="91"/>
    </row>
    <row r="193" spans="1:44" ht="6" customHeight="1" x14ac:dyDescent="0.2">
      <c r="A193" s="18"/>
      <c r="B193" s="326"/>
      <c r="C193" s="50"/>
      <c r="D193" s="29"/>
      <c r="E193" s="18"/>
      <c r="F193" s="18"/>
      <c r="G193" s="18"/>
      <c r="H193" s="18"/>
      <c r="I193" s="18"/>
      <c r="J193" s="18"/>
      <c r="K193" s="18"/>
      <c r="L193" s="18"/>
      <c r="M193" s="18"/>
      <c r="N193" s="18"/>
      <c r="O193" s="18"/>
      <c r="P193" s="18"/>
      <c r="Q193" s="18"/>
      <c r="R193" s="18"/>
      <c r="S193" s="18"/>
      <c r="T193" s="18"/>
      <c r="U193" s="50"/>
      <c r="V193" s="29"/>
      <c r="W193" s="18"/>
      <c r="X193" s="18"/>
      <c r="Y193" s="18"/>
      <c r="Z193" s="18"/>
      <c r="AA193" s="18"/>
      <c r="AB193" s="18"/>
      <c r="AC193" s="18"/>
      <c r="AD193" s="18"/>
      <c r="AE193" s="18"/>
      <c r="AF193" s="18"/>
      <c r="AG193" s="18"/>
      <c r="AH193" s="18"/>
      <c r="AI193" s="18"/>
      <c r="AJ193" s="18"/>
      <c r="AK193" s="18"/>
      <c r="AL193" s="26"/>
      <c r="AM193" s="50"/>
      <c r="AN193" s="29"/>
      <c r="AO193" s="18"/>
      <c r="AP193" s="18"/>
      <c r="AQ193" s="18"/>
    </row>
    <row r="194" spans="1:44" ht="11.25" customHeight="1" x14ac:dyDescent="0.2">
      <c r="A194" s="232"/>
      <c r="B194" s="125">
        <v>335</v>
      </c>
      <c r="C194" s="334"/>
      <c r="D194" s="55"/>
      <c r="E194" s="671" t="str">
        <f ca="1">VLOOKUP(INDIRECT(ADDRESS(ROW(),COLUMN()-3)),Language_Translations,MATCH(Language_Selected,Language_Options,0),FALSE)</f>
        <v>Did any staff member at the health facility speak to you about family planning methods?</v>
      </c>
      <c r="F194" s="671"/>
      <c r="G194" s="671"/>
      <c r="H194" s="671"/>
      <c r="I194" s="671"/>
      <c r="J194" s="671"/>
      <c r="K194" s="671"/>
      <c r="L194" s="671"/>
      <c r="M194" s="671"/>
      <c r="N194" s="671"/>
      <c r="O194" s="671"/>
      <c r="P194" s="671"/>
      <c r="Q194" s="671"/>
      <c r="R194" s="671"/>
      <c r="S194" s="671"/>
      <c r="T194" s="671"/>
      <c r="U194" s="334"/>
      <c r="V194" s="55"/>
      <c r="W194" s="232" t="s">
        <v>112</v>
      </c>
      <c r="X194" s="232"/>
      <c r="Y194" s="51" t="s">
        <v>9</v>
      </c>
      <c r="Z194" s="51"/>
      <c r="AA194" s="51"/>
      <c r="AB194" s="51"/>
      <c r="AC194" s="51"/>
      <c r="AD194" s="51"/>
      <c r="AE194" s="51"/>
      <c r="AF194" s="51"/>
      <c r="AG194" s="51"/>
      <c r="AH194" s="51"/>
      <c r="AI194" s="51"/>
      <c r="AJ194" s="51"/>
      <c r="AK194" s="51"/>
      <c r="AL194" s="89" t="s">
        <v>87</v>
      </c>
      <c r="AM194" s="334"/>
      <c r="AN194" s="55"/>
      <c r="AO194" s="232"/>
      <c r="AP194" s="232"/>
      <c r="AQ194" s="232"/>
    </row>
    <row r="195" spans="1:44" x14ac:dyDescent="0.2">
      <c r="A195" s="232"/>
      <c r="B195" s="328"/>
      <c r="C195" s="334"/>
      <c r="D195" s="55"/>
      <c r="E195" s="671"/>
      <c r="F195" s="671"/>
      <c r="G195" s="671"/>
      <c r="H195" s="671"/>
      <c r="I195" s="671"/>
      <c r="J195" s="671"/>
      <c r="K195" s="671"/>
      <c r="L195" s="671"/>
      <c r="M195" s="671"/>
      <c r="N195" s="671"/>
      <c r="O195" s="671"/>
      <c r="P195" s="671"/>
      <c r="Q195" s="671"/>
      <c r="R195" s="671"/>
      <c r="S195" s="671"/>
      <c r="T195" s="671"/>
      <c r="U195" s="334"/>
      <c r="V195" s="55"/>
      <c r="W195" s="232" t="s">
        <v>113</v>
      </c>
      <c r="X195" s="232"/>
      <c r="Y195" s="51" t="s">
        <v>9</v>
      </c>
      <c r="Z195" s="51"/>
      <c r="AA195" s="51"/>
      <c r="AB195" s="51"/>
      <c r="AC195" s="51"/>
      <c r="AD195" s="51"/>
      <c r="AE195" s="51"/>
      <c r="AF195" s="51"/>
      <c r="AG195" s="51"/>
      <c r="AH195" s="51"/>
      <c r="AI195" s="51"/>
      <c r="AJ195" s="51"/>
      <c r="AK195" s="51"/>
      <c r="AL195" s="89" t="s">
        <v>89</v>
      </c>
      <c r="AM195" s="334"/>
      <c r="AN195" s="55"/>
      <c r="AO195" s="232"/>
      <c r="AP195" s="330"/>
      <c r="AQ195" s="232"/>
    </row>
    <row r="196" spans="1:44" ht="6" customHeight="1" x14ac:dyDescent="0.2">
      <c r="A196" s="91"/>
      <c r="B196" s="90"/>
      <c r="C196" s="52"/>
      <c r="D196" s="28"/>
      <c r="E196" s="91"/>
      <c r="F196" s="91"/>
      <c r="G196" s="91"/>
      <c r="H196" s="91"/>
      <c r="I196" s="91"/>
      <c r="J196" s="91"/>
      <c r="K196" s="91"/>
      <c r="L196" s="91"/>
      <c r="M196" s="91"/>
      <c r="N196" s="91"/>
      <c r="O196" s="91"/>
      <c r="P196" s="91"/>
      <c r="Q196" s="91"/>
      <c r="R196" s="91"/>
      <c r="S196" s="91"/>
      <c r="T196" s="91"/>
      <c r="U196" s="52"/>
      <c r="V196" s="28"/>
      <c r="W196" s="91"/>
      <c r="X196" s="91"/>
      <c r="Y196" s="91"/>
      <c r="Z196" s="91"/>
      <c r="AA196" s="91"/>
      <c r="AB196" s="91"/>
      <c r="AC196" s="91"/>
      <c r="AD196" s="91"/>
      <c r="AE196" s="91"/>
      <c r="AF196" s="91"/>
      <c r="AG196" s="91"/>
      <c r="AH196" s="91"/>
      <c r="AI196" s="91"/>
      <c r="AJ196" s="91"/>
      <c r="AK196" s="91"/>
      <c r="AL196" s="92"/>
      <c r="AM196" s="52"/>
      <c r="AN196" s="28"/>
      <c r="AO196" s="91"/>
      <c r="AP196" s="91"/>
      <c r="AQ196" s="91"/>
    </row>
    <row r="197" spans="1:44" ht="6" customHeight="1" x14ac:dyDescent="0.2">
      <c r="A197" s="18"/>
      <c r="B197" s="326"/>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26"/>
      <c r="AM197" s="18"/>
      <c r="AN197" s="18"/>
      <c r="AO197" s="18"/>
      <c r="AP197" s="18"/>
      <c r="AQ197" s="18"/>
      <c r="AR197" s="232"/>
    </row>
    <row r="199" spans="1:44" ht="11.25" customHeight="1" x14ac:dyDescent="0.2"/>
    <row r="200" spans="1:44" ht="11.25" customHeight="1" x14ac:dyDescent="0.2"/>
  </sheetData>
  <sheetProtection formatCells="0" formatRows="0" insertRows="0" deleteRows="0"/>
  <mergeCells count="41">
    <mergeCell ref="Z153:AK153"/>
    <mergeCell ref="Y160:AK160"/>
    <mergeCell ref="Z168:AK168"/>
    <mergeCell ref="AP148:AP150"/>
    <mergeCell ref="Z49:AK49"/>
    <mergeCell ref="Z62:AK62"/>
    <mergeCell ref="Y70:AK70"/>
    <mergeCell ref="Z78:AK78"/>
    <mergeCell ref="Z140:AK140"/>
    <mergeCell ref="AP113:AP114"/>
    <mergeCell ref="AP109:AP110"/>
    <mergeCell ref="AP124:AP125"/>
    <mergeCell ref="E81:T82"/>
    <mergeCell ref="E130:T132"/>
    <mergeCell ref="E109:T110"/>
    <mergeCell ref="E97:T106"/>
    <mergeCell ref="E113:T127"/>
    <mergeCell ref="E93:T94"/>
    <mergeCell ref="E171:T172"/>
    <mergeCell ref="E194:T195"/>
    <mergeCell ref="E175:T176"/>
    <mergeCell ref="E183:T183"/>
    <mergeCell ref="N187:T191"/>
    <mergeCell ref="F187:L191"/>
    <mergeCell ref="E179:T180"/>
    <mergeCell ref="A1:AQ1"/>
    <mergeCell ref="W3:AL3"/>
    <mergeCell ref="AO3:AP3"/>
    <mergeCell ref="E135:T140"/>
    <mergeCell ref="AP17:AP18"/>
    <mergeCell ref="AP13:AP14"/>
    <mergeCell ref="E46:T50"/>
    <mergeCell ref="E3:T3"/>
    <mergeCell ref="E17:T18"/>
    <mergeCell ref="AP81:AP82"/>
    <mergeCell ref="E5:T8"/>
    <mergeCell ref="E11:AL11"/>
    <mergeCell ref="E21:T36"/>
    <mergeCell ref="E39:T42"/>
    <mergeCell ref="E89:T90"/>
    <mergeCell ref="E85:T86"/>
  </mergeCells>
  <printOptions horizontalCentered="1"/>
  <pageMargins left="0.5" right="0.5" top="0.5" bottom="0.5" header="0.3" footer="0.3"/>
  <pageSetup paperSize="9" scale="98" orientation="portrait" r:id="rId1"/>
  <headerFooter>
    <oddFooter>&amp;CW-&amp;P</oddFooter>
  </headerFooter>
  <rowBreaks count="3" manualBreakCount="3">
    <brk id="37" max="42" man="1"/>
    <brk id="95" max="42" man="1"/>
    <brk id="128" max="4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9">
    <tabColor theme="9"/>
  </sheetPr>
  <dimension ref="A1:AZ22"/>
  <sheetViews>
    <sheetView view="pageBreakPreview" zoomScaleNormal="100" zoomScaleSheetLayoutView="100" workbookViewId="0">
      <selection activeCell="B3" sqref="B3:AO4"/>
    </sheetView>
  </sheetViews>
  <sheetFormatPr defaultColWidth="2.77734375" defaultRowHeight="10" x14ac:dyDescent="0.2"/>
  <cols>
    <col min="1" max="16384" width="2.77734375" style="140"/>
  </cols>
  <sheetData>
    <row r="1" spans="1:52" x14ac:dyDescent="0.2">
      <c r="A1" s="724" t="s">
        <v>414</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row>
    <row r="2" spans="1:52" ht="6" customHeight="1" x14ac:dyDescent="0.2">
      <c r="A2" s="355"/>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row>
    <row r="3" spans="1:52" ht="10.5" x14ac:dyDescent="0.25">
      <c r="A3" s="396"/>
      <c r="B3" s="670" t="s">
        <v>415</v>
      </c>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4"/>
      <c r="AQ3" s="4"/>
      <c r="AR3" s="4"/>
      <c r="AS3" s="4"/>
      <c r="AT3" s="4"/>
      <c r="AU3" s="4"/>
      <c r="AV3" s="4"/>
      <c r="AW3" s="4"/>
      <c r="AX3" s="4"/>
      <c r="AY3" s="4"/>
      <c r="AZ3" s="4"/>
    </row>
    <row r="4" spans="1:52" ht="10.5" x14ac:dyDescent="0.25">
      <c r="A4" s="396"/>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4"/>
      <c r="AQ4" s="4"/>
      <c r="AR4" s="4"/>
      <c r="AS4" s="4"/>
      <c r="AT4" s="4"/>
      <c r="AU4" s="4"/>
      <c r="AV4" s="4"/>
      <c r="AW4" s="4"/>
      <c r="AX4" s="4"/>
      <c r="AY4" s="4"/>
      <c r="AZ4" s="4"/>
    </row>
    <row r="5" spans="1:52" ht="10.5" x14ac:dyDescent="0.25">
      <c r="A5" s="396"/>
      <c r="B5" s="670" t="s">
        <v>416</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70"/>
      <c r="AL5" s="670"/>
      <c r="AM5" s="670"/>
      <c r="AN5" s="670"/>
      <c r="AO5" s="670"/>
      <c r="AP5" s="4"/>
      <c r="AQ5" s="4"/>
      <c r="AR5" s="4"/>
      <c r="AS5" s="4"/>
      <c r="AT5" s="4"/>
      <c r="AU5" s="4"/>
      <c r="AV5" s="4"/>
      <c r="AW5" s="4"/>
      <c r="AX5" s="4"/>
      <c r="AY5" s="4"/>
      <c r="AZ5" s="4"/>
    </row>
    <row r="6" spans="1:52" ht="10.5" x14ac:dyDescent="0.25">
      <c r="A6" s="396"/>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0"/>
      <c r="AM6" s="670"/>
      <c r="AN6" s="670"/>
      <c r="AO6" s="670"/>
      <c r="AP6" s="4"/>
      <c r="AQ6" s="4"/>
      <c r="AR6" s="4"/>
      <c r="AS6" s="4"/>
      <c r="AT6" s="4"/>
      <c r="AU6" s="4"/>
      <c r="AV6" s="4"/>
      <c r="AW6" s="4"/>
      <c r="AX6" s="4"/>
      <c r="AY6" s="4"/>
      <c r="AZ6" s="4"/>
    </row>
    <row r="7" spans="1:52" ht="10.5" x14ac:dyDescent="0.25">
      <c r="A7" s="396"/>
      <c r="B7" s="670" t="s">
        <v>417</v>
      </c>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4"/>
      <c r="AQ7" s="4"/>
      <c r="AR7" s="4"/>
      <c r="AS7" s="4"/>
      <c r="AT7" s="4"/>
      <c r="AU7" s="4"/>
      <c r="AV7" s="4"/>
      <c r="AW7" s="4"/>
      <c r="AX7" s="4"/>
      <c r="AY7" s="4"/>
      <c r="AZ7" s="4"/>
    </row>
    <row r="8" spans="1:52" x14ac:dyDescent="0.2">
      <c r="A8" s="70"/>
      <c r="B8" s="670"/>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70"/>
      <c r="AL8" s="670"/>
      <c r="AM8" s="670"/>
      <c r="AN8" s="670"/>
      <c r="AO8" s="670"/>
      <c r="AP8" s="4"/>
      <c r="AQ8" s="4"/>
      <c r="AR8" s="4"/>
      <c r="AS8" s="4"/>
      <c r="AT8" s="4"/>
      <c r="AU8" s="4"/>
      <c r="AV8" s="4"/>
      <c r="AW8" s="4"/>
      <c r="AX8" s="4"/>
      <c r="AY8" s="4"/>
      <c r="AZ8" s="4"/>
    </row>
    <row r="9" spans="1:52" ht="10.5" x14ac:dyDescent="0.25">
      <c r="A9" s="396"/>
      <c r="B9" s="4" t="s">
        <v>418</v>
      </c>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4"/>
      <c r="AQ9" s="4"/>
      <c r="AR9" s="4"/>
      <c r="AS9" s="4"/>
      <c r="AT9" s="4"/>
      <c r="AU9" s="4"/>
      <c r="AV9" s="4"/>
      <c r="AW9" s="4"/>
      <c r="AX9" s="4"/>
      <c r="AY9" s="4"/>
      <c r="AZ9" s="4"/>
    </row>
    <row r="10" spans="1:52" ht="10.5" x14ac:dyDescent="0.25">
      <c r="A10" s="396"/>
      <c r="B10" s="670" t="s">
        <v>419</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4"/>
      <c r="AQ10" s="4"/>
      <c r="AR10" s="4"/>
      <c r="AS10" s="4"/>
      <c r="AT10" s="4"/>
      <c r="AU10" s="4"/>
      <c r="AV10" s="4"/>
      <c r="AW10" s="4"/>
      <c r="AX10" s="4"/>
      <c r="AY10" s="4"/>
      <c r="AZ10" s="4"/>
    </row>
    <row r="11" spans="1:52" ht="10.5" x14ac:dyDescent="0.25">
      <c r="A11" s="396"/>
      <c r="B11" s="67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4"/>
      <c r="AQ11" s="4"/>
      <c r="AR11" s="4"/>
      <c r="AS11" s="4"/>
      <c r="AT11" s="4"/>
      <c r="AU11" s="4"/>
      <c r="AV11" s="4"/>
      <c r="AW11" s="4"/>
      <c r="AX11" s="4"/>
      <c r="AY11" s="4"/>
      <c r="AZ11" s="4"/>
    </row>
    <row r="12" spans="1:52" ht="10.5" x14ac:dyDescent="0.25">
      <c r="A12" s="396"/>
      <c r="B12" s="670"/>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0"/>
      <c r="AM12" s="670"/>
      <c r="AN12" s="670"/>
      <c r="AO12" s="670"/>
      <c r="AP12" s="4"/>
      <c r="AQ12" s="4"/>
      <c r="AR12" s="4"/>
      <c r="AS12" s="4"/>
      <c r="AT12" s="4"/>
      <c r="AU12" s="4"/>
      <c r="AV12" s="4"/>
      <c r="AW12" s="4"/>
      <c r="AX12" s="4"/>
      <c r="AY12" s="4"/>
      <c r="AZ12" s="4"/>
    </row>
    <row r="13" spans="1:52" ht="10.5" x14ac:dyDescent="0.25">
      <c r="A13" s="396"/>
      <c r="B13" s="725" t="s">
        <v>420</v>
      </c>
      <c r="C13" s="725"/>
      <c r="D13" s="725"/>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5"/>
      <c r="AI13" s="725"/>
      <c r="AJ13" s="725"/>
      <c r="AK13" s="725"/>
      <c r="AL13" s="725"/>
      <c r="AM13" s="725"/>
      <c r="AN13" s="725"/>
      <c r="AO13" s="725"/>
      <c r="AP13" s="4"/>
      <c r="AQ13" s="4"/>
      <c r="AR13" s="4"/>
      <c r="AS13" s="4"/>
      <c r="AT13" s="4"/>
      <c r="AU13" s="4"/>
      <c r="AV13" s="4"/>
      <c r="AW13" s="4"/>
      <c r="AX13" s="4"/>
      <c r="AY13" s="4"/>
      <c r="AZ13" s="4"/>
    </row>
    <row r="14" spans="1:52" ht="10.5" x14ac:dyDescent="0.25">
      <c r="A14" s="396"/>
      <c r="B14" s="725"/>
      <c r="C14" s="725"/>
      <c r="D14" s="725"/>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4"/>
      <c r="AQ14" s="4"/>
      <c r="AR14" s="4"/>
      <c r="AS14" s="4"/>
      <c r="AT14" s="4"/>
      <c r="AU14" s="4"/>
      <c r="AV14" s="4"/>
      <c r="AW14" s="4"/>
      <c r="AX14" s="4"/>
      <c r="AY14" s="4"/>
      <c r="AZ14" s="4"/>
    </row>
    <row r="15" spans="1:52" ht="10.5" x14ac:dyDescent="0.25">
      <c r="A15" s="396"/>
      <c r="B15" s="670" t="s">
        <v>421</v>
      </c>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0"/>
      <c r="AO15" s="670"/>
      <c r="AP15" s="4"/>
      <c r="AQ15" s="4"/>
      <c r="AR15" s="4"/>
      <c r="AS15" s="4"/>
      <c r="AT15" s="4"/>
      <c r="AU15" s="4"/>
      <c r="AV15" s="4"/>
      <c r="AW15" s="4"/>
      <c r="AX15" s="4"/>
      <c r="AY15" s="4"/>
      <c r="AZ15" s="4"/>
    </row>
    <row r="16" spans="1:52" ht="10.5" x14ac:dyDescent="0.25">
      <c r="A16" s="396"/>
      <c r="B16" s="670" t="s">
        <v>422</v>
      </c>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4"/>
      <c r="AQ16" s="4"/>
      <c r="AR16" s="4"/>
      <c r="AS16" s="4"/>
      <c r="AT16" s="4"/>
      <c r="AU16" s="4"/>
      <c r="AV16" s="4"/>
      <c r="AW16" s="4"/>
      <c r="AX16" s="4"/>
      <c r="AY16" s="4"/>
      <c r="AZ16" s="4"/>
    </row>
    <row r="17" spans="1:52" ht="10.5" x14ac:dyDescent="0.25">
      <c r="A17" s="396"/>
      <c r="B17" s="670"/>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4"/>
      <c r="AQ17" s="4"/>
      <c r="AR17" s="4"/>
      <c r="AS17" s="4"/>
      <c r="AT17" s="4"/>
      <c r="AU17" s="4"/>
      <c r="AV17" s="4"/>
      <c r="AW17" s="4"/>
      <c r="AX17" s="4"/>
      <c r="AY17" s="4"/>
      <c r="AZ17" s="4"/>
    </row>
    <row r="18" spans="1:52" ht="10.5" x14ac:dyDescent="0.25">
      <c r="A18" s="396"/>
      <c r="B18" s="671" t="str">
        <f>"(9) Year of fieldwork is assumed to be " &amp; FW_YR &amp; ". For fieldwork beginning in " &amp; FW_YR+1 &amp; ", all references to calendar years should be increased by one; for example, " &amp; FW_YR-6 &amp; " should be changed to " &amp; FW_YR-5 &amp; ", " &amp; FW_YR-5 &amp; " should be changed to " &amp; FW_YR-4 &amp; ", " &amp; FW_YR-4 &amp; " should be changed to " &amp; FW_YR-3 &amp; ", and similarly for all years throughout the questionnaire."</f>
        <v>(9) Year of fieldwork is assumed to be 2020. For fieldwork beginning in 2021, all references to calendar years should be increased by one; for example, 2014 should be changed to 2015, 2015 should be changed to 2016, 2016 should be changed to 2017, and similarly for all years throughout the questionnaire.</v>
      </c>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4"/>
      <c r="AQ18" s="4"/>
      <c r="AR18" s="4"/>
      <c r="AS18" s="4"/>
      <c r="AT18" s="4"/>
      <c r="AU18" s="4"/>
      <c r="AV18" s="4"/>
      <c r="AW18" s="4"/>
      <c r="AX18" s="4"/>
      <c r="AY18" s="4"/>
      <c r="AZ18" s="4"/>
    </row>
    <row r="19" spans="1:52" ht="10.5" x14ac:dyDescent="0.25">
      <c r="A19" s="396"/>
      <c r="B19" s="671"/>
      <c r="C19" s="671"/>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4"/>
      <c r="AQ19" s="4"/>
      <c r="AR19" s="4"/>
      <c r="AS19" s="4"/>
      <c r="AT19" s="4"/>
      <c r="AU19" s="4"/>
      <c r="AV19" s="4"/>
      <c r="AW19" s="4"/>
      <c r="AX19" s="4"/>
      <c r="AY19" s="4"/>
      <c r="AZ19" s="4"/>
    </row>
    <row r="20" spans="1:52" ht="10.5" x14ac:dyDescent="0.25">
      <c r="A20" s="396"/>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4"/>
      <c r="AQ20" s="4"/>
      <c r="AR20" s="4"/>
      <c r="AS20" s="4"/>
      <c r="AT20" s="4"/>
      <c r="AU20" s="4"/>
      <c r="AV20" s="4"/>
      <c r="AW20" s="4"/>
      <c r="AX20" s="4"/>
      <c r="AY20" s="4"/>
      <c r="AZ20" s="4"/>
    </row>
    <row r="21" spans="1:52" ht="10.5" x14ac:dyDescent="0.25">
      <c r="A21" s="396"/>
      <c r="B21" s="670" t="s">
        <v>423</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670"/>
      <c r="AN21" s="670"/>
      <c r="AO21" s="670"/>
      <c r="AP21" s="4"/>
      <c r="AQ21" s="4"/>
      <c r="AR21" s="4"/>
      <c r="AS21" s="4"/>
      <c r="AT21" s="4"/>
      <c r="AU21" s="4"/>
      <c r="AV21" s="4"/>
      <c r="AW21" s="4"/>
      <c r="AX21" s="4"/>
      <c r="AY21" s="4"/>
      <c r="AZ21" s="4"/>
    </row>
    <row r="22" spans="1:52" ht="6" customHeight="1" x14ac:dyDescent="0.2"/>
  </sheetData>
  <sheetProtection formatCells="0" formatRows="0" insertRows="0" deleteRows="0"/>
  <mergeCells count="10">
    <mergeCell ref="A1:AO1"/>
    <mergeCell ref="B10:AO12"/>
    <mergeCell ref="B3:AO4"/>
    <mergeCell ref="B7:AO8"/>
    <mergeCell ref="B21:AO21"/>
    <mergeCell ref="B15:AO15"/>
    <mergeCell ref="B18:AO20"/>
    <mergeCell ref="B5:AO6"/>
    <mergeCell ref="B16:AO17"/>
    <mergeCell ref="B13:AO14"/>
  </mergeCells>
  <printOptions horizontalCentered="1"/>
  <pageMargins left="0.5" right="0.5" top="0.5" bottom="0.5" header="0.3" footer="0.3"/>
  <pageSetup paperSize="9" scale="98" orientation="portrait" r:id="rId1"/>
  <headerFooter>
    <oddFooter>&amp;CW-&amp;P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CF913"/>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77734375" style="125" customWidth="1"/>
    <col min="3" max="4" width="1.77734375" customWidth="1"/>
    <col min="5" max="20" width="2.77734375" customWidth="1"/>
    <col min="21" max="22" width="1.77734375" customWidth="1"/>
    <col min="23" max="37" width="2.77734375" customWidth="1"/>
    <col min="38" max="38" width="2.77734375" style="27" customWidth="1"/>
    <col min="39" max="41" width="1.77734375" customWidth="1"/>
    <col min="42" max="42" width="4.77734375" customWidth="1"/>
    <col min="43" max="43" width="1.77734375" customWidth="1"/>
    <col min="45" max="45" width="2.44140625" customWidth="1"/>
  </cols>
  <sheetData>
    <row r="1" spans="1:45" x14ac:dyDescent="0.2">
      <c r="A1" s="683" t="s">
        <v>424</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row>
    <row r="2" spans="1:45" ht="6" customHeight="1" x14ac:dyDescent="0.2"/>
    <row r="3" spans="1:45" ht="11.25" customHeight="1" thickBot="1" x14ac:dyDescent="0.25">
      <c r="A3" s="399"/>
      <c r="B3" s="493" t="s">
        <v>59</v>
      </c>
      <c r="C3" s="400"/>
      <c r="D3" s="401"/>
      <c r="E3" s="730" t="s">
        <v>60</v>
      </c>
      <c r="F3" s="730"/>
      <c r="G3" s="730"/>
      <c r="H3" s="730"/>
      <c r="I3" s="730"/>
      <c r="J3" s="730"/>
      <c r="K3" s="730"/>
      <c r="L3" s="730"/>
      <c r="M3" s="730"/>
      <c r="N3" s="730"/>
      <c r="O3" s="730"/>
      <c r="P3" s="730"/>
      <c r="Q3" s="730"/>
      <c r="R3" s="730"/>
      <c r="S3" s="730"/>
      <c r="T3" s="730"/>
      <c r="U3" s="400"/>
      <c r="V3" s="401"/>
      <c r="W3" s="730" t="s">
        <v>61</v>
      </c>
      <c r="X3" s="730"/>
      <c r="Y3" s="730"/>
      <c r="Z3" s="730"/>
      <c r="AA3" s="730"/>
      <c r="AB3" s="730"/>
      <c r="AC3" s="730"/>
      <c r="AD3" s="730"/>
      <c r="AE3" s="730"/>
      <c r="AF3" s="730"/>
      <c r="AG3" s="730"/>
      <c r="AH3" s="730"/>
      <c r="AI3" s="730"/>
      <c r="AJ3" s="730"/>
      <c r="AK3" s="730"/>
      <c r="AL3" s="730"/>
      <c r="AM3" s="400"/>
      <c r="AN3" s="399"/>
      <c r="AO3" s="730" t="s">
        <v>62</v>
      </c>
      <c r="AP3" s="730"/>
      <c r="AQ3" s="399"/>
    </row>
    <row r="4" spans="1:45" ht="6" customHeight="1" x14ac:dyDescent="0.2">
      <c r="A4" s="494"/>
      <c r="B4" s="383"/>
      <c r="C4" s="495"/>
      <c r="D4" s="496"/>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384"/>
      <c r="AL4"/>
      <c r="AM4" s="495"/>
      <c r="AN4" s="211"/>
      <c r="AO4" s="211"/>
      <c r="AP4" s="211"/>
      <c r="AQ4" s="497"/>
    </row>
    <row r="5" spans="1:45" x14ac:dyDescent="0.2">
      <c r="A5" s="387"/>
      <c r="B5" s="125">
        <v>401</v>
      </c>
      <c r="C5" s="122"/>
      <c r="D5" s="123"/>
      <c r="E5" s="646" t="s">
        <v>425</v>
      </c>
      <c r="F5" s="646"/>
      <c r="G5" s="646"/>
      <c r="H5" s="646"/>
      <c r="I5" s="646"/>
      <c r="J5" s="646"/>
      <c r="K5" s="646"/>
      <c r="L5" s="646"/>
      <c r="AH5" s="27"/>
      <c r="AL5"/>
      <c r="AM5" s="122"/>
      <c r="AQ5" s="210"/>
    </row>
    <row r="6" spans="1:45" ht="6" customHeight="1" x14ac:dyDescent="0.2">
      <c r="A6" s="387"/>
      <c r="C6" s="122"/>
      <c r="D6" s="123"/>
      <c r="E6" s="313"/>
      <c r="F6" s="313"/>
      <c r="G6" s="313"/>
      <c r="H6" s="313"/>
      <c r="I6" s="313"/>
      <c r="J6" s="313"/>
      <c r="K6" s="313"/>
      <c r="L6" s="313"/>
      <c r="AH6" s="27"/>
      <c r="AL6"/>
      <c r="AM6" s="122"/>
      <c r="AQ6" s="210"/>
    </row>
    <row r="7" spans="1:45" ht="11.25" customHeight="1" x14ac:dyDescent="0.2">
      <c r="A7" s="387"/>
      <c r="B7" s="255"/>
      <c r="C7" s="122"/>
      <c r="D7" s="123"/>
      <c r="F7" s="729" t="s">
        <v>426</v>
      </c>
      <c r="G7" s="729"/>
      <c r="H7" s="729"/>
      <c r="I7" s="729"/>
      <c r="J7" s="729"/>
      <c r="K7" s="729"/>
      <c r="L7" s="729"/>
      <c r="M7" s="729"/>
      <c r="N7" s="729"/>
      <c r="O7" s="729"/>
      <c r="P7" s="460"/>
      <c r="Q7" s="460"/>
      <c r="U7" s="729" t="s">
        <v>427</v>
      </c>
      <c r="V7" s="729"/>
      <c r="W7" s="729"/>
      <c r="X7" s="729"/>
      <c r="Y7" s="729"/>
      <c r="Z7" s="729"/>
      <c r="AA7" s="729"/>
      <c r="AB7" s="729"/>
      <c r="AC7" s="729"/>
      <c r="AD7" s="729"/>
      <c r="AE7" s="729"/>
      <c r="AF7" s="729"/>
      <c r="AG7" s="729"/>
      <c r="AL7"/>
      <c r="AM7" s="122"/>
      <c r="AP7" s="685">
        <v>601</v>
      </c>
      <c r="AQ7" s="210"/>
    </row>
    <row r="8" spans="1:45" ht="11.25" customHeight="1" x14ac:dyDescent="0.2">
      <c r="A8" s="387"/>
      <c r="B8" s="255"/>
      <c r="C8" s="122"/>
      <c r="D8" s="123"/>
      <c r="F8" s="729"/>
      <c r="G8" s="729"/>
      <c r="H8" s="729"/>
      <c r="I8" s="729"/>
      <c r="J8" s="729"/>
      <c r="K8" s="729"/>
      <c r="L8" s="729"/>
      <c r="M8" s="729"/>
      <c r="N8" s="729"/>
      <c r="O8" s="729"/>
      <c r="P8" s="460"/>
      <c r="Q8" s="460"/>
      <c r="U8" s="729"/>
      <c r="V8" s="729"/>
      <c r="W8" s="729"/>
      <c r="X8" s="729"/>
      <c r="Y8" s="729"/>
      <c r="Z8" s="729"/>
      <c r="AA8" s="729"/>
      <c r="AB8" s="729"/>
      <c r="AC8" s="729"/>
      <c r="AD8" s="729"/>
      <c r="AE8" s="729"/>
      <c r="AF8" s="729"/>
      <c r="AG8" s="729"/>
      <c r="AL8"/>
      <c r="AM8" s="122"/>
      <c r="AP8" s="728"/>
      <c r="AQ8" s="210"/>
    </row>
    <row r="9" spans="1:45" x14ac:dyDescent="0.2">
      <c r="A9" s="387"/>
      <c r="C9" s="122"/>
      <c r="D9" s="123"/>
      <c r="F9" s="729"/>
      <c r="G9" s="729"/>
      <c r="H9" s="729"/>
      <c r="I9" s="729"/>
      <c r="J9" s="729"/>
      <c r="K9" s="729"/>
      <c r="L9" s="729"/>
      <c r="M9" s="729"/>
      <c r="N9" s="729"/>
      <c r="O9" s="729"/>
      <c r="P9" s="460"/>
      <c r="Q9" s="460"/>
      <c r="U9" s="729"/>
      <c r="V9" s="729"/>
      <c r="W9" s="729"/>
      <c r="X9" s="729"/>
      <c r="Y9" s="729"/>
      <c r="Z9" s="729"/>
      <c r="AA9" s="729"/>
      <c r="AB9" s="729"/>
      <c r="AC9" s="729"/>
      <c r="AD9" s="729"/>
      <c r="AE9" s="729"/>
      <c r="AF9" s="729"/>
      <c r="AG9" s="729"/>
      <c r="AL9"/>
      <c r="AM9" s="122"/>
      <c r="AO9" s="498"/>
      <c r="AP9" s="728"/>
      <c r="AQ9" s="210"/>
    </row>
    <row r="10" spans="1:45" ht="6" customHeight="1" thickBot="1" x14ac:dyDescent="0.25">
      <c r="A10" s="499"/>
      <c r="B10" s="493"/>
      <c r="C10" s="400"/>
      <c r="D10" s="401"/>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402"/>
      <c r="AI10" s="399"/>
      <c r="AJ10" s="399"/>
      <c r="AK10" s="399"/>
      <c r="AL10" s="399"/>
      <c r="AM10" s="400"/>
      <c r="AN10" s="399"/>
      <c r="AO10" s="399"/>
      <c r="AP10" s="399"/>
      <c r="AQ10" s="500"/>
    </row>
    <row r="11" spans="1:45" ht="6" customHeight="1" x14ac:dyDescent="0.2">
      <c r="A11" s="494"/>
      <c r="B11" s="383"/>
      <c r="C11" s="495"/>
      <c r="D11" s="496"/>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384"/>
      <c r="AI11" s="211"/>
      <c r="AJ11" s="211"/>
      <c r="AK11" s="211"/>
      <c r="AL11" s="211"/>
      <c r="AM11" s="495"/>
      <c r="AN11" s="211"/>
      <c r="AO11" s="211"/>
      <c r="AP11" s="211"/>
      <c r="AQ11" s="497"/>
    </row>
    <row r="12" spans="1:45" ht="11.25" customHeight="1" x14ac:dyDescent="0.2">
      <c r="A12" s="387"/>
      <c r="B12" s="125">
        <v>402</v>
      </c>
      <c r="C12" s="122"/>
      <c r="D12" s="123"/>
      <c r="E12" s="700" t="s">
        <v>428</v>
      </c>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501"/>
      <c r="AN12" s="460"/>
      <c r="AO12" s="460"/>
      <c r="AP12" s="485"/>
      <c r="AQ12" s="210"/>
      <c r="AS12" s="258"/>
    </row>
    <row r="13" spans="1:45" ht="11.25" customHeight="1" x14ac:dyDescent="0.2">
      <c r="A13" s="387"/>
      <c r="C13" s="122"/>
      <c r="D13" s="123"/>
      <c r="E13" s="700"/>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501"/>
      <c r="AN13" s="460"/>
      <c r="AO13" s="460"/>
      <c r="AP13" s="485"/>
      <c r="AQ13" s="210"/>
    </row>
    <row r="14" spans="1:45" ht="11.25" customHeight="1" x14ac:dyDescent="0.2">
      <c r="A14" s="387"/>
      <c r="C14" s="122"/>
      <c r="D14" s="123"/>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0"/>
      <c r="AM14" s="501"/>
      <c r="AN14" s="460"/>
      <c r="AO14" s="460"/>
      <c r="AP14" s="485"/>
      <c r="AQ14" s="210"/>
    </row>
    <row r="15" spans="1:45" ht="6" customHeight="1" x14ac:dyDescent="0.2">
      <c r="A15" s="387"/>
      <c r="C15" s="122"/>
      <c r="D15" s="123"/>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501"/>
      <c r="AN15" s="460"/>
      <c r="AO15" s="460"/>
      <c r="AP15" s="485"/>
      <c r="AQ15" s="210"/>
    </row>
    <row r="16" spans="1:45" ht="11.25" customHeight="1" x14ac:dyDescent="0.2">
      <c r="A16" s="387"/>
      <c r="C16" s="122"/>
      <c r="D16" s="123"/>
      <c r="E16" s="502" t="s">
        <v>429</v>
      </c>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501"/>
      <c r="AN16" s="460"/>
      <c r="AO16" s="460"/>
      <c r="AP16" s="485"/>
      <c r="AQ16" s="210"/>
    </row>
    <row r="17" spans="1:43" ht="11.25" customHeight="1" x14ac:dyDescent="0.2">
      <c r="A17" s="387"/>
      <c r="C17" s="122"/>
      <c r="D17" s="123"/>
      <c r="E17" t="s">
        <v>430</v>
      </c>
      <c r="P17">
        <v>1</v>
      </c>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501"/>
      <c r="AN17" s="460"/>
      <c r="AO17" s="460"/>
      <c r="AP17" s="485"/>
      <c r="AQ17" s="210"/>
    </row>
    <row r="18" spans="1:43" ht="10.75" customHeight="1" x14ac:dyDescent="0.2">
      <c r="A18" s="387"/>
      <c r="C18" s="122"/>
      <c r="D18" s="123"/>
      <c r="E18" t="s">
        <v>431</v>
      </c>
      <c r="P18">
        <v>2</v>
      </c>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501"/>
      <c r="AN18" s="460"/>
      <c r="AO18" s="460"/>
      <c r="AP18" s="485"/>
      <c r="AQ18" s="210"/>
    </row>
    <row r="19" spans="1:43" ht="11.25" customHeight="1" x14ac:dyDescent="0.2">
      <c r="A19" s="387"/>
      <c r="B19" s="255"/>
      <c r="C19" s="122"/>
      <c r="D19" s="123"/>
      <c r="E19" t="s">
        <v>432</v>
      </c>
      <c r="P19">
        <v>3</v>
      </c>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501"/>
      <c r="AN19" s="460"/>
      <c r="AO19" s="460"/>
      <c r="AP19" s="485"/>
      <c r="AQ19" s="210"/>
    </row>
    <row r="20" spans="1:43" ht="11.25" customHeight="1" x14ac:dyDescent="0.2">
      <c r="A20" s="387"/>
      <c r="B20" s="255"/>
      <c r="C20" s="122"/>
      <c r="D20" s="123"/>
      <c r="E20" t="s">
        <v>433</v>
      </c>
      <c r="P20">
        <v>4</v>
      </c>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501"/>
      <c r="AN20" s="460"/>
      <c r="AO20" s="460"/>
      <c r="AP20" s="485"/>
      <c r="AQ20" s="210"/>
    </row>
    <row r="21" spans="1:43" ht="11.25" customHeight="1" x14ac:dyDescent="0.2">
      <c r="A21" s="387"/>
      <c r="C21" s="122"/>
      <c r="D21" s="123"/>
      <c r="E21" t="s">
        <v>434</v>
      </c>
      <c r="P21">
        <v>5</v>
      </c>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501"/>
      <c r="AN21" s="460"/>
      <c r="AO21" s="460"/>
      <c r="AP21" s="485"/>
      <c r="AQ21" s="210"/>
    </row>
    <row r="22" spans="1:43" ht="6" customHeight="1" x14ac:dyDescent="0.2">
      <c r="A22" s="387"/>
      <c r="C22" s="122"/>
      <c r="D22" s="123"/>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5"/>
      <c r="AM22" s="501"/>
      <c r="AN22" s="460"/>
      <c r="AO22" s="460"/>
      <c r="AP22" s="485"/>
      <c r="AQ22" s="210"/>
    </row>
    <row r="23" spans="1:43" ht="11.25" customHeight="1" x14ac:dyDescent="0.2">
      <c r="A23" s="387"/>
      <c r="C23" s="122"/>
      <c r="D23" s="123"/>
      <c r="Q23" s="381"/>
      <c r="R23" s="380"/>
      <c r="S23" s="212"/>
      <c r="T23" s="380"/>
      <c r="AK23" s="381"/>
      <c r="AL23" s="380"/>
      <c r="AM23" s="501"/>
      <c r="AN23" s="460"/>
      <c r="AO23" s="460"/>
      <c r="AP23" s="485"/>
      <c r="AQ23" s="210"/>
    </row>
    <row r="24" spans="1:43" ht="11.25" customHeight="1" x14ac:dyDescent="0.2">
      <c r="A24" s="387"/>
      <c r="C24" s="122"/>
      <c r="D24" s="123"/>
      <c r="E24" t="s">
        <v>435</v>
      </c>
      <c r="O24" s="111"/>
      <c r="P24" s="111" t="s">
        <v>9</v>
      </c>
      <c r="Q24" s="257"/>
      <c r="R24" s="124"/>
      <c r="S24" s="94"/>
      <c r="T24" s="124"/>
      <c r="W24" t="s">
        <v>429</v>
      </c>
      <c r="AG24" s="111" t="s">
        <v>9</v>
      </c>
      <c r="AH24" s="111"/>
      <c r="AI24" s="111"/>
      <c r="AJ24" s="111"/>
      <c r="AK24" s="257"/>
      <c r="AL24" s="124"/>
      <c r="AM24" s="501"/>
      <c r="AN24" s="460"/>
      <c r="AO24" s="460"/>
      <c r="AP24" s="485"/>
      <c r="AQ24" s="210"/>
    </row>
    <row r="25" spans="1:43" ht="6" customHeight="1" x14ac:dyDescent="0.2">
      <c r="A25" s="387"/>
      <c r="C25" s="122"/>
      <c r="D25" s="123"/>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501"/>
      <c r="AN25" s="460"/>
      <c r="AO25" s="460"/>
      <c r="AP25" s="485"/>
      <c r="AQ25" s="210"/>
    </row>
    <row r="26" spans="1:43" x14ac:dyDescent="0.2">
      <c r="A26" s="387"/>
      <c r="C26" s="122"/>
      <c r="D26" s="123"/>
      <c r="Q26" s="381"/>
      <c r="R26" s="380"/>
      <c r="S26" s="212"/>
      <c r="T26" s="380"/>
      <c r="AK26" s="381"/>
      <c r="AL26" s="380"/>
      <c r="AM26" s="501"/>
      <c r="AN26" s="460"/>
      <c r="AO26" s="460"/>
      <c r="AP26" s="485"/>
      <c r="AQ26" s="210"/>
    </row>
    <row r="27" spans="1:43" x14ac:dyDescent="0.2">
      <c r="A27" s="387"/>
      <c r="C27" s="122"/>
      <c r="D27" s="123"/>
      <c r="E27" t="s">
        <v>435</v>
      </c>
      <c r="O27" s="111"/>
      <c r="P27" s="111" t="s">
        <v>9</v>
      </c>
      <c r="Q27" s="257"/>
      <c r="R27" s="124"/>
      <c r="S27" s="94"/>
      <c r="T27" s="124"/>
      <c r="W27" t="s">
        <v>429</v>
      </c>
      <c r="AG27" s="111" t="s">
        <v>9</v>
      </c>
      <c r="AH27" s="111"/>
      <c r="AI27" s="111"/>
      <c r="AJ27" s="111"/>
      <c r="AK27" s="257"/>
      <c r="AL27" s="124"/>
      <c r="AM27" s="501"/>
      <c r="AN27" s="460"/>
      <c r="AO27" s="460"/>
      <c r="AP27" s="485"/>
      <c r="AQ27" s="210"/>
    </row>
    <row r="28" spans="1:43" ht="6" customHeight="1" x14ac:dyDescent="0.2">
      <c r="A28" s="387"/>
      <c r="C28" s="122"/>
      <c r="D28" s="123"/>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501"/>
      <c r="AN28" s="460"/>
      <c r="AO28" s="460"/>
      <c r="AP28" s="485"/>
      <c r="AQ28" s="210"/>
    </row>
    <row r="29" spans="1:43" x14ac:dyDescent="0.2">
      <c r="A29" s="387"/>
      <c r="C29" s="122"/>
      <c r="D29" s="123"/>
      <c r="Q29" s="381"/>
      <c r="R29" s="380"/>
      <c r="S29" s="212"/>
      <c r="T29" s="380"/>
      <c r="AK29" s="381"/>
      <c r="AL29" s="380"/>
      <c r="AM29" s="501"/>
      <c r="AN29" s="460"/>
      <c r="AO29" s="460"/>
      <c r="AP29" s="485"/>
      <c r="AQ29" s="210"/>
    </row>
    <row r="30" spans="1:43" x14ac:dyDescent="0.2">
      <c r="A30" s="387"/>
      <c r="C30" s="122"/>
      <c r="D30" s="123"/>
      <c r="E30" t="s">
        <v>435</v>
      </c>
      <c r="O30" s="111"/>
      <c r="P30" s="111" t="s">
        <v>9</v>
      </c>
      <c r="Q30" s="257"/>
      <c r="R30" s="124"/>
      <c r="S30" s="94"/>
      <c r="T30" s="124"/>
      <c r="W30" t="s">
        <v>429</v>
      </c>
      <c r="AG30" s="111" t="s">
        <v>9</v>
      </c>
      <c r="AH30" s="111"/>
      <c r="AI30" s="111"/>
      <c r="AJ30" s="111"/>
      <c r="AK30" s="257"/>
      <c r="AL30" s="124"/>
      <c r="AM30" s="501"/>
      <c r="AN30" s="460"/>
      <c r="AO30" s="460"/>
      <c r="AP30" s="485"/>
      <c r="AQ30" s="210"/>
    </row>
    <row r="31" spans="1:43" ht="6" customHeight="1" x14ac:dyDescent="0.2">
      <c r="A31" s="387"/>
      <c r="C31" s="122"/>
      <c r="D31" s="123"/>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501"/>
      <c r="AN31" s="460"/>
      <c r="AO31" s="460"/>
      <c r="AP31" s="485"/>
      <c r="AQ31" s="210"/>
    </row>
    <row r="32" spans="1:43" x14ac:dyDescent="0.2">
      <c r="A32" s="387"/>
      <c r="C32" s="122"/>
      <c r="D32" s="123"/>
      <c r="Q32" s="381"/>
      <c r="R32" s="380"/>
      <c r="S32" s="212"/>
      <c r="T32" s="380"/>
      <c r="AK32" s="381"/>
      <c r="AL32" s="380"/>
      <c r="AM32" s="501"/>
      <c r="AN32" s="460"/>
      <c r="AO32" s="460"/>
      <c r="AP32" s="485"/>
      <c r="AQ32" s="210"/>
    </row>
    <row r="33" spans="1:43" x14ac:dyDescent="0.2">
      <c r="A33" s="387"/>
      <c r="C33" s="122"/>
      <c r="D33" s="123"/>
      <c r="E33" t="s">
        <v>435</v>
      </c>
      <c r="O33" s="111"/>
      <c r="P33" s="111" t="s">
        <v>9</v>
      </c>
      <c r="Q33" s="257"/>
      <c r="R33" s="124"/>
      <c r="S33" s="94"/>
      <c r="T33" s="124"/>
      <c r="W33" t="s">
        <v>429</v>
      </c>
      <c r="AG33" s="111" t="s">
        <v>9</v>
      </c>
      <c r="AH33" s="111"/>
      <c r="AI33" s="111"/>
      <c r="AJ33" s="111"/>
      <c r="AK33" s="257"/>
      <c r="AL33" s="124"/>
      <c r="AM33" s="501"/>
      <c r="AN33" s="460"/>
      <c r="AO33" s="460"/>
      <c r="AP33" s="485"/>
      <c r="AQ33" s="210"/>
    </row>
    <row r="34" spans="1:43" ht="6" customHeight="1" x14ac:dyDescent="0.2">
      <c r="A34" s="387"/>
      <c r="C34" s="122"/>
      <c r="D34" s="123"/>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501"/>
      <c r="AN34" s="460"/>
      <c r="AO34" s="460"/>
      <c r="AP34" s="485"/>
      <c r="AQ34" s="210"/>
    </row>
    <row r="35" spans="1:43" x14ac:dyDescent="0.2">
      <c r="A35" s="387"/>
      <c r="C35" s="122"/>
      <c r="D35" s="123"/>
      <c r="Q35" s="381"/>
      <c r="R35" s="380"/>
      <c r="S35" s="212"/>
      <c r="T35" s="380"/>
      <c r="AK35" s="381"/>
      <c r="AL35" s="380"/>
      <c r="AM35" s="501"/>
      <c r="AN35" s="460"/>
      <c r="AO35" s="460"/>
      <c r="AP35" s="485"/>
      <c r="AQ35" s="210"/>
    </row>
    <row r="36" spans="1:43" x14ac:dyDescent="0.2">
      <c r="A36" s="387"/>
      <c r="C36" s="122"/>
      <c r="D36" s="123"/>
      <c r="E36" t="s">
        <v>435</v>
      </c>
      <c r="O36" s="111"/>
      <c r="P36" s="111" t="s">
        <v>9</v>
      </c>
      <c r="Q36" s="257"/>
      <c r="R36" s="124"/>
      <c r="S36" s="94"/>
      <c r="T36" s="124"/>
      <c r="W36" t="s">
        <v>429</v>
      </c>
      <c r="AG36" s="111" t="s">
        <v>9</v>
      </c>
      <c r="AH36" s="111"/>
      <c r="AI36" s="111"/>
      <c r="AJ36" s="111"/>
      <c r="AK36" s="257"/>
      <c r="AL36" s="124"/>
      <c r="AM36" s="501"/>
      <c r="AN36" s="460"/>
      <c r="AO36" s="460"/>
      <c r="AP36" s="485"/>
      <c r="AQ36" s="210"/>
    </row>
    <row r="37" spans="1:43" ht="6" customHeight="1" x14ac:dyDescent="0.2">
      <c r="A37" s="387"/>
      <c r="C37" s="122"/>
      <c r="D37" s="123"/>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501"/>
      <c r="AN37" s="460"/>
      <c r="AO37" s="460"/>
      <c r="AP37" s="485"/>
      <c r="AQ37" s="210"/>
    </row>
    <row r="38" spans="1:43" x14ac:dyDescent="0.2">
      <c r="A38" s="387"/>
      <c r="C38" s="122"/>
      <c r="D38" s="123"/>
      <c r="Q38" s="381"/>
      <c r="R38" s="380"/>
      <c r="S38" s="212"/>
      <c r="T38" s="380"/>
      <c r="AK38" s="381"/>
      <c r="AL38" s="380"/>
      <c r="AM38" s="501"/>
      <c r="AN38" s="460"/>
      <c r="AO38" s="460"/>
      <c r="AP38" s="485"/>
      <c r="AQ38" s="210"/>
    </row>
    <row r="39" spans="1:43" x14ac:dyDescent="0.2">
      <c r="A39" s="387"/>
      <c r="C39" s="122"/>
      <c r="D39" s="123"/>
      <c r="E39" t="s">
        <v>435</v>
      </c>
      <c r="O39" s="111"/>
      <c r="P39" s="111" t="s">
        <v>9</v>
      </c>
      <c r="Q39" s="257"/>
      <c r="R39" s="124"/>
      <c r="S39" s="94"/>
      <c r="T39" s="124"/>
      <c r="W39" t="s">
        <v>429</v>
      </c>
      <c r="AG39" s="111" t="s">
        <v>9</v>
      </c>
      <c r="AH39" s="111"/>
      <c r="AI39" s="111"/>
      <c r="AJ39" s="111"/>
      <c r="AK39" s="257"/>
      <c r="AL39" s="124"/>
      <c r="AM39" s="501"/>
      <c r="AN39" s="460"/>
      <c r="AO39" s="460"/>
      <c r="AP39" s="485"/>
      <c r="AQ39" s="210"/>
    </row>
    <row r="40" spans="1:43" ht="6" customHeight="1" thickBot="1" x14ac:dyDescent="0.25">
      <c r="A40" s="499"/>
      <c r="B40" s="493"/>
      <c r="C40" s="400"/>
      <c r="D40" s="401"/>
      <c r="E40" s="399"/>
      <c r="F40" s="399"/>
      <c r="G40" s="399"/>
      <c r="H40" s="399"/>
      <c r="I40" s="399"/>
      <c r="J40" s="399"/>
      <c r="K40" s="399"/>
      <c r="L40" s="399"/>
      <c r="M40" s="399"/>
      <c r="N40" s="399"/>
      <c r="O40" s="372"/>
      <c r="P40" s="372"/>
      <c r="Q40" s="399"/>
      <c r="R40" s="399"/>
      <c r="S40" s="399"/>
      <c r="T40" s="399"/>
      <c r="U40" s="399"/>
      <c r="V40" s="399"/>
      <c r="W40" s="399"/>
      <c r="X40" s="399"/>
      <c r="Y40" s="399"/>
      <c r="Z40" s="399"/>
      <c r="AA40" s="399"/>
      <c r="AB40" s="399"/>
      <c r="AC40" s="399"/>
      <c r="AD40" s="399"/>
      <c r="AE40" s="399"/>
      <c r="AF40" s="372"/>
      <c r="AG40" s="372"/>
      <c r="AH40" s="372"/>
      <c r="AI40" s="372"/>
      <c r="AJ40" s="372"/>
      <c r="AK40" s="399"/>
      <c r="AL40" s="399"/>
      <c r="AM40" s="503"/>
      <c r="AN40" s="504"/>
      <c r="AO40" s="504"/>
      <c r="AP40" s="505"/>
      <c r="AQ40" s="500"/>
    </row>
    <row r="41" spans="1:43" ht="6" customHeight="1" x14ac:dyDescent="0.2">
      <c r="A41" s="387"/>
      <c r="C41" s="122"/>
      <c r="D41" s="12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506"/>
      <c r="AN41" s="313"/>
      <c r="AO41" s="313"/>
      <c r="AP41" s="323"/>
      <c r="AQ41" s="210"/>
    </row>
    <row r="42" spans="1:43" ht="11.25" customHeight="1" x14ac:dyDescent="0.2">
      <c r="A42" s="387"/>
      <c r="B42" s="125">
        <v>403</v>
      </c>
      <c r="C42" s="122"/>
      <c r="D42" s="123"/>
      <c r="E42" s="700" t="str">
        <f ca="1">VLOOKUP(INDIRECT(ADDRESS(ROW(),COLUMN()-3)),Language_Translations,MATCH(Language_Selected,Language_Options,0),FALSE)</f>
        <v>Now I would like to ask some questions about your pregnancies in the last 3 years. (We will talk about each separately, starting with the last one you had.)</v>
      </c>
      <c r="F42" s="700"/>
      <c r="G42" s="700"/>
      <c r="H42" s="700"/>
      <c r="I42" s="700"/>
      <c r="J42" s="700"/>
      <c r="K42" s="700"/>
      <c r="L42" s="700"/>
      <c r="M42" s="700"/>
      <c r="N42" s="700"/>
      <c r="O42" s="700"/>
      <c r="P42" s="700"/>
      <c r="Q42" s="700"/>
      <c r="R42" s="700"/>
      <c r="S42" s="700"/>
      <c r="T42" s="700"/>
      <c r="U42" s="700"/>
      <c r="V42" s="700"/>
      <c r="W42" s="700"/>
      <c r="X42" s="700"/>
      <c r="Y42" s="700"/>
      <c r="Z42" s="700"/>
      <c r="AA42" s="700"/>
      <c r="AB42" s="700"/>
      <c r="AC42" s="700"/>
      <c r="AD42" s="700"/>
      <c r="AE42" s="700"/>
      <c r="AF42" s="700"/>
      <c r="AG42" s="700"/>
      <c r="AH42" s="700"/>
      <c r="AI42" s="700"/>
      <c r="AJ42" s="700"/>
      <c r="AK42" s="700"/>
      <c r="AL42" s="700"/>
      <c r="AM42" s="501"/>
      <c r="AN42" s="460"/>
      <c r="AO42" s="460"/>
      <c r="AP42" s="485"/>
      <c r="AQ42" s="210"/>
    </row>
    <row r="43" spans="1:43" x14ac:dyDescent="0.2">
      <c r="A43" s="387"/>
      <c r="C43" s="122"/>
      <c r="D43" s="123"/>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0"/>
      <c r="AK43" s="700"/>
      <c r="AL43" s="700"/>
      <c r="AM43" s="501"/>
      <c r="AN43" s="460"/>
      <c r="AO43" s="460"/>
      <c r="AP43" s="485"/>
      <c r="AQ43" s="210"/>
    </row>
    <row r="44" spans="1:43" ht="6" customHeight="1" thickBot="1" x14ac:dyDescent="0.25">
      <c r="A44" s="499"/>
      <c r="B44" s="493"/>
      <c r="C44" s="400"/>
      <c r="D44" s="401"/>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402"/>
      <c r="AI44" s="399"/>
      <c r="AJ44" s="399"/>
      <c r="AK44" s="399"/>
      <c r="AL44" s="399"/>
      <c r="AM44" s="400"/>
      <c r="AN44" s="399"/>
      <c r="AO44" s="399"/>
      <c r="AP44" s="399"/>
      <c r="AQ44" s="500"/>
    </row>
    <row r="45" spans="1:43" ht="6" customHeight="1" x14ac:dyDescent="0.2">
      <c r="A45" s="494"/>
      <c r="B45" s="383"/>
      <c r="C45" s="495"/>
      <c r="D45" s="496"/>
      <c r="E45" s="211"/>
      <c r="F45" s="211"/>
      <c r="G45" s="211"/>
      <c r="H45" s="211"/>
      <c r="I45" s="211"/>
      <c r="J45" s="211"/>
      <c r="K45" s="211"/>
      <c r="L45" s="211"/>
      <c r="M45" s="211"/>
      <c r="N45" s="211"/>
      <c r="O45" s="211"/>
      <c r="P45" s="211"/>
      <c r="Q45" s="211"/>
      <c r="R45" s="211"/>
      <c r="S45" s="211"/>
      <c r="T45" s="211"/>
      <c r="U45" s="495"/>
      <c r="V45" s="496"/>
      <c r="W45" s="211"/>
      <c r="X45" s="211"/>
      <c r="Y45" s="211"/>
      <c r="Z45" s="211"/>
      <c r="AA45" s="211"/>
      <c r="AB45" s="211"/>
      <c r="AC45" s="211"/>
      <c r="AD45" s="211"/>
      <c r="AE45" s="211"/>
      <c r="AF45" s="211"/>
      <c r="AG45" s="211"/>
      <c r="AH45" s="211"/>
      <c r="AI45" s="565"/>
      <c r="AJ45" s="565"/>
      <c r="AK45" s="565"/>
      <c r="AL45" s="566"/>
      <c r="AM45" s="495"/>
      <c r="AN45" s="496"/>
      <c r="AO45" s="211"/>
      <c r="AP45" s="211"/>
      <c r="AQ45" s="497"/>
    </row>
    <row r="46" spans="1:43" ht="11.25" customHeight="1" x14ac:dyDescent="0.2">
      <c r="A46" s="387"/>
      <c r="B46" s="125">
        <v>404</v>
      </c>
      <c r="C46" s="122"/>
      <c r="D46" s="123"/>
      <c r="E46" s="660" t="s">
        <v>436</v>
      </c>
      <c r="F46" s="660"/>
      <c r="G46" s="660"/>
      <c r="H46" s="660"/>
      <c r="I46" s="660"/>
      <c r="J46" s="660"/>
      <c r="K46" s="660"/>
      <c r="L46" s="660"/>
      <c r="M46" s="660"/>
      <c r="N46" s="660"/>
      <c r="O46" s="660"/>
      <c r="P46" s="660"/>
      <c r="Q46" s="660"/>
      <c r="R46" s="660"/>
      <c r="S46" s="660"/>
      <c r="T46" s="660"/>
      <c r="U46" s="122"/>
      <c r="V46" s="123"/>
      <c r="W46" t="s">
        <v>437</v>
      </c>
      <c r="AI46" s="123"/>
      <c r="AJ46" s="122"/>
      <c r="AK46" s="123"/>
      <c r="AL46" s="507"/>
      <c r="AM46" s="122"/>
      <c r="AN46" s="123"/>
      <c r="AQ46" s="210"/>
    </row>
    <row r="47" spans="1:43" x14ac:dyDescent="0.2">
      <c r="A47" s="387"/>
      <c r="B47" s="255"/>
      <c r="C47" s="122"/>
      <c r="D47" s="123"/>
      <c r="E47" s="660"/>
      <c r="F47" s="660"/>
      <c r="G47" s="660"/>
      <c r="H47" s="660"/>
      <c r="I47" s="660"/>
      <c r="J47" s="660"/>
      <c r="K47" s="660"/>
      <c r="L47" s="660"/>
      <c r="M47" s="660"/>
      <c r="N47" s="660"/>
      <c r="O47" s="660"/>
      <c r="P47" s="660"/>
      <c r="Q47" s="660"/>
      <c r="R47" s="660"/>
      <c r="S47" s="660"/>
      <c r="T47" s="660"/>
      <c r="U47" s="122"/>
      <c r="V47" s="123"/>
      <c r="W47" t="s">
        <v>47</v>
      </c>
      <c r="Z47" s="111" t="s">
        <v>9</v>
      </c>
      <c r="AA47" s="111"/>
      <c r="AB47" s="111"/>
      <c r="AC47" s="111"/>
      <c r="AD47" s="111"/>
      <c r="AE47" s="111"/>
      <c r="AF47" s="111"/>
      <c r="AG47" s="111"/>
      <c r="AH47" s="111"/>
      <c r="AI47" s="257"/>
      <c r="AJ47" s="124"/>
      <c r="AK47" s="257"/>
      <c r="AL47" s="508"/>
      <c r="AM47" s="122"/>
      <c r="AN47" s="123"/>
      <c r="AQ47" s="210"/>
    </row>
    <row r="48" spans="1:43" ht="6" customHeight="1" thickBot="1" x14ac:dyDescent="0.25">
      <c r="A48" s="499"/>
      <c r="B48" s="493"/>
      <c r="C48" s="400"/>
      <c r="D48" s="401"/>
      <c r="E48" s="399"/>
      <c r="F48" s="399"/>
      <c r="G48" s="399"/>
      <c r="H48" s="399"/>
      <c r="I48" s="399"/>
      <c r="J48" s="399"/>
      <c r="K48" s="399"/>
      <c r="L48" s="399"/>
      <c r="M48" s="399"/>
      <c r="N48" s="399"/>
      <c r="O48" s="399"/>
      <c r="P48" s="399"/>
      <c r="Q48" s="399"/>
      <c r="R48" s="399"/>
      <c r="S48" s="399"/>
      <c r="T48" s="399"/>
      <c r="U48" s="400"/>
      <c r="V48" s="401"/>
      <c r="W48" s="399"/>
      <c r="X48" s="399"/>
      <c r="Y48" s="399"/>
      <c r="Z48" s="399"/>
      <c r="AA48" s="399"/>
      <c r="AB48" s="399"/>
      <c r="AC48" s="399"/>
      <c r="AD48" s="399"/>
      <c r="AE48" s="399"/>
      <c r="AF48" s="399"/>
      <c r="AG48" s="399"/>
      <c r="AH48" s="399"/>
      <c r="AI48" s="399"/>
      <c r="AJ48" s="399"/>
      <c r="AK48" s="399"/>
      <c r="AL48" s="402"/>
      <c r="AM48" s="400"/>
      <c r="AN48" s="401"/>
      <c r="AO48" s="399"/>
      <c r="AP48" s="399"/>
      <c r="AQ48" s="500"/>
    </row>
    <row r="49" spans="1:74" ht="6" customHeight="1" x14ac:dyDescent="0.2">
      <c r="A49" s="494"/>
      <c r="B49" s="383"/>
      <c r="C49" s="495"/>
      <c r="D49" s="496"/>
      <c r="E49" s="211"/>
      <c r="F49" s="211"/>
      <c r="G49" s="211"/>
      <c r="H49" s="211"/>
      <c r="I49" s="211"/>
      <c r="J49" s="211"/>
      <c r="K49" s="211"/>
      <c r="L49" s="211"/>
      <c r="M49" s="211"/>
      <c r="N49" s="211"/>
      <c r="O49" s="211"/>
      <c r="P49" s="211"/>
      <c r="Q49" s="211"/>
      <c r="R49" s="211"/>
      <c r="S49" s="211"/>
      <c r="T49" s="211"/>
      <c r="U49" s="495"/>
      <c r="V49" s="496"/>
      <c r="W49" s="211"/>
      <c r="X49" s="211"/>
      <c r="Y49" s="211"/>
      <c r="Z49" s="211"/>
      <c r="AA49" s="211"/>
      <c r="AB49" s="211"/>
      <c r="AC49" s="211"/>
      <c r="AD49" s="211"/>
      <c r="AE49" s="211"/>
      <c r="AF49" s="211"/>
      <c r="AG49" s="211"/>
      <c r="AH49" s="211"/>
      <c r="AI49" s="211"/>
      <c r="AJ49" s="211"/>
      <c r="AK49" s="211"/>
      <c r="AL49" s="384"/>
      <c r="AM49" s="495"/>
      <c r="AN49" s="211"/>
      <c r="AO49" s="211"/>
      <c r="AP49" s="211"/>
      <c r="AQ49" s="497"/>
    </row>
    <row r="50" spans="1:74" ht="11.25" customHeight="1" x14ac:dyDescent="0.2">
      <c r="A50" s="387"/>
      <c r="B50" s="125">
        <v>405</v>
      </c>
      <c r="C50" s="122"/>
      <c r="D50" s="123"/>
      <c r="E50" s="660" t="s">
        <v>438</v>
      </c>
      <c r="F50" s="660"/>
      <c r="G50" s="660"/>
      <c r="H50" s="660"/>
      <c r="I50" s="660"/>
      <c r="J50" s="660"/>
      <c r="K50" s="660"/>
      <c r="L50" s="660"/>
      <c r="M50" s="660"/>
      <c r="N50" s="660"/>
      <c r="O50" s="660"/>
      <c r="P50" s="660"/>
      <c r="Q50" s="660"/>
      <c r="R50" s="660"/>
      <c r="S50" s="660"/>
      <c r="T50" s="660"/>
      <c r="U50" s="122"/>
      <c r="V50" s="123"/>
      <c r="W50" t="s">
        <v>430</v>
      </c>
      <c r="AF50" s="111" t="s">
        <v>9</v>
      </c>
      <c r="AG50" s="111"/>
      <c r="AH50" s="111"/>
      <c r="AI50" s="111"/>
      <c r="AJ50" s="111"/>
      <c r="AK50" s="111"/>
      <c r="AL50" s="27">
        <v>1</v>
      </c>
      <c r="AM50" s="122"/>
      <c r="AP50" s="685">
        <v>407</v>
      </c>
      <c r="AQ50" s="210"/>
    </row>
    <row r="51" spans="1:74" x14ac:dyDescent="0.2">
      <c r="A51" s="387"/>
      <c r="B51" s="255"/>
      <c r="C51" s="122"/>
      <c r="D51" s="123"/>
      <c r="E51" s="660"/>
      <c r="F51" s="660"/>
      <c r="G51" s="660"/>
      <c r="H51" s="660"/>
      <c r="I51" s="660"/>
      <c r="J51" s="660"/>
      <c r="K51" s="660"/>
      <c r="L51" s="660"/>
      <c r="M51" s="660"/>
      <c r="N51" s="660"/>
      <c r="O51" s="660"/>
      <c r="P51" s="660"/>
      <c r="Q51" s="660"/>
      <c r="R51" s="660"/>
      <c r="S51" s="660"/>
      <c r="T51" s="660"/>
      <c r="U51" s="122"/>
      <c r="V51" s="123"/>
      <c r="W51" t="s">
        <v>431</v>
      </c>
      <c r="AC51" s="111" t="s">
        <v>9</v>
      </c>
      <c r="AD51" s="111"/>
      <c r="AE51" s="111"/>
      <c r="AF51" s="111"/>
      <c r="AG51" s="111"/>
      <c r="AH51" s="111"/>
      <c r="AI51" s="111"/>
      <c r="AJ51" s="111"/>
      <c r="AK51" s="111"/>
      <c r="AL51" s="27">
        <v>2</v>
      </c>
      <c r="AM51" s="122"/>
      <c r="AP51" s="685"/>
      <c r="AQ51" s="210"/>
    </row>
    <row r="52" spans="1:74" x14ac:dyDescent="0.2">
      <c r="A52" s="387"/>
      <c r="C52" s="122"/>
      <c r="D52" s="123"/>
      <c r="E52" s="660"/>
      <c r="F52" s="660"/>
      <c r="G52" s="660"/>
      <c r="H52" s="660"/>
      <c r="I52" s="660"/>
      <c r="J52" s="660"/>
      <c r="K52" s="660"/>
      <c r="L52" s="660"/>
      <c r="M52" s="660"/>
      <c r="N52" s="660"/>
      <c r="O52" s="660"/>
      <c r="P52" s="660"/>
      <c r="Q52" s="660"/>
      <c r="R52" s="660"/>
      <c r="S52" s="660"/>
      <c r="T52" s="660"/>
      <c r="U52" s="122"/>
      <c r="V52" s="123"/>
      <c r="W52" t="s">
        <v>432</v>
      </c>
      <c r="AE52" s="111"/>
      <c r="AF52" s="111" t="s">
        <v>9</v>
      </c>
      <c r="AG52" s="111"/>
      <c r="AH52" s="111"/>
      <c r="AI52" s="111"/>
      <c r="AJ52" s="111"/>
      <c r="AK52" s="111"/>
      <c r="AL52" s="27">
        <v>3</v>
      </c>
      <c r="AM52" s="122"/>
      <c r="AQ52" s="210"/>
    </row>
    <row r="53" spans="1:74" x14ac:dyDescent="0.2">
      <c r="A53" s="387"/>
      <c r="C53" s="122"/>
      <c r="D53" s="123"/>
      <c r="E53" s="660"/>
      <c r="F53" s="660"/>
      <c r="G53" s="660"/>
      <c r="H53" s="660"/>
      <c r="I53" s="660"/>
      <c r="J53" s="660"/>
      <c r="K53" s="660"/>
      <c r="L53" s="660"/>
      <c r="M53" s="660"/>
      <c r="N53" s="660"/>
      <c r="O53" s="660"/>
      <c r="P53" s="660"/>
      <c r="Q53" s="660"/>
      <c r="R53" s="660"/>
      <c r="S53" s="660"/>
      <c r="T53" s="660"/>
      <c r="U53" s="122"/>
      <c r="V53" s="123"/>
      <c r="W53" t="s">
        <v>433</v>
      </c>
      <c r="AC53" s="111" t="s">
        <v>9</v>
      </c>
      <c r="AD53" s="111"/>
      <c r="AE53" s="111"/>
      <c r="AF53" s="111"/>
      <c r="AG53" s="111"/>
      <c r="AH53" s="111"/>
      <c r="AI53" s="111"/>
      <c r="AJ53" s="111"/>
      <c r="AK53" s="111"/>
      <c r="AL53" s="27">
        <v>4</v>
      </c>
      <c r="AM53" s="122"/>
      <c r="AQ53" s="210"/>
    </row>
    <row r="54" spans="1:74" x14ac:dyDescent="0.2">
      <c r="A54" s="387"/>
      <c r="C54" s="122"/>
      <c r="D54" s="123"/>
      <c r="E54" s="660"/>
      <c r="F54" s="660"/>
      <c r="G54" s="660"/>
      <c r="H54" s="660"/>
      <c r="I54" s="660"/>
      <c r="J54" s="660"/>
      <c r="K54" s="660"/>
      <c r="L54" s="660"/>
      <c r="M54" s="660"/>
      <c r="N54" s="660"/>
      <c r="O54" s="660"/>
      <c r="P54" s="660"/>
      <c r="Q54" s="660"/>
      <c r="R54" s="660"/>
      <c r="S54" s="660"/>
      <c r="T54" s="660"/>
      <c r="U54" s="122"/>
      <c r="V54" s="123"/>
      <c r="W54" t="s">
        <v>439</v>
      </c>
      <c r="AF54" s="111" t="s">
        <v>9</v>
      </c>
      <c r="AG54" s="111"/>
      <c r="AH54" s="111"/>
      <c r="AI54" s="111"/>
      <c r="AJ54" s="111"/>
      <c r="AK54" s="111"/>
      <c r="AL54" s="27">
        <v>5</v>
      </c>
      <c r="AM54" s="122"/>
      <c r="AQ54" s="210"/>
    </row>
    <row r="55" spans="1:74" ht="6" customHeight="1" thickBot="1" x14ac:dyDescent="0.25">
      <c r="A55" s="499"/>
      <c r="B55" s="493"/>
      <c r="C55" s="400"/>
      <c r="D55" s="401"/>
      <c r="E55" s="399"/>
      <c r="F55" s="399"/>
      <c r="G55" s="399"/>
      <c r="H55" s="399"/>
      <c r="I55" s="399"/>
      <c r="J55" s="399"/>
      <c r="K55" s="399"/>
      <c r="L55" s="399"/>
      <c r="M55" s="399"/>
      <c r="N55" s="399"/>
      <c r="O55" s="399"/>
      <c r="P55" s="399"/>
      <c r="Q55" s="399"/>
      <c r="R55" s="399"/>
      <c r="S55" s="399"/>
      <c r="T55" s="399"/>
      <c r="U55" s="400"/>
      <c r="V55" s="401"/>
      <c r="W55" s="399"/>
      <c r="X55" s="399"/>
      <c r="Y55" s="399"/>
      <c r="Z55" s="399"/>
      <c r="AA55" s="399"/>
      <c r="AB55" s="399"/>
      <c r="AC55" s="399"/>
      <c r="AD55" s="399"/>
      <c r="AE55" s="399"/>
      <c r="AF55" s="399"/>
      <c r="AG55" s="399"/>
      <c r="AH55" s="399"/>
      <c r="AI55" s="399"/>
      <c r="AJ55" s="399"/>
      <c r="AK55" s="399"/>
      <c r="AL55" s="402"/>
      <c r="AM55" s="400"/>
      <c r="AN55" s="401"/>
      <c r="AO55" s="399"/>
      <c r="AP55" s="399"/>
      <c r="AQ55" s="500"/>
    </row>
    <row r="56" spans="1:74" ht="6" customHeight="1" x14ac:dyDescent="0.2">
      <c r="A56" s="509"/>
      <c r="B56" s="230"/>
      <c r="C56" s="380"/>
      <c r="D56" s="381"/>
      <c r="E56" s="212"/>
      <c r="F56" s="212"/>
      <c r="G56" s="212"/>
      <c r="H56" s="212"/>
      <c r="I56" s="212"/>
      <c r="J56" s="212"/>
      <c r="K56" s="212"/>
      <c r="L56" s="212"/>
      <c r="M56" s="212"/>
      <c r="N56" s="212"/>
      <c r="O56" s="212"/>
      <c r="P56" s="212"/>
      <c r="Q56" s="212"/>
      <c r="R56" s="212"/>
      <c r="S56" s="212"/>
      <c r="T56" s="212"/>
      <c r="U56" s="380"/>
      <c r="V56" s="381"/>
      <c r="W56" s="212"/>
      <c r="X56" s="212"/>
      <c r="Y56" s="212"/>
      <c r="Z56" s="212"/>
      <c r="AA56" s="212"/>
      <c r="AB56" s="212"/>
      <c r="AC56" s="212"/>
      <c r="AD56" s="212"/>
      <c r="AE56" s="212"/>
      <c r="AF56" s="212"/>
      <c r="AG56" s="212"/>
      <c r="AH56" s="212"/>
      <c r="AI56" s="212"/>
      <c r="AJ56" s="212"/>
      <c r="AK56" s="212"/>
      <c r="AL56" s="214"/>
      <c r="AM56" s="380"/>
      <c r="AN56" s="381"/>
      <c r="AO56" s="212"/>
      <c r="AP56" s="212"/>
      <c r="AQ56" s="510"/>
    </row>
    <row r="57" spans="1:74" ht="11.25" customHeight="1" x14ac:dyDescent="0.2">
      <c r="A57" s="387"/>
      <c r="B57" s="125">
        <v>406</v>
      </c>
      <c r="C57" s="122"/>
      <c r="D57" s="123"/>
      <c r="E57" s="700" t="s">
        <v>440</v>
      </c>
      <c r="F57" s="700"/>
      <c r="G57" s="700"/>
      <c r="H57" s="700"/>
      <c r="I57" s="700"/>
      <c r="J57" s="700"/>
      <c r="K57" s="700"/>
      <c r="L57" s="700"/>
      <c r="M57" s="700"/>
      <c r="N57" s="700"/>
      <c r="O57" s="700"/>
      <c r="P57" s="700"/>
      <c r="Q57" s="700"/>
      <c r="R57" s="700"/>
      <c r="S57" s="700"/>
      <c r="T57" s="700"/>
      <c r="U57" s="122"/>
      <c r="V57" s="123"/>
      <c r="AI57" s="381"/>
      <c r="AJ57" s="212"/>
      <c r="AK57" s="381"/>
      <c r="AL57" s="511"/>
      <c r="AM57" s="122"/>
      <c r="AN57" s="123"/>
      <c r="AQ57" s="210"/>
      <c r="AS57" s="313"/>
      <c r="AT57" s="313"/>
      <c r="AU57" s="313"/>
      <c r="AV57" s="313"/>
      <c r="AW57" s="313"/>
      <c r="AX57" s="313"/>
      <c r="AY57" s="313"/>
      <c r="AZ57" s="313"/>
      <c r="BA57" s="313"/>
      <c r="BB57" s="313"/>
      <c r="BC57" s="313"/>
      <c r="BD57" s="313"/>
      <c r="BE57" s="313"/>
      <c r="BF57" s="313"/>
      <c r="BG57" s="313"/>
    </row>
    <row r="58" spans="1:74" x14ac:dyDescent="0.2">
      <c r="A58" s="387"/>
      <c r="B58" s="255"/>
      <c r="C58" s="122"/>
      <c r="D58" s="123"/>
      <c r="E58" s="700"/>
      <c r="F58" s="700"/>
      <c r="G58" s="700"/>
      <c r="H58" s="700"/>
      <c r="I58" s="700"/>
      <c r="J58" s="700"/>
      <c r="K58" s="700"/>
      <c r="L58" s="700"/>
      <c r="M58" s="700"/>
      <c r="N58" s="700"/>
      <c r="O58" s="700"/>
      <c r="P58" s="700"/>
      <c r="Q58" s="700"/>
      <c r="R58" s="700"/>
      <c r="S58" s="700"/>
      <c r="T58" s="700"/>
      <c r="U58" s="122"/>
      <c r="V58" s="123"/>
      <c r="W58" t="s">
        <v>15</v>
      </c>
      <c r="Y58" s="111" t="s">
        <v>9</v>
      </c>
      <c r="Z58" s="111"/>
      <c r="AA58" s="111"/>
      <c r="AB58" s="111"/>
      <c r="AC58" s="111"/>
      <c r="AD58" s="111"/>
      <c r="AE58" s="111"/>
      <c r="AF58" s="111"/>
      <c r="AG58" s="111"/>
      <c r="AH58" s="111"/>
      <c r="AI58" s="257"/>
      <c r="AJ58" s="94"/>
      <c r="AK58" s="257"/>
      <c r="AL58" s="508"/>
      <c r="AM58" s="122"/>
      <c r="AN58" s="123"/>
      <c r="AQ58" s="210"/>
      <c r="BU58" s="111"/>
      <c r="BV58" s="111"/>
    </row>
    <row r="59" spans="1:74" ht="6" customHeight="1" x14ac:dyDescent="0.2">
      <c r="A59" s="387"/>
      <c r="B59" s="255"/>
      <c r="C59" s="122"/>
      <c r="D59" s="123"/>
      <c r="E59" s="700"/>
      <c r="F59" s="700"/>
      <c r="G59" s="700"/>
      <c r="H59" s="700"/>
      <c r="I59" s="700"/>
      <c r="J59" s="700"/>
      <c r="K59" s="700"/>
      <c r="L59" s="700"/>
      <c r="M59" s="700"/>
      <c r="N59" s="700"/>
      <c r="O59" s="700"/>
      <c r="P59" s="700"/>
      <c r="Q59" s="700"/>
      <c r="R59" s="700"/>
      <c r="S59" s="700"/>
      <c r="T59" s="700"/>
      <c r="U59" s="122"/>
      <c r="V59" s="123"/>
      <c r="AE59" s="111"/>
      <c r="AF59" s="111"/>
      <c r="AG59" s="111"/>
      <c r="AH59" s="321"/>
      <c r="AI59" s="512"/>
      <c r="AJ59" s="512"/>
      <c r="AK59" s="512"/>
      <c r="AL59" s="513"/>
      <c r="AM59" s="122"/>
      <c r="AN59" s="123"/>
      <c r="AQ59" s="210"/>
      <c r="BE59" s="27"/>
    </row>
    <row r="60" spans="1:74" x14ac:dyDescent="0.2">
      <c r="A60" s="387"/>
      <c r="C60" s="122"/>
      <c r="D60" s="123"/>
      <c r="E60" s="700"/>
      <c r="F60" s="700"/>
      <c r="G60" s="700"/>
      <c r="H60" s="700"/>
      <c r="I60" s="700"/>
      <c r="J60" s="700"/>
      <c r="K60" s="700"/>
      <c r="L60" s="700"/>
      <c r="M60" s="700"/>
      <c r="N60" s="700"/>
      <c r="O60" s="700"/>
      <c r="P60" s="700"/>
      <c r="Q60" s="700"/>
      <c r="R60" s="700"/>
      <c r="S60" s="700"/>
      <c r="T60" s="700"/>
      <c r="U60" s="122"/>
      <c r="V60" s="123"/>
      <c r="AI60" s="123"/>
      <c r="AK60" s="123"/>
      <c r="AL60" s="507"/>
      <c r="AM60" s="122"/>
      <c r="AN60" s="123"/>
      <c r="AP60" s="734">
        <v>408</v>
      </c>
      <c r="AQ60" s="210"/>
      <c r="AW60" s="27"/>
      <c r="BE60" s="27"/>
    </row>
    <row r="61" spans="1:74" x14ac:dyDescent="0.2">
      <c r="A61" s="387"/>
      <c r="C61" s="122"/>
      <c r="D61" s="123"/>
      <c r="E61" s="700"/>
      <c r="F61" s="700"/>
      <c r="G61" s="700"/>
      <c r="H61" s="700"/>
      <c r="I61" s="700"/>
      <c r="J61" s="700"/>
      <c r="K61" s="700"/>
      <c r="L61" s="700"/>
      <c r="M61" s="700"/>
      <c r="N61" s="700"/>
      <c r="O61" s="700"/>
      <c r="P61" s="700"/>
      <c r="Q61" s="700"/>
      <c r="R61" s="700"/>
      <c r="S61" s="700"/>
      <c r="T61" s="700"/>
      <c r="U61" s="122"/>
      <c r="V61" s="123"/>
      <c r="W61" t="s">
        <v>16</v>
      </c>
      <c r="Z61" s="111" t="s">
        <v>9</v>
      </c>
      <c r="AA61" s="111"/>
      <c r="AB61" s="111"/>
      <c r="AC61" s="111"/>
      <c r="AD61" s="111"/>
      <c r="AE61" s="111"/>
      <c r="AF61" s="111"/>
      <c r="AG61" s="111"/>
      <c r="AH61" s="111"/>
      <c r="AI61" s="257"/>
      <c r="AJ61" s="94"/>
      <c r="AK61" s="257"/>
      <c r="AL61" s="508"/>
      <c r="AM61" s="122"/>
      <c r="AN61" s="123"/>
      <c r="AP61" s="734"/>
      <c r="AQ61" s="210"/>
      <c r="AW61" s="27"/>
      <c r="BE61" s="27"/>
    </row>
    <row r="62" spans="1:74" ht="6" customHeight="1" x14ac:dyDescent="0.2">
      <c r="A62" s="387"/>
      <c r="C62" s="122"/>
      <c r="D62" s="123"/>
      <c r="E62" s="700"/>
      <c r="F62" s="700"/>
      <c r="G62" s="700"/>
      <c r="H62" s="700"/>
      <c r="I62" s="700"/>
      <c r="J62" s="700"/>
      <c r="K62" s="700"/>
      <c r="L62" s="700"/>
      <c r="M62" s="700"/>
      <c r="N62" s="700"/>
      <c r="O62" s="700"/>
      <c r="P62" s="700"/>
      <c r="Q62" s="700"/>
      <c r="R62" s="700"/>
      <c r="S62" s="700"/>
      <c r="T62" s="700"/>
      <c r="U62" s="122"/>
      <c r="V62" s="123"/>
      <c r="AE62" s="94"/>
      <c r="AF62" s="94"/>
      <c r="AG62" s="94"/>
      <c r="AH62" s="94"/>
      <c r="AI62" s="94"/>
      <c r="AJ62" s="94"/>
      <c r="AK62" s="94"/>
      <c r="AL62" s="447"/>
      <c r="AM62" s="122"/>
      <c r="AN62" s="123"/>
      <c r="AQ62" s="210"/>
      <c r="AW62" s="27"/>
      <c r="BE62" s="27"/>
    </row>
    <row r="63" spans="1:74" x14ac:dyDescent="0.2">
      <c r="A63" s="387"/>
      <c r="C63" s="122"/>
      <c r="D63" s="123"/>
      <c r="E63" s="700"/>
      <c r="F63" s="700"/>
      <c r="G63" s="700"/>
      <c r="H63" s="700"/>
      <c r="I63" s="700"/>
      <c r="J63" s="700"/>
      <c r="K63" s="700"/>
      <c r="L63" s="700"/>
      <c r="M63" s="700"/>
      <c r="N63" s="700"/>
      <c r="O63" s="700"/>
      <c r="P63" s="700"/>
      <c r="Q63" s="700"/>
      <c r="R63" s="700"/>
      <c r="S63" s="700"/>
      <c r="T63" s="700"/>
      <c r="U63" s="122"/>
      <c r="V63" s="123"/>
      <c r="AE63" s="123"/>
      <c r="AG63" s="123"/>
      <c r="AH63" s="507"/>
      <c r="AI63" s="123"/>
      <c r="AK63" s="123"/>
      <c r="AL63" s="507"/>
      <c r="AM63" s="122"/>
      <c r="AN63" s="123"/>
      <c r="AQ63" s="210"/>
    </row>
    <row r="64" spans="1:74" x14ac:dyDescent="0.2">
      <c r="A64" s="387"/>
      <c r="C64" s="122"/>
      <c r="D64" s="123"/>
      <c r="E64" s="700"/>
      <c r="F64" s="700"/>
      <c r="G64" s="700"/>
      <c r="H64" s="700"/>
      <c r="I64" s="700"/>
      <c r="J64" s="700"/>
      <c r="K64" s="700"/>
      <c r="L64" s="700"/>
      <c r="M64" s="700"/>
      <c r="N64" s="700"/>
      <c r="O64" s="700"/>
      <c r="P64" s="700"/>
      <c r="Q64" s="700"/>
      <c r="R64" s="700"/>
      <c r="S64" s="700"/>
      <c r="T64" s="700"/>
      <c r="U64" s="122"/>
      <c r="V64" s="123"/>
      <c r="W64" t="s">
        <v>17</v>
      </c>
      <c r="Y64" s="111" t="s">
        <v>9</v>
      </c>
      <c r="Z64" s="111"/>
      <c r="AA64" s="111"/>
      <c r="AB64" s="111"/>
      <c r="AC64" s="111"/>
      <c r="AD64" s="111" t="s">
        <v>9</v>
      </c>
      <c r="AE64" s="257"/>
      <c r="AF64" s="94"/>
      <c r="AG64" s="257"/>
      <c r="AH64" s="508"/>
      <c r="AI64" s="257"/>
      <c r="AJ64" s="94"/>
      <c r="AK64" s="257"/>
      <c r="AL64" s="508"/>
      <c r="AM64" s="122"/>
      <c r="AN64" s="123"/>
      <c r="AQ64" s="210"/>
      <c r="AS64" s="460"/>
      <c r="AT64" s="460"/>
      <c r="AU64" s="460"/>
      <c r="AV64" s="460"/>
      <c r="AW64" s="460"/>
      <c r="AX64" s="460"/>
      <c r="AY64" s="460"/>
      <c r="BA64" s="460"/>
      <c r="BB64" s="460"/>
      <c r="BC64" s="460"/>
      <c r="BD64" s="460"/>
      <c r="BE64" s="460"/>
      <c r="BF64" s="460"/>
      <c r="BG64" s="460"/>
    </row>
    <row r="65" spans="1:74" ht="6" customHeight="1" thickBot="1" x14ac:dyDescent="0.25">
      <c r="A65" s="499"/>
      <c r="B65" s="493"/>
      <c r="C65" s="400"/>
      <c r="D65" s="401"/>
      <c r="E65" s="399"/>
      <c r="F65" s="399"/>
      <c r="G65" s="399"/>
      <c r="H65" s="399"/>
      <c r="I65" s="399"/>
      <c r="J65" s="399"/>
      <c r="K65" s="399"/>
      <c r="L65" s="399"/>
      <c r="M65" s="399"/>
      <c r="N65" s="399"/>
      <c r="O65" s="399"/>
      <c r="P65" s="399"/>
      <c r="Q65" s="399"/>
      <c r="R65" s="399"/>
      <c r="S65" s="399"/>
      <c r="T65" s="399"/>
      <c r="U65" s="400"/>
      <c r="V65" s="401"/>
      <c r="W65" s="399"/>
      <c r="X65" s="399"/>
      <c r="Y65" s="399"/>
      <c r="Z65" s="399"/>
      <c r="AA65" s="399"/>
      <c r="AB65" s="399"/>
      <c r="AC65" s="399"/>
      <c r="AD65" s="399"/>
      <c r="AE65" s="399"/>
      <c r="AF65" s="399"/>
      <c r="AG65" s="399"/>
      <c r="AH65" s="399"/>
      <c r="AI65" s="399"/>
      <c r="AJ65" s="399"/>
      <c r="AK65" s="399"/>
      <c r="AL65" s="402"/>
      <c r="AM65" s="400"/>
      <c r="AN65" s="401"/>
      <c r="AO65" s="399"/>
      <c r="AP65" s="399"/>
      <c r="AQ65" s="500"/>
      <c r="AS65" s="460"/>
      <c r="AT65" s="460"/>
      <c r="AU65" s="460"/>
      <c r="AV65" s="460"/>
      <c r="AW65" s="460"/>
      <c r="AX65" s="460"/>
      <c r="AY65" s="460"/>
      <c r="BA65" s="460"/>
      <c r="BB65" s="460"/>
      <c r="BC65" s="460"/>
      <c r="BD65" s="460"/>
      <c r="BE65" s="460"/>
      <c r="BF65" s="460"/>
      <c r="BG65" s="460"/>
    </row>
    <row r="66" spans="1:74" ht="6" customHeight="1" x14ac:dyDescent="0.2">
      <c r="A66" s="494"/>
      <c r="B66" s="383"/>
      <c r="C66" s="495"/>
      <c r="D66" s="496"/>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384"/>
      <c r="AM66" s="495"/>
      <c r="AN66" s="496"/>
      <c r="AO66" s="211"/>
      <c r="AP66" s="211"/>
      <c r="AQ66" s="497"/>
    </row>
    <row r="67" spans="1:74" ht="11.25" customHeight="1" x14ac:dyDescent="0.2">
      <c r="A67" s="387"/>
      <c r="B67" s="125">
        <v>407</v>
      </c>
      <c r="C67" s="122"/>
      <c r="D67" s="123"/>
      <c r="E67" s="660" t="s">
        <v>441</v>
      </c>
      <c r="F67" s="660"/>
      <c r="G67" s="660"/>
      <c r="H67" s="660"/>
      <c r="I67" s="660"/>
      <c r="J67" s="660"/>
      <c r="K67" s="660"/>
      <c r="L67" s="660"/>
      <c r="M67" s="660"/>
      <c r="N67" s="660"/>
      <c r="O67" s="660"/>
      <c r="P67" s="660"/>
      <c r="Q67" s="660"/>
      <c r="R67" s="660"/>
      <c r="S67" s="660"/>
      <c r="T67" s="660"/>
      <c r="U67" s="313"/>
      <c r="V67" s="313"/>
      <c r="W67" s="313"/>
      <c r="X67" s="313"/>
      <c r="Y67" s="313"/>
      <c r="Z67" s="313"/>
      <c r="AA67" s="313"/>
      <c r="AB67" s="313"/>
      <c r="AC67" s="313"/>
      <c r="AD67" s="313"/>
      <c r="AL67"/>
      <c r="AM67" s="122"/>
      <c r="AN67" s="123"/>
      <c r="AQ67" s="210"/>
    </row>
    <row r="68" spans="1:74" x14ac:dyDescent="0.2">
      <c r="A68" s="387"/>
      <c r="B68" s="255"/>
      <c r="C68" s="122"/>
      <c r="D68" s="123"/>
      <c r="E68" s="313"/>
      <c r="F68" s="313"/>
      <c r="G68" s="313"/>
      <c r="H68" s="313"/>
      <c r="I68" s="313"/>
      <c r="J68" s="313"/>
      <c r="K68" s="313"/>
      <c r="L68" s="313"/>
      <c r="M68" s="313"/>
      <c r="N68" s="313"/>
      <c r="O68" s="313"/>
      <c r="P68" s="313"/>
      <c r="Q68" s="313"/>
      <c r="R68" s="313"/>
      <c r="S68" s="313"/>
      <c r="T68" s="313"/>
      <c r="AD68" s="27"/>
      <c r="AM68" s="122"/>
      <c r="AN68" s="123"/>
      <c r="AQ68" s="210"/>
      <c r="BD68" s="111"/>
      <c r="BE68" s="111"/>
      <c r="BU68" s="111"/>
      <c r="BV68" s="111"/>
    </row>
    <row r="69" spans="1:74" x14ac:dyDescent="0.2">
      <c r="A69" s="387"/>
      <c r="C69" s="122"/>
      <c r="D69" s="123"/>
      <c r="E69" s="215" t="s">
        <v>19</v>
      </c>
      <c r="F69" s="215"/>
      <c r="G69" s="514"/>
      <c r="H69" s="514"/>
      <c r="I69" s="514"/>
      <c r="J69" s="514"/>
      <c r="K69" s="514"/>
      <c r="L69" s="514"/>
      <c r="M69" s="94"/>
      <c r="N69" s="94"/>
      <c r="O69" s="94"/>
      <c r="P69" s="94"/>
      <c r="Q69" s="94"/>
      <c r="R69" s="94"/>
      <c r="S69" s="94"/>
      <c r="T69" s="447"/>
      <c r="AD69" s="27"/>
      <c r="AH69" s="215"/>
      <c r="AM69" s="122"/>
      <c r="AN69" s="123"/>
      <c r="AQ69" s="210"/>
      <c r="BD69" s="111"/>
      <c r="BE69" s="111"/>
      <c r="BU69" s="111"/>
      <c r="BV69" s="111"/>
    </row>
    <row r="70" spans="1:74" ht="6" customHeight="1" thickBot="1" x14ac:dyDescent="0.25">
      <c r="A70" s="499"/>
      <c r="B70" s="493"/>
      <c r="C70" s="400"/>
      <c r="D70" s="401"/>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402"/>
      <c r="AM70" s="400"/>
      <c r="AN70" s="401"/>
      <c r="AO70" s="399"/>
      <c r="AP70" s="399"/>
      <c r="AQ70" s="500"/>
    </row>
    <row r="71" spans="1:74" ht="6" customHeight="1" x14ac:dyDescent="0.2">
      <c r="A71" s="211"/>
      <c r="B71" s="383"/>
      <c r="C71" s="495"/>
      <c r="D71" s="496"/>
      <c r="E71" s="211"/>
      <c r="F71" s="211"/>
      <c r="G71" s="211"/>
      <c r="H71" s="211"/>
      <c r="I71" s="211"/>
      <c r="J71" s="211"/>
      <c r="K71" s="211"/>
      <c r="L71" s="211"/>
      <c r="M71" s="211"/>
      <c r="N71" s="211"/>
      <c r="O71" s="211"/>
      <c r="P71" s="211"/>
      <c r="Q71" s="211"/>
      <c r="R71" s="211"/>
      <c r="S71" s="211"/>
      <c r="T71" s="211"/>
      <c r="U71" s="495"/>
      <c r="V71" s="496"/>
      <c r="W71" s="211"/>
      <c r="X71" s="211"/>
      <c r="Y71" s="211"/>
      <c r="Z71" s="211"/>
      <c r="AA71" s="211"/>
      <c r="AB71" s="211"/>
      <c r="AC71" s="211"/>
      <c r="AD71" s="211"/>
      <c r="AE71" s="211"/>
      <c r="AF71" s="211"/>
      <c r="AG71" s="211"/>
      <c r="AH71" s="211"/>
      <c r="AI71" s="211"/>
      <c r="AJ71" s="211"/>
      <c r="AK71" s="211"/>
      <c r="AL71" s="384"/>
      <c r="AM71" s="495"/>
      <c r="AN71" s="496"/>
      <c r="AO71" s="211"/>
      <c r="AP71" s="211"/>
      <c r="AQ71" s="211"/>
    </row>
    <row r="72" spans="1:74" ht="11.25" customHeight="1" x14ac:dyDescent="0.2">
      <c r="B72" s="125">
        <v>408</v>
      </c>
      <c r="C72" s="122"/>
      <c r="D72" s="123"/>
      <c r="E72" s="700" t="s">
        <v>442</v>
      </c>
      <c r="F72" s="700"/>
      <c r="G72" s="700"/>
      <c r="H72" s="700"/>
      <c r="I72" s="700"/>
      <c r="J72" s="700"/>
      <c r="K72" s="700"/>
      <c r="L72" s="700"/>
      <c r="M72" s="700"/>
      <c r="N72" s="700"/>
      <c r="O72" s="700"/>
      <c r="P72" s="700"/>
      <c r="Q72" s="700"/>
      <c r="R72" s="700"/>
      <c r="S72" s="700"/>
      <c r="T72" s="700"/>
      <c r="U72" s="122"/>
      <c r="V72" s="123"/>
      <c r="AM72" s="122"/>
      <c r="AN72" s="123"/>
    </row>
    <row r="73" spans="1:74" ht="6" customHeight="1" x14ac:dyDescent="0.2">
      <c r="C73" s="122"/>
      <c r="D73" s="123"/>
      <c r="E73" s="485"/>
      <c r="F73" s="485"/>
      <c r="G73" s="485"/>
      <c r="H73" s="485"/>
      <c r="I73" s="485"/>
      <c r="J73" s="485"/>
      <c r="K73" s="485"/>
      <c r="L73" s="485"/>
      <c r="M73" s="485"/>
      <c r="N73" s="485"/>
      <c r="O73" s="485"/>
      <c r="P73" s="485"/>
      <c r="Q73" s="485"/>
      <c r="R73" s="485"/>
      <c r="S73" s="485"/>
      <c r="T73" s="485"/>
      <c r="U73" s="122"/>
      <c r="V73" s="123"/>
      <c r="AM73" s="122"/>
      <c r="AN73" s="123"/>
    </row>
    <row r="74" spans="1:74" x14ac:dyDescent="0.2">
      <c r="B74" s="255"/>
      <c r="C74" s="122"/>
      <c r="D74" s="123"/>
      <c r="E74" s="460"/>
      <c r="F74" s="515"/>
      <c r="G74" s="515"/>
      <c r="H74" s="515"/>
      <c r="I74" s="515"/>
      <c r="J74" s="516" t="s">
        <v>443</v>
      </c>
      <c r="K74" s="515"/>
      <c r="L74" s="515"/>
      <c r="M74" s="517"/>
      <c r="N74" s="515"/>
      <c r="O74" s="515"/>
      <c r="P74" s="515"/>
      <c r="Q74" s="515"/>
      <c r="R74" s="516" t="s">
        <v>443</v>
      </c>
      <c r="S74" s="460"/>
      <c r="T74" s="460"/>
      <c r="U74" s="122"/>
      <c r="V74" s="123"/>
      <c r="AJ74" s="27"/>
      <c r="AM74" s="122"/>
      <c r="AN74" s="123"/>
      <c r="BD74" s="111"/>
      <c r="BE74" s="111"/>
      <c r="BV74" s="111"/>
    </row>
    <row r="75" spans="1:74" x14ac:dyDescent="0.2">
      <c r="C75" s="122"/>
      <c r="D75" s="123"/>
      <c r="E75" s="460"/>
      <c r="F75" s="515"/>
      <c r="G75" s="515"/>
      <c r="H75" s="515"/>
      <c r="I75" s="515"/>
      <c r="J75" s="516" t="s">
        <v>444</v>
      </c>
      <c r="K75" s="515"/>
      <c r="L75" s="515"/>
      <c r="M75" s="517"/>
      <c r="N75" s="515"/>
      <c r="O75" s="515"/>
      <c r="P75" s="515"/>
      <c r="Q75" s="515"/>
      <c r="R75" s="516" t="s">
        <v>445</v>
      </c>
      <c r="S75" s="460"/>
      <c r="T75" s="460"/>
      <c r="U75" s="122"/>
      <c r="V75" s="123"/>
      <c r="AL75"/>
      <c r="AM75" s="122"/>
      <c r="AN75" s="123"/>
      <c r="BD75" s="111"/>
      <c r="BE75" s="111"/>
      <c r="BV75" s="111"/>
    </row>
    <row r="76" spans="1:74" x14ac:dyDescent="0.2">
      <c r="C76" s="122"/>
      <c r="D76" s="123"/>
      <c r="E76" s="460"/>
      <c r="F76" s="460"/>
      <c r="G76" s="460"/>
      <c r="H76" s="460"/>
      <c r="I76" s="460"/>
      <c r="J76" s="460"/>
      <c r="K76" s="460"/>
      <c r="L76" s="460"/>
      <c r="M76" s="518"/>
      <c r="N76" s="460"/>
      <c r="O76" s="460"/>
      <c r="P76" s="460"/>
      <c r="Q76" s="460"/>
      <c r="R76" s="460"/>
      <c r="S76" s="460"/>
      <c r="T76" s="460"/>
      <c r="U76" s="122"/>
      <c r="V76" s="123"/>
      <c r="AL76"/>
      <c r="AM76" s="122"/>
      <c r="AN76" s="123"/>
      <c r="BD76" s="111"/>
      <c r="BE76" s="111"/>
      <c r="BV76" s="111"/>
    </row>
    <row r="77" spans="1:74" x14ac:dyDescent="0.2">
      <c r="C77" s="122"/>
      <c r="D77" s="123"/>
      <c r="E77" t="s">
        <v>148</v>
      </c>
      <c r="F77" s="731" t="str">
        <f ca="1">VLOOKUP(CONCATENATE(B72&amp;INDIRECT(ADDRESS(ROW(),COLUMN()-1))),Language_Translations,MATCH(Language_Selected,Language_Options,0),FALSE)</f>
        <v>When you got pregnant with (NAME), did you want to get pregnant at that time?</v>
      </c>
      <c r="G77" s="731"/>
      <c r="H77" s="731"/>
      <c r="I77" s="731"/>
      <c r="J77" s="731"/>
      <c r="K77" s="731"/>
      <c r="L77" s="731"/>
      <c r="M77" s="314" t="s">
        <v>150</v>
      </c>
      <c r="N77" s="731" t="str">
        <f ca="1">VLOOKUP(CONCATENATE(B72&amp;INDIRECT(ADDRESS(ROW(),COLUMN()-1))),Language_Translations,MATCH(Language_Selected,Language_Options,0),FALSE)</f>
        <v>When you got pregnant with the pregnancy that ended in (DATE FROM 406), did you want to get pregnant at that time?</v>
      </c>
      <c r="O77" s="731"/>
      <c r="P77" s="731"/>
      <c r="Q77" s="731"/>
      <c r="R77" s="731"/>
      <c r="S77" s="731"/>
      <c r="T77" s="731"/>
      <c r="U77" s="122"/>
      <c r="V77" s="123"/>
      <c r="W77" t="s">
        <v>112</v>
      </c>
      <c r="Y77" s="111" t="s">
        <v>9</v>
      </c>
      <c r="Z77" s="111"/>
      <c r="AA77" s="111"/>
      <c r="AB77" s="111"/>
      <c r="AC77" s="111"/>
      <c r="AD77" s="111"/>
      <c r="AE77" s="111"/>
      <c r="AF77" s="111"/>
      <c r="AG77" s="111"/>
      <c r="AH77" s="111"/>
      <c r="AI77" s="111"/>
      <c r="AJ77" s="111"/>
      <c r="AK77" s="111"/>
      <c r="AL77" s="84" t="s">
        <v>87</v>
      </c>
      <c r="AM77" s="122"/>
      <c r="AN77" s="123"/>
      <c r="AP77">
        <v>411</v>
      </c>
      <c r="BD77" s="111"/>
      <c r="BE77" s="111"/>
      <c r="BV77" s="111"/>
    </row>
    <row r="78" spans="1:74" x14ac:dyDescent="0.2">
      <c r="C78" s="122"/>
      <c r="D78" s="123"/>
      <c r="F78" s="731"/>
      <c r="G78" s="731"/>
      <c r="H78" s="731"/>
      <c r="I78" s="731"/>
      <c r="J78" s="731"/>
      <c r="K78" s="731"/>
      <c r="L78" s="732"/>
      <c r="N78" s="731"/>
      <c r="O78" s="731"/>
      <c r="P78" s="731"/>
      <c r="Q78" s="731"/>
      <c r="R78" s="731"/>
      <c r="S78" s="731"/>
      <c r="T78" s="731"/>
      <c r="U78" s="122"/>
      <c r="V78" s="123"/>
      <c r="W78" t="s">
        <v>446</v>
      </c>
      <c r="Y78" s="111" t="s">
        <v>9</v>
      </c>
      <c r="Z78" s="111"/>
      <c r="AA78" s="111"/>
      <c r="AB78" s="111"/>
      <c r="AC78" s="111"/>
      <c r="AD78" s="111"/>
      <c r="AE78" s="111"/>
      <c r="AF78" s="111"/>
      <c r="AG78" s="111"/>
      <c r="AH78" s="111"/>
      <c r="AI78" s="111"/>
      <c r="AJ78" s="111"/>
      <c r="AK78" s="111"/>
      <c r="AL78" s="84" t="s">
        <v>89</v>
      </c>
      <c r="AM78" s="122"/>
      <c r="AN78" s="123"/>
      <c r="BD78" s="111"/>
      <c r="BE78" s="111"/>
      <c r="BV78" s="111"/>
    </row>
    <row r="79" spans="1:74" x14ac:dyDescent="0.2">
      <c r="C79" s="122"/>
      <c r="D79" s="123"/>
      <c r="F79" s="731"/>
      <c r="G79" s="731"/>
      <c r="H79" s="731"/>
      <c r="I79" s="731"/>
      <c r="J79" s="731"/>
      <c r="K79" s="731"/>
      <c r="L79" s="732"/>
      <c r="N79" s="731"/>
      <c r="O79" s="731"/>
      <c r="P79" s="731"/>
      <c r="Q79" s="731"/>
      <c r="R79" s="731"/>
      <c r="S79" s="731"/>
      <c r="T79" s="731"/>
      <c r="U79" s="122"/>
      <c r="V79" s="123"/>
      <c r="AJ79" s="27"/>
      <c r="AM79" s="122"/>
      <c r="AN79" s="123"/>
      <c r="BD79" s="111"/>
      <c r="BE79" s="111"/>
      <c r="BV79" s="111"/>
    </row>
    <row r="80" spans="1:74" x14ac:dyDescent="0.2">
      <c r="C80" s="122"/>
      <c r="D80" s="123"/>
      <c r="E80" s="313"/>
      <c r="F80" s="731"/>
      <c r="G80" s="731"/>
      <c r="H80" s="731"/>
      <c r="I80" s="731"/>
      <c r="J80" s="731"/>
      <c r="K80" s="731"/>
      <c r="L80" s="732"/>
      <c r="M80" s="313"/>
      <c r="N80" s="731"/>
      <c r="O80" s="731"/>
      <c r="P80" s="731"/>
      <c r="Q80" s="731"/>
      <c r="R80" s="731"/>
      <c r="S80" s="731"/>
      <c r="T80" s="731"/>
      <c r="U80" s="122"/>
      <c r="V80" s="123"/>
      <c r="AJ80" s="27"/>
      <c r="AM80" s="122"/>
      <c r="AN80" s="123"/>
      <c r="BD80" s="111"/>
      <c r="BE80" s="111"/>
      <c r="BV80" s="111"/>
    </row>
    <row r="81" spans="1:74" x14ac:dyDescent="0.2">
      <c r="C81" s="122"/>
      <c r="D81" s="123"/>
      <c r="E81" s="313"/>
      <c r="F81" s="731"/>
      <c r="G81" s="731"/>
      <c r="H81" s="731"/>
      <c r="I81" s="731"/>
      <c r="J81" s="731"/>
      <c r="K81" s="731"/>
      <c r="L81" s="732"/>
      <c r="M81" s="313"/>
      <c r="N81" s="731"/>
      <c r="O81" s="731"/>
      <c r="P81" s="731"/>
      <c r="Q81" s="731"/>
      <c r="R81" s="731"/>
      <c r="S81" s="731"/>
      <c r="T81" s="731"/>
      <c r="U81" s="122"/>
      <c r="V81" s="123"/>
      <c r="AJ81" s="27"/>
      <c r="AM81" s="122"/>
      <c r="AN81" s="123"/>
      <c r="BD81" s="111"/>
      <c r="BE81" s="111"/>
      <c r="BV81" s="111"/>
    </row>
    <row r="82" spans="1:74" x14ac:dyDescent="0.2">
      <c r="C82" s="122"/>
      <c r="D82" s="123"/>
      <c r="E82" s="313"/>
      <c r="F82" s="731"/>
      <c r="G82" s="731"/>
      <c r="H82" s="731"/>
      <c r="I82" s="731"/>
      <c r="J82" s="731"/>
      <c r="K82" s="731"/>
      <c r="L82" s="732"/>
      <c r="M82" s="313"/>
      <c r="N82" s="731"/>
      <c r="O82" s="731"/>
      <c r="P82" s="731"/>
      <c r="Q82" s="731"/>
      <c r="R82" s="731"/>
      <c r="S82" s="731"/>
      <c r="T82" s="731"/>
      <c r="U82" s="122"/>
      <c r="V82" s="123"/>
      <c r="AJ82" s="27"/>
      <c r="AM82" s="122"/>
      <c r="AN82" s="123"/>
      <c r="BD82" s="111"/>
      <c r="BE82" s="111"/>
      <c r="BV82" s="111"/>
    </row>
    <row r="83" spans="1:74" ht="6" customHeight="1" x14ac:dyDescent="0.2">
      <c r="A83" s="94"/>
      <c r="B83" s="256"/>
      <c r="C83" s="124"/>
      <c r="D83" s="257"/>
      <c r="E83" s="94"/>
      <c r="F83" s="94"/>
      <c r="G83" s="94"/>
      <c r="H83" s="94"/>
      <c r="I83" s="94"/>
      <c r="J83" s="94"/>
      <c r="K83" s="94"/>
      <c r="L83" s="94"/>
      <c r="M83" s="94"/>
      <c r="N83" s="94"/>
      <c r="O83" s="94"/>
      <c r="P83" s="94"/>
      <c r="Q83" s="94"/>
      <c r="R83" s="94"/>
      <c r="S83" s="94"/>
      <c r="T83" s="94"/>
      <c r="U83" s="124"/>
      <c r="V83" s="257"/>
      <c r="W83" s="94"/>
      <c r="X83" s="94"/>
      <c r="Y83" s="94"/>
      <c r="Z83" s="94"/>
      <c r="AA83" s="94"/>
      <c r="AB83" s="94"/>
      <c r="AC83" s="94"/>
      <c r="AD83" s="94"/>
      <c r="AE83" s="94"/>
      <c r="AF83" s="94"/>
      <c r="AG83" s="94"/>
      <c r="AH83" s="94"/>
      <c r="AI83" s="94"/>
      <c r="AJ83" s="94"/>
      <c r="AK83" s="94"/>
      <c r="AL83" s="447"/>
      <c r="AM83" s="124"/>
      <c r="AN83" s="257"/>
      <c r="AO83" s="94"/>
      <c r="AP83" s="94"/>
      <c r="AQ83" s="94"/>
      <c r="BL83" s="125"/>
      <c r="BU83" s="111"/>
      <c r="BV83" s="111"/>
    </row>
    <row r="84" spans="1:74" ht="6" customHeight="1" x14ac:dyDescent="0.2"/>
    <row r="85" spans="1:74" x14ac:dyDescent="0.2">
      <c r="A85" s="726" t="str">
        <f>A1</f>
        <v>SECTION 4. PREGNANCY AND POSTNATAL CARE</v>
      </c>
      <c r="B85" s="726"/>
      <c r="C85" s="726"/>
      <c r="D85" s="726"/>
      <c r="E85" s="726"/>
      <c r="F85" s="726"/>
      <c r="G85" s="726"/>
      <c r="H85" s="726"/>
      <c r="I85" s="726"/>
      <c r="J85" s="726"/>
      <c r="K85" s="726"/>
      <c r="L85" s="726"/>
      <c r="M85" s="726"/>
      <c r="N85" s="726"/>
      <c r="O85" s="726"/>
      <c r="P85" s="726"/>
      <c r="Q85" s="726"/>
      <c r="R85" s="726"/>
      <c r="S85" s="726"/>
      <c r="T85" s="726"/>
      <c r="U85" s="726"/>
      <c r="V85" s="726"/>
      <c r="W85" s="726"/>
      <c r="X85" s="726"/>
      <c r="Y85" s="726"/>
      <c r="Z85" s="726"/>
      <c r="AA85" s="726"/>
      <c r="AB85" s="726"/>
      <c r="AC85" s="726"/>
      <c r="AD85" s="726"/>
      <c r="AE85" s="726"/>
      <c r="AF85" s="726"/>
      <c r="AG85" s="726"/>
      <c r="AH85" s="726"/>
      <c r="AI85" s="726"/>
      <c r="AJ85" s="726"/>
      <c r="AK85" s="726"/>
      <c r="AL85" s="726"/>
      <c r="AM85" s="726"/>
      <c r="AN85" s="726"/>
      <c r="AO85" s="726"/>
      <c r="AP85" s="726"/>
      <c r="AQ85" s="726"/>
    </row>
    <row r="86" spans="1:74" ht="6" customHeight="1" x14ac:dyDescent="0.2"/>
    <row r="87" spans="1:74" ht="11.25" customHeight="1" thickBot="1" x14ac:dyDescent="0.25">
      <c r="A87" s="399"/>
      <c r="B87" s="493" t="s">
        <v>59</v>
      </c>
      <c r="C87" s="400"/>
      <c r="D87" s="401"/>
      <c r="E87" s="730" t="s">
        <v>60</v>
      </c>
      <c r="F87" s="730"/>
      <c r="G87" s="730"/>
      <c r="H87" s="730"/>
      <c r="I87" s="730"/>
      <c r="J87" s="730"/>
      <c r="K87" s="730"/>
      <c r="L87" s="730"/>
      <c r="M87" s="730"/>
      <c r="N87" s="730"/>
      <c r="O87" s="730"/>
      <c r="P87" s="730"/>
      <c r="Q87" s="730"/>
      <c r="R87" s="730"/>
      <c r="S87" s="730"/>
      <c r="T87" s="730"/>
      <c r="U87" s="400"/>
      <c r="V87" s="401"/>
      <c r="W87" s="730" t="s">
        <v>61</v>
      </c>
      <c r="X87" s="730"/>
      <c r="Y87" s="730"/>
      <c r="Z87" s="730"/>
      <c r="AA87" s="730"/>
      <c r="AB87" s="730"/>
      <c r="AC87" s="730"/>
      <c r="AD87" s="730"/>
      <c r="AE87" s="730"/>
      <c r="AF87" s="730"/>
      <c r="AG87" s="730"/>
      <c r="AH87" s="730"/>
      <c r="AI87" s="730"/>
      <c r="AJ87" s="730"/>
      <c r="AK87" s="730"/>
      <c r="AL87" s="730"/>
      <c r="AM87" s="400"/>
      <c r="AN87" s="399"/>
      <c r="AO87" s="730" t="s">
        <v>62</v>
      </c>
      <c r="AP87" s="730"/>
      <c r="AQ87" s="399"/>
    </row>
    <row r="88" spans="1:74" ht="6" customHeight="1" x14ac:dyDescent="0.2">
      <c r="A88" s="494"/>
      <c r="B88" s="383"/>
      <c r="C88" s="495"/>
      <c r="D88" s="496"/>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384"/>
      <c r="AM88" s="495"/>
      <c r="AN88" s="211"/>
      <c r="AO88" s="211"/>
      <c r="AP88" s="211"/>
      <c r="AQ88" s="497"/>
    </row>
    <row r="89" spans="1:74" ht="10.5" x14ac:dyDescent="0.2">
      <c r="A89" s="387"/>
      <c r="C89" s="122"/>
      <c r="D89" s="123"/>
      <c r="E89" s="519"/>
      <c r="F89" s="519"/>
      <c r="G89" s="520"/>
      <c r="H89" s="520"/>
      <c r="I89" s="520"/>
      <c r="J89" s="520"/>
      <c r="K89" s="520"/>
      <c r="L89" s="520"/>
      <c r="M89" s="520"/>
      <c r="N89" s="520"/>
      <c r="O89" s="520"/>
      <c r="P89" s="520"/>
      <c r="Q89" s="520"/>
      <c r="R89" s="520"/>
      <c r="S89" s="520"/>
      <c r="T89" s="520"/>
      <c r="U89" s="520"/>
      <c r="V89" s="519"/>
      <c r="W89" s="519"/>
      <c r="X89" s="519"/>
      <c r="Y89" s="519"/>
      <c r="Z89" s="519"/>
      <c r="AA89" s="519"/>
      <c r="AB89" s="519"/>
      <c r="AC89" s="519"/>
      <c r="AD89" s="519"/>
      <c r="AE89" s="519"/>
      <c r="AF89" s="519"/>
      <c r="AG89" s="519"/>
      <c r="AH89" s="519"/>
      <c r="AI89" s="521"/>
      <c r="AJ89" s="522"/>
      <c r="AK89" s="521"/>
      <c r="AL89" s="522"/>
      <c r="AM89" s="122"/>
      <c r="AQ89" s="210"/>
    </row>
    <row r="90" spans="1:74" ht="10.5" x14ac:dyDescent="0.2">
      <c r="A90" s="387"/>
      <c r="B90" s="125" t="s">
        <v>59</v>
      </c>
      <c r="C90" s="122"/>
      <c r="D90" s="123"/>
      <c r="E90" s="523" t="s">
        <v>447</v>
      </c>
      <c r="F90" s="523"/>
      <c r="G90" s="523"/>
      <c r="H90" s="523"/>
      <c r="I90" s="523"/>
      <c r="J90" s="524"/>
      <c r="K90" s="524"/>
      <c r="L90" s="525"/>
      <c r="M90" s="525"/>
      <c r="N90" s="525"/>
      <c r="O90" s="525"/>
      <c r="P90" s="525"/>
      <c r="Q90" s="525"/>
      <c r="R90" s="525"/>
      <c r="S90" s="525"/>
      <c r="T90" s="525"/>
      <c r="U90" s="520"/>
      <c r="V90" s="519"/>
      <c r="W90" s="519" t="s">
        <v>435</v>
      </c>
      <c r="X90" s="519"/>
      <c r="Y90" s="519"/>
      <c r="Z90" s="519"/>
      <c r="AA90" s="519"/>
      <c r="AB90" s="519"/>
      <c r="AC90" s="519"/>
      <c r="AD90" s="519"/>
      <c r="AF90" s="526"/>
      <c r="AH90" s="526" t="s">
        <v>9</v>
      </c>
      <c r="AI90" s="527"/>
      <c r="AJ90" s="528"/>
      <c r="AK90" s="527"/>
      <c r="AL90" s="528"/>
      <c r="AM90" s="122"/>
      <c r="AQ90" s="210"/>
    </row>
    <row r="91" spans="1:74" ht="6" customHeight="1" thickBot="1" x14ac:dyDescent="0.25">
      <c r="A91" s="499"/>
      <c r="B91" s="493"/>
      <c r="C91" s="400"/>
      <c r="D91" s="401"/>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402"/>
      <c r="AM91" s="400"/>
      <c r="AN91" s="399"/>
      <c r="AO91" s="399"/>
      <c r="AP91" s="399"/>
      <c r="AQ91" s="500"/>
    </row>
    <row r="92" spans="1:74" ht="6" customHeight="1" x14ac:dyDescent="0.2">
      <c r="A92" s="212"/>
      <c r="B92" s="230"/>
      <c r="C92" s="380"/>
      <c r="D92" s="381"/>
      <c r="E92" s="212"/>
      <c r="F92" s="212"/>
      <c r="G92" s="212"/>
      <c r="H92" s="212"/>
      <c r="I92" s="212"/>
      <c r="J92" s="212"/>
      <c r="K92" s="212"/>
      <c r="L92" s="212"/>
      <c r="M92" s="212"/>
      <c r="N92" s="212"/>
      <c r="O92" s="212"/>
      <c r="P92" s="212"/>
      <c r="Q92" s="212"/>
      <c r="R92" s="212"/>
      <c r="S92" s="212"/>
      <c r="T92" s="212"/>
      <c r="U92" s="380"/>
      <c r="V92" s="381"/>
      <c r="W92" s="212"/>
      <c r="X92" s="212"/>
      <c r="Y92" s="212"/>
      <c r="Z92" s="212"/>
      <c r="AA92" s="212"/>
      <c r="AB92" s="212"/>
      <c r="AC92" s="212"/>
      <c r="AD92" s="212"/>
      <c r="AE92" s="212"/>
      <c r="AF92" s="212"/>
      <c r="AG92" s="212"/>
      <c r="AH92" s="212"/>
      <c r="AI92" s="212"/>
      <c r="AJ92" s="212"/>
      <c r="AK92" s="212"/>
      <c r="AL92" s="214"/>
      <c r="AM92" s="380"/>
      <c r="AN92" s="381"/>
      <c r="AO92" s="212"/>
      <c r="AP92" s="212"/>
      <c r="AQ92" s="212"/>
    </row>
    <row r="93" spans="1:74" ht="11.25" customHeight="1" x14ac:dyDescent="0.2">
      <c r="B93" s="125">
        <v>409</v>
      </c>
      <c r="C93" s="122"/>
      <c r="D93" s="123"/>
      <c r="E93" s="700" t="str">
        <f ca="1">VLOOKUP(INDIRECT(ADDRESS(ROW(),COLUMN()-3)),Language_Translations,MATCH(Language_Selected,Language_Options,0),FALSE)</f>
        <v>Did you want to have a baby later on, or not at all?</v>
      </c>
      <c r="F93" s="700"/>
      <c r="G93" s="700"/>
      <c r="H93" s="700"/>
      <c r="I93" s="700"/>
      <c r="J93" s="700"/>
      <c r="K93" s="700"/>
      <c r="L93" s="700"/>
      <c r="M93" s="700"/>
      <c r="N93" s="700"/>
      <c r="O93" s="700"/>
      <c r="P93" s="700"/>
      <c r="Q93" s="700"/>
      <c r="R93" s="700"/>
      <c r="S93" s="700"/>
      <c r="T93" s="700"/>
      <c r="U93" s="122"/>
      <c r="V93" s="123"/>
      <c r="W93" t="s">
        <v>218</v>
      </c>
      <c r="Z93" s="111" t="s">
        <v>9</v>
      </c>
      <c r="AA93" s="111"/>
      <c r="AB93" s="111"/>
      <c r="AC93" s="111"/>
      <c r="AD93" s="111"/>
      <c r="AE93" s="111"/>
      <c r="AF93" s="111"/>
      <c r="AG93" s="111"/>
      <c r="AH93" s="111"/>
      <c r="AI93" s="111"/>
      <c r="AJ93" s="111"/>
      <c r="AK93" s="111"/>
      <c r="AL93" s="84" t="s">
        <v>87</v>
      </c>
      <c r="AM93" s="122"/>
      <c r="AN93" s="123"/>
    </row>
    <row r="94" spans="1:74" x14ac:dyDescent="0.2">
      <c r="B94" s="255"/>
      <c r="C94" s="122"/>
      <c r="D94" s="123"/>
      <c r="E94" s="700"/>
      <c r="F94" s="700"/>
      <c r="G94" s="700"/>
      <c r="H94" s="700"/>
      <c r="I94" s="700"/>
      <c r="J94" s="700"/>
      <c r="K94" s="700"/>
      <c r="L94" s="700"/>
      <c r="M94" s="700"/>
      <c r="N94" s="700"/>
      <c r="O94" s="700"/>
      <c r="P94" s="700"/>
      <c r="Q94" s="700"/>
      <c r="R94" s="700"/>
      <c r="S94" s="700"/>
      <c r="T94" s="700"/>
      <c r="U94" s="122"/>
      <c r="V94" s="123"/>
      <c r="W94" t="s">
        <v>138</v>
      </c>
      <c r="AA94" s="111" t="s">
        <v>9</v>
      </c>
      <c r="AB94" s="111"/>
      <c r="AC94" s="111"/>
      <c r="AD94" s="111"/>
      <c r="AE94" s="111"/>
      <c r="AF94" s="111"/>
      <c r="AG94" s="111"/>
      <c r="AH94" s="111"/>
      <c r="AI94" s="111"/>
      <c r="AJ94" s="111"/>
      <c r="AK94" s="111"/>
      <c r="AL94" s="84" t="s">
        <v>89</v>
      </c>
      <c r="AM94" s="122"/>
      <c r="AN94" s="123"/>
      <c r="AP94">
        <v>411</v>
      </c>
    </row>
    <row r="95" spans="1:74" ht="6" customHeight="1" x14ac:dyDescent="0.2">
      <c r="A95" s="94"/>
      <c r="B95" s="256"/>
      <c r="C95" s="124"/>
      <c r="D95" s="257"/>
      <c r="E95" s="94"/>
      <c r="F95" s="94"/>
      <c r="G95" s="94"/>
      <c r="H95" s="94"/>
      <c r="I95" s="94"/>
      <c r="J95" s="94"/>
      <c r="K95" s="94"/>
      <c r="L95" s="94"/>
      <c r="M95" s="94"/>
      <c r="N95" s="94"/>
      <c r="O95" s="94"/>
      <c r="P95" s="94"/>
      <c r="Q95" s="94"/>
      <c r="R95" s="94"/>
      <c r="S95" s="94"/>
      <c r="T95" s="94"/>
      <c r="U95" s="124"/>
      <c r="V95" s="257"/>
      <c r="W95" s="94"/>
      <c r="X95" s="94"/>
      <c r="Y95" s="94"/>
      <c r="Z95" s="94"/>
      <c r="AA95" s="94"/>
      <c r="AB95" s="94"/>
      <c r="AC95" s="94"/>
      <c r="AD95" s="94"/>
      <c r="AE95" s="94"/>
      <c r="AF95" s="94"/>
      <c r="AG95" s="94"/>
      <c r="AH95" s="94"/>
      <c r="AI95" s="94"/>
      <c r="AJ95" s="94"/>
      <c r="AK95" s="94"/>
      <c r="AL95" s="447"/>
      <c r="AM95" s="124"/>
      <c r="AN95" s="123"/>
    </row>
    <row r="96" spans="1:74" ht="6" customHeight="1" x14ac:dyDescent="0.2">
      <c r="A96" s="212"/>
      <c r="B96" s="230"/>
      <c r="C96" s="380"/>
      <c r="D96" s="381"/>
      <c r="E96" s="212"/>
      <c r="F96" s="212"/>
      <c r="G96" s="212"/>
      <c r="H96" s="212"/>
      <c r="I96" s="212"/>
      <c r="J96" s="212"/>
      <c r="K96" s="212"/>
      <c r="L96" s="212"/>
      <c r="M96" s="212"/>
      <c r="N96" s="212"/>
      <c r="O96" s="212"/>
      <c r="P96" s="212"/>
      <c r="Q96" s="212"/>
      <c r="R96" s="212"/>
      <c r="S96" s="212"/>
      <c r="T96" s="212"/>
      <c r="U96" s="380"/>
      <c r="V96" s="381"/>
      <c r="W96" s="212"/>
      <c r="X96" s="212"/>
      <c r="Y96" s="212"/>
      <c r="Z96" s="212"/>
      <c r="AA96" s="212"/>
      <c r="AB96" s="212"/>
      <c r="AC96" s="212"/>
      <c r="AD96" s="212"/>
      <c r="AE96" s="212"/>
      <c r="AF96" s="212"/>
      <c r="AG96" s="212"/>
      <c r="AH96" s="212"/>
      <c r="AI96" s="212"/>
      <c r="AJ96" s="212"/>
      <c r="AK96" s="212"/>
      <c r="AL96" s="214"/>
      <c r="AM96" s="380"/>
      <c r="AN96" s="381"/>
      <c r="AO96" s="212"/>
      <c r="AP96" s="212"/>
      <c r="AQ96" s="212"/>
    </row>
    <row r="97" spans="1:74" ht="11.25" customHeight="1" x14ac:dyDescent="0.2">
      <c r="B97" s="125">
        <v>410</v>
      </c>
      <c r="C97" s="122"/>
      <c r="D97" s="123"/>
      <c r="E97" s="700" t="str">
        <f ca="1">VLOOKUP(INDIRECT(ADDRESS(ROW(),COLUMN()-3)),Language_Translations,MATCH(Language_Selected,Language_Options,0),FALSE)</f>
        <v>How much longer did you want to wait?</v>
      </c>
      <c r="F97" s="700"/>
      <c r="G97" s="700"/>
      <c r="H97" s="700"/>
      <c r="I97" s="700"/>
      <c r="J97" s="700"/>
      <c r="K97" s="700"/>
      <c r="L97" s="700"/>
      <c r="M97" s="700"/>
      <c r="N97" s="700"/>
      <c r="O97" s="700"/>
      <c r="P97" s="700"/>
      <c r="Q97" s="700"/>
      <c r="R97" s="700"/>
      <c r="S97" s="700"/>
      <c r="T97" s="700"/>
      <c r="U97" s="122"/>
      <c r="V97" s="123"/>
      <c r="AI97" s="381"/>
      <c r="AJ97" s="212"/>
      <c r="AK97" s="381"/>
      <c r="AL97" s="511"/>
      <c r="AM97" s="122"/>
      <c r="AN97" s="123"/>
    </row>
    <row r="98" spans="1:74" x14ac:dyDescent="0.2">
      <c r="B98" s="255"/>
      <c r="C98" s="122"/>
      <c r="D98" s="123"/>
      <c r="E98" s="700"/>
      <c r="F98" s="700"/>
      <c r="G98" s="700"/>
      <c r="H98" s="700"/>
      <c r="I98" s="700"/>
      <c r="J98" s="700"/>
      <c r="K98" s="700"/>
      <c r="L98" s="700"/>
      <c r="M98" s="700"/>
      <c r="N98" s="700"/>
      <c r="O98" s="700"/>
      <c r="P98" s="700"/>
      <c r="Q98" s="700"/>
      <c r="R98" s="700"/>
      <c r="S98" s="700"/>
      <c r="T98" s="700"/>
      <c r="U98" s="122"/>
      <c r="V98" s="123"/>
      <c r="W98" t="s">
        <v>191</v>
      </c>
      <c r="Z98" s="111" t="s">
        <v>9</v>
      </c>
      <c r="AA98" s="111"/>
      <c r="AB98" s="111"/>
      <c r="AC98" s="111"/>
      <c r="AD98" s="111"/>
      <c r="AE98" s="111"/>
      <c r="AF98" s="111"/>
      <c r="AG98" s="111"/>
      <c r="AH98" s="321" t="s">
        <v>87</v>
      </c>
      <c r="AI98" s="257"/>
      <c r="AJ98" s="94"/>
      <c r="AK98" s="257"/>
      <c r="AL98" s="508"/>
      <c r="AM98" s="122"/>
      <c r="AN98" s="123"/>
    </row>
    <row r="99" spans="1:74" x14ac:dyDescent="0.2">
      <c r="C99" s="122"/>
      <c r="D99" s="123"/>
      <c r="E99" s="700"/>
      <c r="F99" s="700"/>
      <c r="G99" s="700"/>
      <c r="H99" s="700"/>
      <c r="I99" s="700"/>
      <c r="J99" s="700"/>
      <c r="K99" s="700"/>
      <c r="L99" s="700"/>
      <c r="M99" s="700"/>
      <c r="N99" s="700"/>
      <c r="O99" s="700"/>
      <c r="P99" s="700"/>
      <c r="Q99" s="700"/>
      <c r="R99" s="700"/>
      <c r="S99" s="700"/>
      <c r="T99" s="700"/>
      <c r="U99" s="122"/>
      <c r="V99" s="123"/>
      <c r="AI99" s="123"/>
      <c r="AK99" s="123"/>
      <c r="AL99" s="507"/>
      <c r="AM99" s="122"/>
      <c r="AN99" s="123"/>
    </row>
    <row r="100" spans="1:74" x14ac:dyDescent="0.2">
      <c r="C100" s="122"/>
      <c r="D100" s="123"/>
      <c r="E100" s="700"/>
      <c r="F100" s="700"/>
      <c r="G100" s="700"/>
      <c r="H100" s="700"/>
      <c r="I100" s="700"/>
      <c r="J100" s="700"/>
      <c r="K100" s="700"/>
      <c r="L100" s="700"/>
      <c r="M100" s="700"/>
      <c r="N100" s="700"/>
      <c r="O100" s="700"/>
      <c r="P100" s="700"/>
      <c r="Q100" s="700"/>
      <c r="R100" s="700"/>
      <c r="S100" s="700"/>
      <c r="T100" s="700"/>
      <c r="U100" s="122"/>
      <c r="V100" s="123"/>
      <c r="W100" t="s">
        <v>73</v>
      </c>
      <c r="Z100" s="111" t="s">
        <v>9</v>
      </c>
      <c r="AA100" s="111"/>
      <c r="AB100" s="111"/>
      <c r="AC100" s="111"/>
      <c r="AD100" s="111"/>
      <c r="AE100" s="111"/>
      <c r="AF100" s="111"/>
      <c r="AG100" s="111"/>
      <c r="AH100" s="321" t="s">
        <v>89</v>
      </c>
      <c r="AI100" s="257"/>
      <c r="AJ100" s="94"/>
      <c r="AK100" s="257"/>
      <c r="AL100" s="508"/>
      <c r="AM100" s="122"/>
      <c r="AN100" s="123"/>
    </row>
    <row r="101" spans="1:74" x14ac:dyDescent="0.2">
      <c r="C101" s="122"/>
      <c r="D101" s="123"/>
      <c r="E101" s="700"/>
      <c r="F101" s="700"/>
      <c r="G101" s="700"/>
      <c r="H101" s="700"/>
      <c r="I101" s="700"/>
      <c r="J101" s="700"/>
      <c r="K101" s="700"/>
      <c r="L101" s="700"/>
      <c r="M101" s="700"/>
      <c r="N101" s="700"/>
      <c r="O101" s="700"/>
      <c r="P101" s="700"/>
      <c r="Q101" s="700"/>
      <c r="R101" s="700"/>
      <c r="S101" s="700"/>
      <c r="T101" s="700"/>
      <c r="U101" s="122"/>
      <c r="V101" s="123"/>
      <c r="AM101" s="122"/>
      <c r="AN101" s="123"/>
    </row>
    <row r="102" spans="1:74" x14ac:dyDescent="0.2">
      <c r="C102" s="122"/>
      <c r="D102" s="123"/>
      <c r="E102" s="700"/>
      <c r="F102" s="700"/>
      <c r="G102" s="700"/>
      <c r="H102" s="700"/>
      <c r="I102" s="700"/>
      <c r="J102" s="700"/>
      <c r="K102" s="700"/>
      <c r="L102" s="700"/>
      <c r="M102" s="700"/>
      <c r="N102" s="700"/>
      <c r="O102" s="700"/>
      <c r="P102" s="700"/>
      <c r="Q102" s="700"/>
      <c r="R102" s="700"/>
      <c r="S102" s="700"/>
      <c r="T102" s="700"/>
      <c r="U102" s="122"/>
      <c r="V102" s="123"/>
      <c r="W102" t="s">
        <v>260</v>
      </c>
      <c r="AB102" s="111" t="s">
        <v>9</v>
      </c>
      <c r="AC102" s="111"/>
      <c r="AD102" s="111"/>
      <c r="AE102" s="111"/>
      <c r="AF102" s="111"/>
      <c r="AG102" s="111"/>
      <c r="AH102" s="111"/>
      <c r="AI102" s="111"/>
      <c r="AJ102" s="111"/>
      <c r="AK102" s="111"/>
      <c r="AL102" s="84" t="s">
        <v>448</v>
      </c>
      <c r="AM102" s="122"/>
      <c r="AN102" s="123"/>
    </row>
    <row r="103" spans="1:74" ht="6" customHeight="1" thickBot="1" x14ac:dyDescent="0.25">
      <c r="A103" s="94"/>
      <c r="B103" s="256"/>
      <c r="C103" s="124"/>
      <c r="D103" s="257"/>
      <c r="E103" s="94"/>
      <c r="F103" s="94"/>
      <c r="G103" s="94"/>
      <c r="H103" s="94"/>
      <c r="I103" s="94"/>
      <c r="J103" s="94"/>
      <c r="K103" s="94"/>
      <c r="L103" s="94"/>
      <c r="M103" s="94"/>
      <c r="N103" s="94"/>
      <c r="O103" s="94"/>
      <c r="P103" s="94"/>
      <c r="Q103" s="94"/>
      <c r="R103" s="94"/>
      <c r="S103" s="94"/>
      <c r="T103" s="94"/>
      <c r="U103" s="124"/>
      <c r="V103" s="257"/>
      <c r="W103" s="94"/>
      <c r="X103" s="94"/>
      <c r="Y103" s="94"/>
      <c r="Z103" s="94"/>
      <c r="AA103" s="94"/>
      <c r="AB103" s="94"/>
      <c r="AC103" s="94"/>
      <c r="AD103" s="94"/>
      <c r="AE103" s="94"/>
      <c r="AF103" s="94"/>
      <c r="AG103" s="94"/>
      <c r="AH103" s="94"/>
      <c r="AI103" s="94"/>
      <c r="AJ103" s="94"/>
      <c r="AK103" s="94"/>
      <c r="AL103" s="447"/>
      <c r="AM103" s="124"/>
      <c r="AN103" s="257"/>
      <c r="AO103" s="94"/>
      <c r="AP103" s="94"/>
      <c r="AQ103" s="94"/>
    </row>
    <row r="104" spans="1:74" ht="6" customHeight="1" x14ac:dyDescent="0.2">
      <c r="A104" s="494"/>
      <c r="B104" s="383"/>
      <c r="C104" s="495"/>
      <c r="D104" s="496"/>
      <c r="E104" s="211"/>
      <c r="F104" s="211"/>
      <c r="G104" s="211"/>
      <c r="H104" s="211"/>
      <c r="I104" s="211"/>
      <c r="J104" s="211"/>
      <c r="K104" s="211"/>
      <c r="L104" s="211"/>
      <c r="M104" s="211"/>
      <c r="N104" s="211"/>
      <c r="O104" s="211"/>
      <c r="P104" s="211"/>
      <c r="Q104" s="211"/>
      <c r="R104" s="211"/>
      <c r="S104" s="211"/>
      <c r="T104" s="211"/>
      <c r="U104" s="495"/>
      <c r="V104" s="496"/>
      <c r="W104" s="211"/>
      <c r="X104" s="211"/>
      <c r="Y104" s="211"/>
      <c r="Z104" s="211"/>
      <c r="AA104" s="211"/>
      <c r="AB104" s="211"/>
      <c r="AC104" s="211"/>
      <c r="AD104" s="211"/>
      <c r="AE104" s="211"/>
      <c r="AF104" s="211"/>
      <c r="AG104" s="211"/>
      <c r="AH104" s="211"/>
      <c r="AI104" s="211"/>
      <c r="AJ104" s="211"/>
      <c r="AK104" s="211"/>
      <c r="AL104" s="384"/>
      <c r="AM104" s="495"/>
      <c r="AN104" s="496"/>
      <c r="AO104" s="211"/>
      <c r="AP104" s="211"/>
      <c r="AQ104" s="497"/>
    </row>
    <row r="105" spans="1:74" ht="11.25" customHeight="1" x14ac:dyDescent="0.2">
      <c r="A105" s="387"/>
      <c r="B105" s="125">
        <v>411</v>
      </c>
      <c r="C105" s="122"/>
      <c r="D105" s="123"/>
      <c r="E105" s="700" t="s">
        <v>449</v>
      </c>
      <c r="F105" s="700"/>
      <c r="G105" s="700"/>
      <c r="H105" s="700"/>
      <c r="I105" s="700"/>
      <c r="J105" s="700"/>
      <c r="K105" s="700"/>
      <c r="L105" s="700"/>
      <c r="M105" s="700"/>
      <c r="N105" s="700"/>
      <c r="O105" s="700"/>
      <c r="P105" s="700"/>
      <c r="Q105" s="700"/>
      <c r="R105" s="700"/>
      <c r="S105" s="700"/>
      <c r="T105" s="700"/>
      <c r="U105" s="122"/>
      <c r="V105" s="123"/>
      <c r="W105" t="s">
        <v>430</v>
      </c>
      <c r="AF105" s="111" t="s">
        <v>9</v>
      </c>
      <c r="AG105" s="111"/>
      <c r="AH105" s="111"/>
      <c r="AI105" s="111"/>
      <c r="AJ105" s="111"/>
      <c r="AK105" s="111"/>
      <c r="AL105">
        <v>1</v>
      </c>
      <c r="AM105" s="122"/>
      <c r="AN105" s="123"/>
      <c r="AQ105" s="210"/>
    </row>
    <row r="106" spans="1:74" x14ac:dyDescent="0.2">
      <c r="A106" s="387"/>
      <c r="B106" s="255"/>
      <c r="C106" s="122"/>
      <c r="D106" s="123"/>
      <c r="E106" s="700"/>
      <c r="F106" s="700"/>
      <c r="G106" s="700"/>
      <c r="H106" s="700"/>
      <c r="I106" s="700"/>
      <c r="J106" s="700"/>
      <c r="K106" s="700"/>
      <c r="L106" s="700"/>
      <c r="M106" s="700"/>
      <c r="N106" s="700"/>
      <c r="O106" s="700"/>
      <c r="P106" s="700"/>
      <c r="Q106" s="700"/>
      <c r="R106" s="700"/>
      <c r="S106" s="700"/>
      <c r="T106" s="700"/>
      <c r="U106" s="122"/>
      <c r="V106" s="123"/>
      <c r="W106" t="s">
        <v>431</v>
      </c>
      <c r="AC106" s="111" t="s">
        <v>9</v>
      </c>
      <c r="AD106" s="111"/>
      <c r="AE106" s="111"/>
      <c r="AF106" s="111"/>
      <c r="AG106" s="111"/>
      <c r="AH106" s="111"/>
      <c r="AI106" s="111"/>
      <c r="AJ106" s="111"/>
      <c r="AK106" s="111"/>
      <c r="AL106">
        <v>2</v>
      </c>
      <c r="AM106" s="122"/>
      <c r="AN106" s="123"/>
      <c r="AP106">
        <v>434</v>
      </c>
      <c r="AQ106" s="210"/>
    </row>
    <row r="107" spans="1:74" x14ac:dyDescent="0.2">
      <c r="A107" s="387"/>
      <c r="C107" s="122"/>
      <c r="D107" s="123"/>
      <c r="E107" s="700"/>
      <c r="F107" s="700"/>
      <c r="G107" s="700"/>
      <c r="H107" s="700"/>
      <c r="I107" s="700"/>
      <c r="J107" s="700"/>
      <c r="K107" s="700"/>
      <c r="L107" s="700"/>
      <c r="M107" s="700"/>
      <c r="N107" s="700"/>
      <c r="O107" s="700"/>
      <c r="P107" s="700"/>
      <c r="Q107" s="700"/>
      <c r="R107" s="700"/>
      <c r="S107" s="700"/>
      <c r="T107" s="700"/>
      <c r="U107" s="122"/>
      <c r="V107" s="123"/>
      <c r="W107" t="s">
        <v>432</v>
      </c>
      <c r="AF107" s="111" t="s">
        <v>9</v>
      </c>
      <c r="AG107" s="111"/>
      <c r="AH107" s="111"/>
      <c r="AI107" s="111"/>
      <c r="AJ107" s="111"/>
      <c r="AK107" s="111"/>
      <c r="AL107">
        <v>3</v>
      </c>
      <c r="AM107" s="122"/>
      <c r="AN107" s="123"/>
      <c r="AQ107" s="210"/>
      <c r="BD107" s="111"/>
      <c r="BE107" s="111"/>
      <c r="BV107" s="111"/>
    </row>
    <row r="108" spans="1:74" x14ac:dyDescent="0.2">
      <c r="A108" s="387"/>
      <c r="C108" s="122"/>
      <c r="D108" s="123"/>
      <c r="E108" s="700"/>
      <c r="F108" s="700"/>
      <c r="G108" s="700"/>
      <c r="H108" s="700"/>
      <c r="I108" s="700"/>
      <c r="J108" s="700"/>
      <c r="K108" s="700"/>
      <c r="L108" s="700"/>
      <c r="M108" s="700"/>
      <c r="N108" s="700"/>
      <c r="O108" s="700"/>
      <c r="P108" s="700"/>
      <c r="Q108" s="700"/>
      <c r="R108" s="700"/>
      <c r="S108" s="700"/>
      <c r="T108" s="700"/>
      <c r="U108" s="122"/>
      <c r="V108" s="123"/>
      <c r="W108" t="s">
        <v>433</v>
      </c>
      <c r="AC108" s="111" t="s">
        <v>9</v>
      </c>
      <c r="AD108" s="111"/>
      <c r="AE108" s="111"/>
      <c r="AF108" s="111"/>
      <c r="AG108" s="111"/>
      <c r="AH108" s="111"/>
      <c r="AI108" s="111"/>
      <c r="AJ108" s="111"/>
      <c r="AK108" s="111"/>
      <c r="AL108">
        <v>4</v>
      </c>
      <c r="AM108" s="122"/>
      <c r="AN108" s="123"/>
      <c r="AP108">
        <v>434</v>
      </c>
      <c r="AQ108" s="210"/>
      <c r="AS108" s="530"/>
      <c r="BJ108" s="111"/>
      <c r="BK108" s="111"/>
    </row>
    <row r="109" spans="1:74" x14ac:dyDescent="0.2">
      <c r="A109" s="387"/>
      <c r="C109" s="122"/>
      <c r="D109" s="123"/>
      <c r="E109" s="485"/>
      <c r="F109" s="485"/>
      <c r="G109" s="485"/>
      <c r="H109" s="485"/>
      <c r="I109" s="485"/>
      <c r="J109" s="485"/>
      <c r="K109" s="485"/>
      <c r="L109" s="485"/>
      <c r="M109" s="485"/>
      <c r="N109" s="485"/>
      <c r="O109" s="485"/>
      <c r="P109" s="485"/>
      <c r="Q109" s="485"/>
      <c r="R109" s="485"/>
      <c r="S109" s="485"/>
      <c r="T109" s="485"/>
      <c r="U109" s="122"/>
      <c r="V109" s="123"/>
      <c r="W109" t="s">
        <v>450</v>
      </c>
      <c r="AC109" s="111"/>
      <c r="AD109" s="111"/>
      <c r="AE109" s="111"/>
      <c r="AF109" s="111" t="s">
        <v>9</v>
      </c>
      <c r="AG109" s="111"/>
      <c r="AH109" s="111"/>
      <c r="AI109" s="111"/>
      <c r="AJ109" s="111"/>
      <c r="AK109" s="111"/>
      <c r="AL109">
        <v>5</v>
      </c>
      <c r="AM109" s="122"/>
      <c r="AN109" s="123"/>
      <c r="AP109">
        <v>475</v>
      </c>
      <c r="AQ109" s="210"/>
      <c r="AS109" s="530"/>
      <c r="BJ109" s="111"/>
      <c r="BK109" s="111"/>
    </row>
    <row r="110" spans="1:74" ht="6" customHeight="1" thickBot="1" x14ac:dyDescent="0.25">
      <c r="A110" s="499"/>
      <c r="B110" s="493"/>
      <c r="C110" s="400"/>
      <c r="D110" s="401"/>
      <c r="E110" s="399"/>
      <c r="F110" s="399"/>
      <c r="G110" s="399"/>
      <c r="H110" s="399"/>
      <c r="I110" s="399"/>
      <c r="J110" s="399"/>
      <c r="K110" s="399"/>
      <c r="L110" s="399"/>
      <c r="M110" s="399"/>
      <c r="N110" s="399"/>
      <c r="O110" s="399"/>
      <c r="P110" s="399"/>
      <c r="Q110" s="399"/>
      <c r="R110" s="399"/>
      <c r="S110" s="399"/>
      <c r="T110" s="399"/>
      <c r="U110" s="400"/>
      <c r="V110" s="401"/>
      <c r="W110" s="399"/>
      <c r="X110" s="399"/>
      <c r="Y110" s="399"/>
      <c r="Z110" s="399"/>
      <c r="AA110" s="399"/>
      <c r="AB110" s="399"/>
      <c r="AC110" s="399"/>
      <c r="AD110" s="399"/>
      <c r="AE110" s="399"/>
      <c r="AF110" s="399"/>
      <c r="AG110" s="399"/>
      <c r="AH110" s="399"/>
      <c r="AI110" s="399"/>
      <c r="AJ110" s="399"/>
      <c r="AK110" s="399"/>
      <c r="AL110" s="402"/>
      <c r="AM110" s="400"/>
      <c r="AN110" s="401"/>
      <c r="AO110" s="399"/>
      <c r="AP110" s="399"/>
      <c r="AQ110" s="500"/>
      <c r="BU110" s="111"/>
      <c r="BV110" s="111"/>
    </row>
    <row r="111" spans="1:74" ht="6" customHeight="1" x14ac:dyDescent="0.2">
      <c r="A111" s="212"/>
      <c r="B111" s="230"/>
      <c r="C111" s="380"/>
      <c r="D111" s="381"/>
      <c r="E111" s="212"/>
      <c r="F111" s="212"/>
      <c r="G111" s="212"/>
      <c r="H111" s="212"/>
      <c r="I111" s="212"/>
      <c r="J111" s="212"/>
      <c r="K111" s="212"/>
      <c r="L111" s="212"/>
      <c r="M111" s="212"/>
      <c r="N111" s="212"/>
      <c r="O111" s="212"/>
      <c r="P111" s="212"/>
      <c r="Q111" s="212"/>
      <c r="R111" s="212"/>
      <c r="S111" s="212"/>
      <c r="T111" s="212"/>
      <c r="U111" s="380"/>
      <c r="V111" s="381"/>
      <c r="W111" s="212"/>
      <c r="X111" s="212"/>
      <c r="Y111" s="212"/>
      <c r="Z111" s="212"/>
      <c r="AA111" s="212"/>
      <c r="AB111" s="212"/>
      <c r="AC111" s="212"/>
      <c r="AD111" s="212"/>
      <c r="AE111" s="212"/>
      <c r="AF111" s="212"/>
      <c r="AG111" s="212"/>
      <c r="AH111" s="212"/>
      <c r="AI111" s="212"/>
      <c r="AJ111" s="212"/>
      <c r="AK111" s="212"/>
      <c r="AL111" s="214"/>
      <c r="AM111" s="380"/>
      <c r="AN111" s="381"/>
      <c r="AO111" s="212"/>
      <c r="AP111" s="212"/>
      <c r="AQ111" s="212"/>
    </row>
    <row r="112" spans="1:74" ht="11.25" customHeight="1" x14ac:dyDescent="0.2">
      <c r="B112" s="125">
        <v>412</v>
      </c>
      <c r="C112" s="122"/>
      <c r="D112" s="123"/>
      <c r="E112" s="700" t="str">
        <f ca="1">VLOOKUP(INDIRECT(ADDRESS(ROW(),COLUMN()-3)),Language_Translations,MATCH(Language_Selected,Language_Options,0),FALSE)</f>
        <v>Did you see anyone for antenatal care for this pregnancy?</v>
      </c>
      <c r="F112" s="700"/>
      <c r="G112" s="700"/>
      <c r="H112" s="700"/>
      <c r="I112" s="700"/>
      <c r="J112" s="700"/>
      <c r="K112" s="700"/>
      <c r="L112" s="700"/>
      <c r="M112" s="700"/>
      <c r="N112" s="700"/>
      <c r="O112" s="700"/>
      <c r="P112" s="700"/>
      <c r="Q112" s="700"/>
      <c r="R112" s="700"/>
      <c r="S112" s="700"/>
      <c r="T112" s="700"/>
      <c r="U112" s="122"/>
      <c r="V112" s="123"/>
      <c r="W112" t="s">
        <v>112</v>
      </c>
      <c r="Y112" s="111" t="s">
        <v>9</v>
      </c>
      <c r="Z112" s="111"/>
      <c r="AA112" s="111"/>
      <c r="AB112" s="111"/>
      <c r="AC112" s="111"/>
      <c r="AD112" s="111"/>
      <c r="AE112" s="111"/>
      <c r="AF112" s="111"/>
      <c r="AG112" s="111"/>
      <c r="AH112" s="111"/>
      <c r="AI112" s="111"/>
      <c r="AJ112" s="111"/>
      <c r="AK112" s="111"/>
      <c r="AL112" s="84" t="s">
        <v>87</v>
      </c>
      <c r="AM112" s="122"/>
      <c r="AN112" s="123"/>
      <c r="AP112">
        <v>414</v>
      </c>
    </row>
    <row r="113" spans="1:43" x14ac:dyDescent="0.2">
      <c r="B113" s="255"/>
      <c r="C113" s="122"/>
      <c r="D113" s="123"/>
      <c r="E113" s="700"/>
      <c r="F113" s="700"/>
      <c r="G113" s="700"/>
      <c r="H113" s="700"/>
      <c r="I113" s="700"/>
      <c r="J113" s="700"/>
      <c r="K113" s="700"/>
      <c r="L113" s="700"/>
      <c r="M113" s="700"/>
      <c r="N113" s="700"/>
      <c r="O113" s="700"/>
      <c r="P113" s="700"/>
      <c r="Q113" s="700"/>
      <c r="R113" s="700"/>
      <c r="S113" s="700"/>
      <c r="T113" s="700"/>
      <c r="U113" s="122"/>
      <c r="V113" s="123"/>
      <c r="W113" t="s">
        <v>113</v>
      </c>
      <c r="Y113" s="111" t="s">
        <v>9</v>
      </c>
      <c r="Z113" s="111"/>
      <c r="AA113" s="111"/>
      <c r="AB113" s="111"/>
      <c r="AC113" s="111"/>
      <c r="AD113" s="111"/>
      <c r="AE113" s="111"/>
      <c r="AF113" s="111"/>
      <c r="AG113" s="111"/>
      <c r="AH113" s="111"/>
      <c r="AI113" s="111"/>
      <c r="AJ113" s="111"/>
      <c r="AK113" s="111"/>
      <c r="AL113" s="84" t="s">
        <v>89</v>
      </c>
      <c r="AM113" s="122"/>
      <c r="AN113" s="123"/>
    </row>
    <row r="114" spans="1:43" ht="6" customHeight="1" thickBot="1" x14ac:dyDescent="0.25">
      <c r="A114" s="94"/>
      <c r="B114" s="256"/>
      <c r="C114" s="124"/>
      <c r="D114" s="257"/>
      <c r="E114" s="94"/>
      <c r="F114" s="94"/>
      <c r="G114" s="94"/>
      <c r="H114" s="94"/>
      <c r="I114" s="94"/>
      <c r="J114" s="94"/>
      <c r="K114" s="94"/>
      <c r="L114" s="94"/>
      <c r="M114" s="94"/>
      <c r="N114" s="94"/>
      <c r="O114" s="94"/>
      <c r="P114" s="94"/>
      <c r="Q114" s="94"/>
      <c r="R114" s="94"/>
      <c r="S114" s="94"/>
      <c r="T114" s="94"/>
      <c r="U114" s="124"/>
      <c r="V114" s="257"/>
      <c r="W114" s="94"/>
      <c r="X114" s="94"/>
      <c r="Y114" s="94"/>
      <c r="Z114" s="94"/>
      <c r="AA114" s="94"/>
      <c r="AB114" s="94"/>
      <c r="AC114" s="94"/>
      <c r="AD114" s="94"/>
      <c r="AE114" s="94"/>
      <c r="AF114" s="94"/>
      <c r="AG114" s="94"/>
      <c r="AH114" s="94"/>
      <c r="AI114" s="94"/>
      <c r="AJ114" s="94"/>
      <c r="AK114" s="94"/>
      <c r="AL114" s="447"/>
      <c r="AM114" s="124"/>
      <c r="AN114" s="123"/>
    </row>
    <row r="115" spans="1:43" ht="6" customHeight="1" x14ac:dyDescent="0.2">
      <c r="A115" s="494"/>
      <c r="B115" s="383"/>
      <c r="C115" s="495"/>
      <c r="D115" s="496"/>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384"/>
      <c r="AM115" s="495"/>
      <c r="AN115" s="496"/>
      <c r="AO115" s="211"/>
      <c r="AP115" s="211"/>
      <c r="AQ115" s="497"/>
    </row>
    <row r="116" spans="1:43" x14ac:dyDescent="0.2">
      <c r="A116" s="387"/>
      <c r="B116" s="125">
        <v>413</v>
      </c>
      <c r="C116" s="122"/>
      <c r="D116" s="123"/>
      <c r="E116" s="646" t="s">
        <v>449</v>
      </c>
      <c r="F116" s="646"/>
      <c r="G116" s="646"/>
      <c r="H116" s="646"/>
      <c r="I116" s="646"/>
      <c r="J116" s="646"/>
      <c r="K116" s="646"/>
      <c r="L116" s="646"/>
      <c r="M116" s="646"/>
      <c r="N116" s="646"/>
      <c r="O116" s="646"/>
      <c r="P116" s="646"/>
      <c r="Q116" s="646"/>
      <c r="R116" s="646"/>
      <c r="S116" s="646"/>
      <c r="T116" s="646"/>
      <c r="AM116" s="122"/>
      <c r="AN116" s="123"/>
      <c r="AQ116" s="210"/>
    </row>
    <row r="117" spans="1:43" ht="6" customHeight="1" x14ac:dyDescent="0.2">
      <c r="A117" s="387"/>
      <c r="C117" s="122"/>
      <c r="D117" s="123"/>
      <c r="AM117" s="122"/>
      <c r="AN117" s="123"/>
      <c r="AQ117" s="210"/>
    </row>
    <row r="118" spans="1:43" ht="11.25" customHeight="1" x14ac:dyDescent="0.2">
      <c r="A118" s="387"/>
      <c r="C118" s="122"/>
      <c r="D118" s="123"/>
      <c r="Q118" s="27" t="s">
        <v>451</v>
      </c>
      <c r="AM118" s="122"/>
      <c r="AN118" s="123"/>
      <c r="AQ118" s="210"/>
    </row>
    <row r="119" spans="1:43" x14ac:dyDescent="0.2">
      <c r="A119" s="387"/>
      <c r="C119" s="122"/>
      <c r="D119" s="123"/>
      <c r="Q119" s="27" t="s">
        <v>452</v>
      </c>
      <c r="AC119" s="27" t="s">
        <v>451</v>
      </c>
      <c r="AM119" s="122"/>
      <c r="AN119" s="123"/>
      <c r="AP119" s="728">
        <v>426</v>
      </c>
      <c r="AQ119" s="210"/>
    </row>
    <row r="120" spans="1:43" x14ac:dyDescent="0.2">
      <c r="A120" s="387"/>
      <c r="C120" s="122"/>
      <c r="D120" s="123"/>
      <c r="Q120" s="27" t="s">
        <v>453</v>
      </c>
      <c r="AC120" s="27" t="s">
        <v>454</v>
      </c>
      <c r="AM120" s="122"/>
      <c r="AN120" s="123"/>
      <c r="AP120" s="728"/>
      <c r="AQ120" s="210"/>
    </row>
    <row r="121" spans="1:43" ht="6" customHeight="1" thickBot="1" x14ac:dyDescent="0.25">
      <c r="A121" s="499"/>
      <c r="B121" s="493"/>
      <c r="C121" s="400"/>
      <c r="D121" s="401"/>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c r="AG121" s="399"/>
      <c r="AH121" s="399"/>
      <c r="AI121" s="399"/>
      <c r="AJ121" s="399"/>
      <c r="AK121" s="399"/>
      <c r="AL121" s="402"/>
      <c r="AM121" s="400"/>
      <c r="AN121" s="401"/>
      <c r="AO121" s="399"/>
      <c r="AP121" s="399"/>
      <c r="AQ121" s="500"/>
    </row>
    <row r="122" spans="1:43" ht="6" customHeight="1" x14ac:dyDescent="0.2">
      <c r="A122" s="212"/>
      <c r="B122" s="230"/>
      <c r="C122" s="380"/>
      <c r="D122" s="381"/>
      <c r="E122" s="212"/>
      <c r="F122" s="212"/>
      <c r="G122" s="212"/>
      <c r="H122" s="212"/>
      <c r="I122" s="212"/>
      <c r="J122" s="212"/>
      <c r="K122" s="212"/>
      <c r="L122" s="212"/>
      <c r="M122" s="212"/>
      <c r="N122" s="212"/>
      <c r="O122" s="212"/>
      <c r="P122" s="212"/>
      <c r="Q122" s="212"/>
      <c r="R122" s="212"/>
      <c r="S122" s="212"/>
      <c r="T122" s="212"/>
      <c r="U122" s="380"/>
      <c r="V122" s="381"/>
      <c r="W122" s="212"/>
      <c r="X122" s="212"/>
      <c r="Y122" s="212"/>
      <c r="Z122" s="212"/>
      <c r="AA122" s="212"/>
      <c r="AB122" s="212"/>
      <c r="AC122" s="212"/>
      <c r="AD122" s="212"/>
      <c r="AE122" s="212"/>
      <c r="AF122" s="212"/>
      <c r="AG122" s="212"/>
      <c r="AH122" s="212"/>
      <c r="AI122" s="212"/>
      <c r="AJ122" s="212"/>
      <c r="AK122" s="212"/>
      <c r="AL122" s="230"/>
      <c r="AM122" s="380"/>
      <c r="AN122" s="123"/>
    </row>
    <row r="123" spans="1:43" ht="11.25" customHeight="1" x14ac:dyDescent="0.2">
      <c r="B123" s="125">
        <v>414</v>
      </c>
      <c r="C123" s="122"/>
      <c r="D123" s="123"/>
      <c r="E123" s="700" t="str">
        <f ca="1">VLOOKUP(INDIRECT(ADDRESS(ROW(),COLUMN()-3)),Language_Translations,MATCH(Language_Selected,Language_Options,0),FALSE)</f>
        <v>Whom did you see?
Anyone else?</v>
      </c>
      <c r="F123" s="700"/>
      <c r="G123" s="700"/>
      <c r="H123" s="700"/>
      <c r="I123" s="700"/>
      <c r="J123" s="700"/>
      <c r="K123" s="700"/>
      <c r="L123" s="700"/>
      <c r="M123" s="700"/>
      <c r="N123" s="700"/>
      <c r="O123" s="700"/>
      <c r="P123" s="700"/>
      <c r="Q123" s="700"/>
      <c r="R123" s="700"/>
      <c r="S123" s="700"/>
      <c r="T123" s="700"/>
      <c r="U123" s="122"/>
      <c r="V123" s="123"/>
      <c r="W123" s="258" t="s">
        <v>455</v>
      </c>
      <c r="AL123" s="125"/>
      <c r="AM123" s="122"/>
      <c r="AN123" s="123"/>
    </row>
    <row r="124" spans="1:43" x14ac:dyDescent="0.2">
      <c r="B124" s="255" t="s">
        <v>52</v>
      </c>
      <c r="C124" s="122"/>
      <c r="D124" s="123"/>
      <c r="E124" s="700"/>
      <c r="F124" s="700"/>
      <c r="G124" s="700"/>
      <c r="H124" s="700"/>
      <c r="I124" s="700"/>
      <c r="J124" s="700"/>
      <c r="K124" s="700"/>
      <c r="L124" s="700"/>
      <c r="M124" s="700"/>
      <c r="N124" s="700"/>
      <c r="O124" s="700"/>
      <c r="P124" s="700"/>
      <c r="Q124" s="700"/>
      <c r="R124" s="700"/>
      <c r="S124" s="700"/>
      <c r="T124" s="700"/>
      <c r="U124" s="122"/>
      <c r="V124" s="123"/>
      <c r="X124" t="s">
        <v>456</v>
      </c>
      <c r="AA124" s="111" t="s">
        <v>9</v>
      </c>
      <c r="AB124" s="111"/>
      <c r="AC124" s="111"/>
      <c r="AD124" s="111"/>
      <c r="AE124" s="111"/>
      <c r="AF124" s="111"/>
      <c r="AG124" s="111"/>
      <c r="AH124" s="111"/>
      <c r="AI124" s="111"/>
      <c r="AJ124" s="111"/>
      <c r="AK124" s="111"/>
      <c r="AL124" s="125" t="s">
        <v>239</v>
      </c>
      <c r="AM124" s="122"/>
      <c r="AN124" s="123"/>
    </row>
    <row r="125" spans="1:43" x14ac:dyDescent="0.2">
      <c r="B125" s="255"/>
      <c r="C125" s="122"/>
      <c r="D125" s="123"/>
      <c r="E125" s="700"/>
      <c r="F125" s="700"/>
      <c r="G125" s="700"/>
      <c r="H125" s="700"/>
      <c r="I125" s="700"/>
      <c r="J125" s="700"/>
      <c r="K125" s="700"/>
      <c r="L125" s="700"/>
      <c r="M125" s="700"/>
      <c r="N125" s="700"/>
      <c r="O125" s="700"/>
      <c r="P125" s="700"/>
      <c r="Q125" s="700"/>
      <c r="R125" s="700"/>
      <c r="S125" s="700"/>
      <c r="T125" s="700"/>
      <c r="U125" s="122"/>
      <c r="V125" s="123"/>
      <c r="X125" t="s">
        <v>457</v>
      </c>
      <c r="AD125" s="111" t="s">
        <v>9</v>
      </c>
      <c r="AE125" s="111"/>
      <c r="AF125" s="111"/>
      <c r="AG125" s="111"/>
      <c r="AH125" s="111"/>
      <c r="AI125" s="111"/>
      <c r="AJ125" s="111"/>
      <c r="AK125" s="111"/>
      <c r="AL125" s="125" t="s">
        <v>241</v>
      </c>
      <c r="AM125" s="122"/>
      <c r="AN125" s="123"/>
    </row>
    <row r="126" spans="1:43" x14ac:dyDescent="0.2">
      <c r="C126" s="122"/>
      <c r="D126" s="123"/>
      <c r="E126" s="460"/>
      <c r="F126" s="460"/>
      <c r="G126" s="460"/>
      <c r="H126" s="460"/>
      <c r="I126" s="460"/>
      <c r="J126" s="460"/>
      <c r="K126" s="460"/>
      <c r="L126" s="460"/>
      <c r="M126" s="460"/>
      <c r="N126" s="460"/>
      <c r="O126" s="460"/>
      <c r="P126" s="460"/>
      <c r="Q126" s="460"/>
      <c r="R126" s="460"/>
      <c r="S126" s="460"/>
      <c r="T126" s="460"/>
      <c r="U126" s="122"/>
      <c r="V126" s="123"/>
      <c r="X126" t="s">
        <v>458</v>
      </c>
      <c r="AE126" s="111" t="s">
        <v>9</v>
      </c>
      <c r="AF126" s="111"/>
      <c r="AG126" s="111"/>
      <c r="AH126" s="111"/>
      <c r="AI126" s="111"/>
      <c r="AJ126" s="111"/>
      <c r="AK126" s="111"/>
      <c r="AL126" s="125" t="s">
        <v>209</v>
      </c>
      <c r="AM126" s="122"/>
      <c r="AN126" s="123"/>
    </row>
    <row r="127" spans="1:43" ht="10.5" x14ac:dyDescent="0.2">
      <c r="C127" s="122"/>
      <c r="D127" s="123"/>
      <c r="E127" s="660" t="s">
        <v>459</v>
      </c>
      <c r="F127" s="660"/>
      <c r="G127" s="660"/>
      <c r="H127" s="660"/>
      <c r="I127" s="660"/>
      <c r="J127" s="660"/>
      <c r="K127" s="660"/>
      <c r="L127" s="660"/>
      <c r="M127" s="660"/>
      <c r="N127" s="660"/>
      <c r="O127" s="660"/>
      <c r="P127" s="660"/>
      <c r="Q127" s="660"/>
      <c r="R127" s="660"/>
      <c r="S127" s="660"/>
      <c r="T127" s="660"/>
      <c r="U127" s="122"/>
      <c r="V127" s="123"/>
      <c r="W127" s="258" t="s">
        <v>460</v>
      </c>
      <c r="AL127" s="125"/>
      <c r="AM127" s="122"/>
      <c r="AN127" s="123"/>
    </row>
    <row r="128" spans="1:43" ht="11.25" customHeight="1" x14ac:dyDescent="0.2">
      <c r="C128" s="122"/>
      <c r="D128" s="123"/>
      <c r="E128" s="660"/>
      <c r="F128" s="660"/>
      <c r="G128" s="660"/>
      <c r="H128" s="660"/>
      <c r="I128" s="660"/>
      <c r="J128" s="660"/>
      <c r="K128" s="660"/>
      <c r="L128" s="660"/>
      <c r="M128" s="660"/>
      <c r="N128" s="660"/>
      <c r="O128" s="660"/>
      <c r="P128" s="660"/>
      <c r="Q128" s="660"/>
      <c r="R128" s="660"/>
      <c r="S128" s="660"/>
      <c r="T128" s="660"/>
      <c r="U128" s="122"/>
      <c r="V128" s="123"/>
      <c r="X128" t="s">
        <v>461</v>
      </c>
      <c r="AI128" s="111" t="s">
        <v>9</v>
      </c>
      <c r="AJ128" s="111"/>
      <c r="AK128" s="111"/>
      <c r="AL128" s="125" t="s">
        <v>244</v>
      </c>
      <c r="AM128" s="122"/>
      <c r="AN128" s="123"/>
    </row>
    <row r="129" spans="1:59" x14ac:dyDescent="0.2">
      <c r="C129" s="122"/>
      <c r="D129" s="123"/>
      <c r="E129" s="660"/>
      <c r="F129" s="660"/>
      <c r="G129" s="660"/>
      <c r="H129" s="660"/>
      <c r="I129" s="660"/>
      <c r="J129" s="660"/>
      <c r="K129" s="660"/>
      <c r="L129" s="660"/>
      <c r="M129" s="660"/>
      <c r="N129" s="660"/>
      <c r="O129" s="660"/>
      <c r="P129" s="660"/>
      <c r="Q129" s="660"/>
      <c r="R129" s="660"/>
      <c r="S129" s="660"/>
      <c r="T129" s="660"/>
      <c r="U129" s="122"/>
      <c r="V129" s="123"/>
      <c r="X129" t="s">
        <v>396</v>
      </c>
      <c r="AL129" s="125"/>
      <c r="AM129" s="122"/>
      <c r="AN129" s="123"/>
    </row>
    <row r="130" spans="1:59" x14ac:dyDescent="0.2">
      <c r="C130" s="122"/>
      <c r="D130" s="123"/>
      <c r="E130" s="369"/>
      <c r="F130" s="369"/>
      <c r="G130" s="369"/>
      <c r="H130" s="369"/>
      <c r="I130" s="369"/>
      <c r="J130" s="369"/>
      <c r="K130" s="369"/>
      <c r="L130" s="369"/>
      <c r="M130" s="369"/>
      <c r="N130" s="369"/>
      <c r="O130" s="369"/>
      <c r="P130" s="369"/>
      <c r="Q130" s="369"/>
      <c r="R130" s="369"/>
      <c r="S130" s="369"/>
      <c r="T130" s="313"/>
      <c r="U130" s="122"/>
      <c r="V130" s="123"/>
      <c r="Y130" t="s">
        <v>462</v>
      </c>
      <c r="AD130" s="111"/>
      <c r="AE130" s="111" t="s">
        <v>9</v>
      </c>
      <c r="AF130" s="111"/>
      <c r="AG130" s="111"/>
      <c r="AH130" s="111"/>
      <c r="AI130" s="111"/>
      <c r="AJ130" s="111"/>
      <c r="AK130" s="111"/>
      <c r="AL130" s="125" t="s">
        <v>246</v>
      </c>
      <c r="AM130" s="122"/>
      <c r="AN130" s="123"/>
    </row>
    <row r="131" spans="1:59" x14ac:dyDescent="0.2">
      <c r="C131" s="122"/>
      <c r="D131" s="123"/>
      <c r="E131" s="369"/>
      <c r="F131" s="369"/>
      <c r="G131" s="369"/>
      <c r="H131" s="369"/>
      <c r="I131" s="369"/>
      <c r="J131" s="369"/>
      <c r="K131" s="369"/>
      <c r="L131" s="369"/>
      <c r="M131" s="369"/>
      <c r="N131" s="369"/>
      <c r="O131" s="369"/>
      <c r="P131" s="369"/>
      <c r="Q131" s="369"/>
      <c r="R131" s="369"/>
      <c r="S131" s="369"/>
      <c r="T131" s="313"/>
      <c r="U131" s="122"/>
      <c r="V131" s="123"/>
      <c r="AD131" s="111"/>
      <c r="AE131" s="111"/>
      <c r="AF131" s="111"/>
      <c r="AG131" s="111"/>
      <c r="AH131" s="111"/>
      <c r="AI131" s="111"/>
      <c r="AJ131" s="111"/>
      <c r="AK131" s="111"/>
      <c r="AL131" s="125"/>
      <c r="AM131" s="122"/>
      <c r="AN131" s="123"/>
    </row>
    <row r="132" spans="1:59" x14ac:dyDescent="0.2">
      <c r="C132" s="122"/>
      <c r="D132" s="123"/>
      <c r="E132" s="369"/>
      <c r="F132" s="369"/>
      <c r="G132" s="369"/>
      <c r="H132" s="369"/>
      <c r="I132" s="369"/>
      <c r="J132" s="369"/>
      <c r="K132" s="369"/>
      <c r="L132" s="369"/>
      <c r="M132" s="369"/>
      <c r="N132" s="369"/>
      <c r="O132" s="369"/>
      <c r="P132" s="369"/>
      <c r="Q132" s="369"/>
      <c r="R132" s="369"/>
      <c r="S132" s="369"/>
      <c r="T132" s="313"/>
      <c r="U132" s="122"/>
      <c r="V132" s="123"/>
      <c r="W132" t="s">
        <v>253</v>
      </c>
      <c r="Z132" s="94"/>
      <c r="AA132" s="94"/>
      <c r="AB132" s="94"/>
      <c r="AC132" s="94"/>
      <c r="AD132" s="94"/>
      <c r="AE132" s="94"/>
      <c r="AL132" s="125" t="s">
        <v>254</v>
      </c>
      <c r="AM132" s="122"/>
      <c r="AN132" s="123"/>
    </row>
    <row r="133" spans="1:59" x14ac:dyDescent="0.2">
      <c r="C133" s="122"/>
      <c r="D133" s="123"/>
      <c r="U133" s="122"/>
      <c r="V133" s="123"/>
      <c r="Z133" s="531" t="s">
        <v>102</v>
      </c>
      <c r="AA133" s="531"/>
      <c r="AB133" s="531"/>
      <c r="AC133" s="531"/>
      <c r="AD133" s="531"/>
      <c r="AE133" s="531"/>
      <c r="AF133" s="531"/>
      <c r="AG133" s="531"/>
      <c r="AH133" s="531"/>
      <c r="AI133" s="531"/>
      <c r="AJ133" s="531"/>
      <c r="AK133" s="531"/>
      <c r="AL133" s="125"/>
      <c r="AM133" s="122"/>
      <c r="AN133" s="123"/>
    </row>
    <row r="134" spans="1:59" ht="6" customHeight="1" x14ac:dyDescent="0.2">
      <c r="A134" s="94"/>
      <c r="B134" s="256"/>
      <c r="C134" s="124"/>
      <c r="D134" s="257"/>
      <c r="E134" s="94"/>
      <c r="F134" s="94"/>
      <c r="G134" s="94"/>
      <c r="H134" s="94"/>
      <c r="I134" s="94"/>
      <c r="J134" s="94"/>
      <c r="K134" s="94"/>
      <c r="L134" s="94"/>
      <c r="M134" s="94"/>
      <c r="N134" s="94"/>
      <c r="O134" s="94"/>
      <c r="P134" s="94"/>
      <c r="Q134" s="94"/>
      <c r="R134" s="94"/>
      <c r="S134" s="94"/>
      <c r="T134" s="94"/>
      <c r="U134" s="124"/>
      <c r="V134" s="257"/>
      <c r="W134" s="94"/>
      <c r="X134" s="94"/>
      <c r="Y134" s="94"/>
      <c r="Z134" s="94"/>
      <c r="AA134" s="94"/>
      <c r="AB134" s="94"/>
      <c r="AC134" s="94"/>
      <c r="AD134" s="94"/>
      <c r="AE134" s="94"/>
      <c r="AF134" s="94"/>
      <c r="AG134" s="94"/>
      <c r="AH134" s="94"/>
      <c r="AI134" s="94"/>
      <c r="AJ134" s="94"/>
      <c r="AK134" s="94"/>
      <c r="AL134" s="256"/>
      <c r="AM134" s="124"/>
      <c r="AN134" s="257"/>
      <c r="AO134" s="94"/>
      <c r="AP134" s="94"/>
      <c r="AQ134" s="94"/>
    </row>
    <row r="135" spans="1:59" ht="6" customHeight="1" x14ac:dyDescent="0.2">
      <c r="C135" s="122"/>
      <c r="D135" s="123"/>
      <c r="U135" s="122"/>
      <c r="V135" s="123"/>
      <c r="AL135" s="125"/>
      <c r="AM135" s="122"/>
      <c r="AN135" s="123"/>
    </row>
    <row r="136" spans="1:59" ht="11.25" customHeight="1" x14ac:dyDescent="0.2">
      <c r="B136" s="125">
        <v>415</v>
      </c>
      <c r="C136" s="122"/>
      <c r="D136" s="123"/>
      <c r="E136" s="700" t="str">
        <f ca="1">VLOOKUP(INDIRECT(ADDRESS(ROW(),COLUMN()-3)),Language_Translations,MATCH(Language_Selected,Language_Options,0),FALSE)</f>
        <v>Where did you receive antenatal care for this pregnancy?
Anywhere else?</v>
      </c>
      <c r="F136" s="700"/>
      <c r="G136" s="700"/>
      <c r="H136" s="700"/>
      <c r="I136" s="700"/>
      <c r="J136" s="700"/>
      <c r="K136" s="700"/>
      <c r="L136" s="700"/>
      <c r="M136" s="700"/>
      <c r="N136" s="700"/>
      <c r="O136" s="700"/>
      <c r="P136" s="700"/>
      <c r="Q136" s="700"/>
      <c r="R136" s="700"/>
      <c r="S136" s="700"/>
      <c r="T136" s="700"/>
      <c r="U136" s="122"/>
      <c r="V136" s="123"/>
      <c r="W136" s="258" t="s">
        <v>463</v>
      </c>
      <c r="AG136" s="125"/>
      <c r="AL136" s="125"/>
      <c r="AM136" s="122"/>
      <c r="AN136" s="123"/>
    </row>
    <row r="137" spans="1:59" ht="11.25" customHeight="1" x14ac:dyDescent="0.2">
      <c r="B137" s="255" t="s">
        <v>52</v>
      </c>
      <c r="C137" s="122"/>
      <c r="D137" s="123"/>
      <c r="E137" s="700"/>
      <c r="F137" s="700"/>
      <c r="G137" s="700"/>
      <c r="H137" s="700"/>
      <c r="I137" s="700"/>
      <c r="J137" s="700"/>
      <c r="K137" s="700"/>
      <c r="L137" s="700"/>
      <c r="M137" s="700"/>
      <c r="N137" s="700"/>
      <c r="O137" s="700"/>
      <c r="P137" s="700"/>
      <c r="Q137" s="700"/>
      <c r="R137" s="700"/>
      <c r="S137" s="700"/>
      <c r="T137" s="700"/>
      <c r="U137" s="122"/>
      <c r="V137" s="123"/>
      <c r="X137" t="s">
        <v>464</v>
      </c>
      <c r="AB137" s="111" t="s">
        <v>9</v>
      </c>
      <c r="AC137" s="532"/>
      <c r="AD137" s="111"/>
      <c r="AE137" s="532"/>
      <c r="AF137" s="111"/>
      <c r="AG137" s="111"/>
      <c r="AH137" s="111"/>
      <c r="AI137" s="111"/>
      <c r="AJ137" s="111"/>
      <c r="AK137" s="111"/>
      <c r="AL137" s="125" t="s">
        <v>239</v>
      </c>
      <c r="AM137" s="122"/>
      <c r="AN137" s="123"/>
    </row>
    <row r="138" spans="1:59" ht="11.25" customHeight="1" x14ac:dyDescent="0.2">
      <c r="B138" s="255"/>
      <c r="C138" s="122"/>
      <c r="D138" s="123"/>
      <c r="E138" s="700"/>
      <c r="F138" s="700"/>
      <c r="G138" s="700"/>
      <c r="H138" s="700"/>
      <c r="I138" s="700"/>
      <c r="J138" s="700"/>
      <c r="K138" s="700"/>
      <c r="L138" s="700"/>
      <c r="M138" s="700"/>
      <c r="N138" s="700"/>
      <c r="O138" s="700"/>
      <c r="P138" s="700"/>
      <c r="Q138" s="700"/>
      <c r="R138" s="700"/>
      <c r="S138" s="700"/>
      <c r="T138" s="700"/>
      <c r="U138" s="122"/>
      <c r="V138" s="123"/>
      <c r="X138" t="s">
        <v>465</v>
      </c>
      <c r="AC138" s="111" t="s">
        <v>9</v>
      </c>
      <c r="AD138" s="111"/>
      <c r="AE138" s="532"/>
      <c r="AF138" s="111"/>
      <c r="AG138" s="111"/>
      <c r="AH138" s="111"/>
      <c r="AI138" s="111"/>
      <c r="AJ138" s="111"/>
      <c r="AK138" s="111"/>
      <c r="AL138" s="125" t="s">
        <v>241</v>
      </c>
      <c r="AM138" s="122"/>
      <c r="AN138" s="123"/>
    </row>
    <row r="139" spans="1:59" ht="11.25" customHeight="1" x14ac:dyDescent="0.2">
      <c r="C139" s="122"/>
      <c r="D139" s="123"/>
      <c r="E139" s="700"/>
      <c r="F139" s="700"/>
      <c r="G139" s="700"/>
      <c r="H139" s="700"/>
      <c r="I139" s="700"/>
      <c r="J139" s="700"/>
      <c r="K139" s="700"/>
      <c r="L139" s="700"/>
      <c r="M139" s="700"/>
      <c r="N139" s="700"/>
      <c r="O139" s="700"/>
      <c r="P139" s="700"/>
      <c r="Q139" s="700"/>
      <c r="R139" s="700"/>
      <c r="S139" s="700"/>
      <c r="T139" s="700"/>
      <c r="U139" s="122"/>
      <c r="V139" s="123"/>
      <c r="AM139" s="122"/>
      <c r="AN139" s="123"/>
    </row>
    <row r="140" spans="1:59" ht="11.25" customHeight="1" x14ac:dyDescent="0.2">
      <c r="C140" s="122"/>
      <c r="D140" s="123"/>
      <c r="E140" s="700"/>
      <c r="F140" s="700"/>
      <c r="G140" s="700"/>
      <c r="H140" s="700"/>
      <c r="I140" s="700"/>
      <c r="J140" s="700"/>
      <c r="K140" s="700"/>
      <c r="L140" s="700"/>
      <c r="M140" s="700"/>
      <c r="N140" s="700"/>
      <c r="O140" s="700"/>
      <c r="P140" s="700"/>
      <c r="Q140" s="700"/>
      <c r="R140" s="700"/>
      <c r="S140" s="700"/>
      <c r="T140" s="700"/>
      <c r="U140" s="122"/>
      <c r="V140" s="123"/>
      <c r="W140" s="258" t="s">
        <v>329</v>
      </c>
      <c r="AG140" s="125"/>
      <c r="AL140" s="125"/>
      <c r="AM140" s="122"/>
      <c r="AN140" s="123"/>
    </row>
    <row r="141" spans="1:59" ht="11.25" customHeight="1" x14ac:dyDescent="0.2">
      <c r="C141" s="122"/>
      <c r="D141" s="123"/>
      <c r="U141" s="122"/>
      <c r="V141" s="123"/>
      <c r="X141" t="s">
        <v>331</v>
      </c>
      <c r="AG141" s="111" t="s">
        <v>9</v>
      </c>
      <c r="AH141" s="111"/>
      <c r="AI141" s="111"/>
      <c r="AJ141" s="111"/>
      <c r="AK141" s="111"/>
      <c r="AL141" s="125" t="s">
        <v>209</v>
      </c>
      <c r="AM141" s="122"/>
      <c r="AN141" s="123"/>
    </row>
    <row r="142" spans="1:59" ht="11.25" customHeight="1" x14ac:dyDescent="0.2">
      <c r="C142" s="122"/>
      <c r="D142" s="123"/>
      <c r="E142" s="660" t="s">
        <v>466</v>
      </c>
      <c r="F142" s="660"/>
      <c r="G142" s="660"/>
      <c r="H142" s="660"/>
      <c r="I142" s="660"/>
      <c r="J142" s="660"/>
      <c r="K142" s="660"/>
      <c r="L142" s="660"/>
      <c r="M142" s="660"/>
      <c r="N142" s="660"/>
      <c r="O142" s="660"/>
      <c r="P142" s="660"/>
      <c r="Q142" s="660"/>
      <c r="R142" s="660"/>
      <c r="S142" s="660"/>
      <c r="T142" s="660"/>
      <c r="U142" s="122"/>
      <c r="V142" s="123"/>
      <c r="X142" t="s">
        <v>332</v>
      </c>
      <c r="AG142" s="125"/>
      <c r="AI142" s="111" t="s">
        <v>9</v>
      </c>
      <c r="AJ142" s="111"/>
      <c r="AK142" s="111"/>
      <c r="AL142" s="125" t="s">
        <v>244</v>
      </c>
      <c r="AM142" s="122"/>
      <c r="AN142" s="123"/>
      <c r="BG142" s="125"/>
    </row>
    <row r="143" spans="1:59" ht="11.25" customHeight="1" x14ac:dyDescent="0.2">
      <c r="C143" s="122"/>
      <c r="D143" s="123"/>
      <c r="E143" s="660"/>
      <c r="F143" s="660"/>
      <c r="G143" s="660"/>
      <c r="H143" s="660"/>
      <c r="I143" s="660"/>
      <c r="J143" s="660"/>
      <c r="K143" s="660"/>
      <c r="L143" s="660"/>
      <c r="M143" s="660"/>
      <c r="N143" s="660"/>
      <c r="O143" s="660"/>
      <c r="P143" s="660"/>
      <c r="Q143" s="660"/>
      <c r="R143" s="660"/>
      <c r="S143" s="660"/>
      <c r="T143" s="660"/>
      <c r="U143" s="122"/>
      <c r="V143" s="123"/>
      <c r="X143" t="s">
        <v>467</v>
      </c>
      <c r="AH143" s="111" t="s">
        <v>9</v>
      </c>
      <c r="AI143" s="111"/>
      <c r="AJ143" s="111"/>
      <c r="AK143" s="111"/>
      <c r="AL143" s="125" t="s">
        <v>246</v>
      </c>
      <c r="AM143" s="122"/>
      <c r="AN143" s="123"/>
      <c r="BG143" s="125"/>
    </row>
    <row r="144" spans="1:59" ht="11.25" customHeight="1" x14ac:dyDescent="0.2">
      <c r="C144" s="122"/>
      <c r="D144" s="123"/>
      <c r="U144" s="122"/>
      <c r="V144" s="123"/>
      <c r="X144" t="s">
        <v>468</v>
      </c>
      <c r="AL144"/>
      <c r="AM144" s="122"/>
      <c r="AN144" s="123"/>
      <c r="BG144" s="125"/>
    </row>
    <row r="145" spans="3:59" ht="11.25" customHeight="1" x14ac:dyDescent="0.2">
      <c r="C145" s="122"/>
      <c r="D145" s="123"/>
      <c r="U145" s="122"/>
      <c r="V145" s="123"/>
      <c r="Y145" t="s">
        <v>469</v>
      </c>
      <c r="AB145" s="94"/>
      <c r="AC145" s="94"/>
      <c r="AD145" s="94"/>
      <c r="AE145" s="94"/>
      <c r="AF145" s="94"/>
      <c r="AG145" s="94"/>
      <c r="AH145" s="94"/>
      <c r="AI145" s="94"/>
      <c r="AJ145" s="94"/>
      <c r="AK145" s="94"/>
      <c r="AL145" s="125" t="s">
        <v>248</v>
      </c>
      <c r="AM145" s="122"/>
      <c r="AN145" s="123"/>
      <c r="BG145" s="125"/>
    </row>
    <row r="146" spans="3:59" ht="11.25" customHeight="1" x14ac:dyDescent="0.2">
      <c r="C146" s="122"/>
      <c r="D146" s="123"/>
      <c r="U146" s="122"/>
      <c r="V146" s="123"/>
      <c r="AE146" s="312" t="s">
        <v>102</v>
      </c>
      <c r="AF146" s="312"/>
      <c r="AG146" s="312"/>
      <c r="AH146" s="312"/>
      <c r="AI146" s="312"/>
      <c r="AJ146" s="312"/>
      <c r="AK146" s="312"/>
      <c r="AL146" s="125"/>
      <c r="AM146" s="122"/>
      <c r="AN146" s="123"/>
      <c r="BG146" s="125"/>
    </row>
    <row r="147" spans="3:59" ht="11.25" customHeight="1" x14ac:dyDescent="0.2">
      <c r="C147" s="122"/>
      <c r="D147" s="123"/>
      <c r="E147" s="660" t="s">
        <v>470</v>
      </c>
      <c r="F147" s="660"/>
      <c r="G147" s="660"/>
      <c r="H147" s="660"/>
      <c r="I147" s="660"/>
      <c r="J147" s="660"/>
      <c r="K147" s="660"/>
      <c r="L147" s="660"/>
      <c r="M147" s="660"/>
      <c r="N147" s="660"/>
      <c r="O147" s="660"/>
      <c r="P147" s="660"/>
      <c r="Q147" s="660"/>
      <c r="R147" s="660"/>
      <c r="S147" s="660"/>
      <c r="T147" s="660"/>
      <c r="U147" s="122"/>
      <c r="V147" s="123"/>
      <c r="AB147" s="111"/>
      <c r="AC147" s="532"/>
      <c r="AD147" s="111"/>
      <c r="AE147" s="111"/>
      <c r="AF147" s="111"/>
      <c r="AG147" s="111"/>
      <c r="AH147" s="111"/>
      <c r="AI147" s="111"/>
      <c r="AJ147" s="111"/>
      <c r="AK147" s="111"/>
      <c r="AM147" s="122"/>
      <c r="AN147" s="123"/>
      <c r="BG147" s="125"/>
    </row>
    <row r="148" spans="3:59" ht="11.25" customHeight="1" x14ac:dyDescent="0.2">
      <c r="C148" s="122"/>
      <c r="D148" s="123"/>
      <c r="E148" s="660"/>
      <c r="F148" s="660"/>
      <c r="G148" s="660"/>
      <c r="H148" s="660"/>
      <c r="I148" s="660"/>
      <c r="J148" s="660"/>
      <c r="K148" s="660"/>
      <c r="L148" s="660"/>
      <c r="M148" s="660"/>
      <c r="N148" s="660"/>
      <c r="O148" s="660"/>
      <c r="P148" s="660"/>
      <c r="Q148" s="660"/>
      <c r="R148" s="660"/>
      <c r="S148" s="660"/>
      <c r="T148" s="660"/>
      <c r="U148" s="122"/>
      <c r="V148" s="123"/>
      <c r="W148" s="258" t="s">
        <v>338</v>
      </c>
      <c r="AL148" s="125"/>
      <c r="AM148" s="122"/>
      <c r="AN148" s="123"/>
      <c r="BG148" s="125"/>
    </row>
    <row r="149" spans="3:59" ht="11.25" customHeight="1" x14ac:dyDescent="0.2">
      <c r="C149" s="122"/>
      <c r="D149" s="123"/>
      <c r="E149" s="660"/>
      <c r="F149" s="660"/>
      <c r="G149" s="660"/>
      <c r="H149" s="660"/>
      <c r="I149" s="660"/>
      <c r="J149" s="660"/>
      <c r="K149" s="660"/>
      <c r="L149" s="660"/>
      <c r="M149" s="660"/>
      <c r="N149" s="660"/>
      <c r="O149" s="660"/>
      <c r="P149" s="660"/>
      <c r="Q149" s="660"/>
      <c r="R149" s="660"/>
      <c r="S149" s="660"/>
      <c r="T149" s="660"/>
      <c r="U149" s="122"/>
      <c r="V149" s="123"/>
      <c r="X149" t="s">
        <v>339</v>
      </c>
      <c r="AD149" s="111"/>
      <c r="AE149" s="111" t="s">
        <v>9</v>
      </c>
      <c r="AF149" s="111"/>
      <c r="AG149" s="111"/>
      <c r="AH149" s="111"/>
      <c r="AI149" s="111"/>
      <c r="AJ149" s="111"/>
      <c r="AK149" s="111"/>
      <c r="AL149" s="125" t="s">
        <v>250</v>
      </c>
      <c r="AM149" s="122"/>
      <c r="AN149" s="123"/>
      <c r="BG149" s="125"/>
    </row>
    <row r="150" spans="3:59" ht="11.25" customHeight="1" x14ac:dyDescent="0.2">
      <c r="C150" s="122"/>
      <c r="D150" s="123"/>
      <c r="E150" s="660"/>
      <c r="F150" s="660"/>
      <c r="G150" s="660"/>
      <c r="H150" s="660"/>
      <c r="I150" s="660"/>
      <c r="J150" s="660"/>
      <c r="K150" s="660"/>
      <c r="L150" s="660"/>
      <c r="M150" s="660"/>
      <c r="N150" s="660"/>
      <c r="O150" s="660"/>
      <c r="P150" s="660"/>
      <c r="Q150" s="660"/>
      <c r="R150" s="660"/>
      <c r="S150" s="660"/>
      <c r="T150" s="660"/>
      <c r="U150" s="122"/>
      <c r="V150" s="123"/>
      <c r="X150" s="533" t="s">
        <v>341</v>
      </c>
      <c r="Y150" s="533"/>
      <c r="Z150" s="533"/>
      <c r="AA150" s="533"/>
      <c r="AB150" s="533"/>
      <c r="AD150" s="111" t="s">
        <v>9</v>
      </c>
      <c r="AE150" s="111"/>
      <c r="AF150" s="111"/>
      <c r="AG150" s="111"/>
      <c r="AH150" s="111"/>
      <c r="AI150" s="111"/>
      <c r="AJ150" s="111"/>
      <c r="AK150" s="111"/>
      <c r="AL150" s="125" t="s">
        <v>252</v>
      </c>
      <c r="AM150" s="122"/>
      <c r="AN150" s="123"/>
      <c r="BG150" s="534"/>
    </row>
    <row r="151" spans="3:59" ht="11.25" customHeight="1" x14ac:dyDescent="0.2">
      <c r="C151" s="122"/>
      <c r="D151" s="123"/>
      <c r="U151" s="122"/>
      <c r="V151" s="123"/>
      <c r="X151" t="s">
        <v>471</v>
      </c>
      <c r="AL151" s="125"/>
      <c r="AM151" s="122"/>
      <c r="AN151" s="123"/>
      <c r="BG151" s="534"/>
    </row>
    <row r="152" spans="3:59" ht="11.25" customHeight="1" x14ac:dyDescent="0.2">
      <c r="C152" s="122"/>
      <c r="D152" s="123"/>
      <c r="E152" s="215"/>
      <c r="F152" s="215"/>
      <c r="G152" s="215"/>
      <c r="H152" s="215"/>
      <c r="I152" s="215"/>
      <c r="J152" s="215"/>
      <c r="K152" s="215"/>
      <c r="L152" s="215"/>
      <c r="M152" s="215"/>
      <c r="N152" s="215"/>
      <c r="O152" s="215"/>
      <c r="P152" s="215"/>
      <c r="Q152" s="125"/>
      <c r="R152" s="125"/>
      <c r="S152" s="125"/>
      <c r="T152" s="125"/>
      <c r="U152" s="122"/>
      <c r="V152" s="123"/>
      <c r="W152" s="111"/>
      <c r="Y152" t="s">
        <v>469</v>
      </c>
      <c r="AB152" s="94"/>
      <c r="AC152" s="94"/>
      <c r="AD152" s="94"/>
      <c r="AE152" s="94"/>
      <c r="AF152" s="94"/>
      <c r="AG152" s="94"/>
      <c r="AH152" s="94"/>
      <c r="AI152" s="94"/>
      <c r="AJ152" s="94"/>
      <c r="AK152" s="94"/>
      <c r="AL152" s="125" t="s">
        <v>306</v>
      </c>
      <c r="AM152" s="122"/>
      <c r="AN152" s="123"/>
      <c r="BG152" s="125"/>
    </row>
    <row r="153" spans="3:59" ht="11.25" customHeight="1" x14ac:dyDescent="0.2">
      <c r="C153" s="122"/>
      <c r="D153" s="123"/>
      <c r="U153" s="122"/>
      <c r="V153" s="123"/>
      <c r="W153" s="111"/>
      <c r="AB153" s="531" t="s">
        <v>102</v>
      </c>
      <c r="AC153" s="531"/>
      <c r="AD153" s="531"/>
      <c r="AE153" s="531"/>
      <c r="AF153" s="531"/>
      <c r="AG153" s="531"/>
      <c r="AH153" s="531"/>
      <c r="AI153" s="312"/>
      <c r="AJ153" s="312"/>
      <c r="AK153" s="312"/>
      <c r="AL153" s="125"/>
      <c r="AM153" s="122"/>
      <c r="AN153" s="123"/>
      <c r="BG153" s="125"/>
    </row>
    <row r="154" spans="3:59" ht="11.25" customHeight="1" x14ac:dyDescent="0.2">
      <c r="C154" s="122"/>
      <c r="D154" s="123"/>
      <c r="U154" s="122"/>
      <c r="V154" s="123"/>
      <c r="W154" s="111"/>
      <c r="AM154" s="122"/>
      <c r="AN154" s="123"/>
      <c r="BG154" s="125"/>
    </row>
    <row r="155" spans="3:59" ht="11.25" customHeight="1" x14ac:dyDescent="0.2">
      <c r="C155" s="122"/>
      <c r="D155" s="123"/>
      <c r="U155" s="122"/>
      <c r="V155" s="123"/>
      <c r="W155" s="258" t="s">
        <v>348</v>
      </c>
      <c r="AM155" s="122"/>
      <c r="AN155" s="123"/>
      <c r="BG155" s="125"/>
    </row>
    <row r="156" spans="3:59" ht="11.25" customHeight="1" x14ac:dyDescent="0.2">
      <c r="C156" s="122"/>
      <c r="D156" s="123"/>
      <c r="U156" s="122"/>
      <c r="V156" s="123"/>
      <c r="X156" t="s">
        <v>349</v>
      </c>
      <c r="AC156" s="111" t="s">
        <v>9</v>
      </c>
      <c r="AD156" s="111"/>
      <c r="AE156" s="111"/>
      <c r="AF156" s="111"/>
      <c r="AG156" s="111"/>
      <c r="AH156" s="111"/>
      <c r="AI156" s="111"/>
      <c r="AJ156" s="111"/>
      <c r="AK156" s="111"/>
      <c r="AL156" s="125" t="s">
        <v>309</v>
      </c>
      <c r="AM156" s="122"/>
      <c r="AN156" s="123"/>
      <c r="BG156" s="125"/>
    </row>
    <row r="157" spans="3:59" ht="11.25" customHeight="1" x14ac:dyDescent="0.2">
      <c r="C157" s="122"/>
      <c r="D157" s="123"/>
      <c r="U157" s="122"/>
      <c r="V157" s="123"/>
      <c r="X157" t="s">
        <v>351</v>
      </c>
      <c r="AB157" s="111" t="s">
        <v>9</v>
      </c>
      <c r="AC157" s="111"/>
      <c r="AD157" s="111"/>
      <c r="AE157" s="111"/>
      <c r="AF157" s="111"/>
      <c r="AG157" s="111"/>
      <c r="AH157" s="111"/>
      <c r="AI157" s="111"/>
      <c r="AJ157" s="111"/>
      <c r="AK157" s="111"/>
      <c r="AL157" s="125" t="s">
        <v>311</v>
      </c>
      <c r="AM157" s="122"/>
      <c r="AN157" s="123"/>
      <c r="BG157" s="125"/>
    </row>
    <row r="158" spans="3:59" ht="11.25" customHeight="1" x14ac:dyDescent="0.2">
      <c r="C158" s="122"/>
      <c r="D158" s="123"/>
      <c r="U158" s="122"/>
      <c r="V158" s="123"/>
      <c r="X158" t="s">
        <v>472</v>
      </c>
      <c r="AL158" s="125"/>
      <c r="AM158" s="122"/>
      <c r="AN158" s="123"/>
      <c r="BG158" s="125"/>
    </row>
    <row r="159" spans="3:59" ht="11.25" customHeight="1" x14ac:dyDescent="0.2">
      <c r="C159" s="122"/>
      <c r="D159" s="123"/>
      <c r="U159" s="122"/>
      <c r="V159" s="123"/>
      <c r="Y159" t="s">
        <v>469</v>
      </c>
      <c r="AB159" s="94"/>
      <c r="AC159" s="94"/>
      <c r="AD159" s="94"/>
      <c r="AE159" s="94"/>
      <c r="AF159" s="94"/>
      <c r="AG159" s="94"/>
      <c r="AH159" s="94"/>
      <c r="AI159" s="94"/>
      <c r="AJ159" s="94"/>
      <c r="AK159" s="94"/>
      <c r="AL159" s="27" t="s">
        <v>313</v>
      </c>
      <c r="AM159" s="122"/>
      <c r="AN159" s="123"/>
      <c r="BG159" s="125"/>
    </row>
    <row r="160" spans="3:59" ht="11.25" customHeight="1" x14ac:dyDescent="0.2">
      <c r="C160" s="122"/>
      <c r="D160" s="123"/>
      <c r="U160" s="122"/>
      <c r="V160" s="123"/>
      <c r="AB160" s="531" t="s">
        <v>102</v>
      </c>
      <c r="AC160" s="531"/>
      <c r="AD160" s="531"/>
      <c r="AE160" s="531"/>
      <c r="AF160" s="531"/>
      <c r="AG160" s="531"/>
      <c r="AH160" s="531"/>
      <c r="AI160" s="312"/>
      <c r="AJ160" s="312"/>
      <c r="AK160" s="312"/>
      <c r="AL160" s="125"/>
      <c r="AM160" s="122"/>
      <c r="AN160" s="123"/>
      <c r="BG160" s="255"/>
    </row>
    <row r="161" spans="1:59" ht="11.25" customHeight="1" x14ac:dyDescent="0.2">
      <c r="C161" s="122"/>
      <c r="D161" s="123"/>
      <c r="U161" s="122"/>
      <c r="V161" s="123"/>
      <c r="AL161" s="125"/>
      <c r="AM161" s="122"/>
      <c r="AN161" s="123"/>
      <c r="BG161" s="125"/>
    </row>
    <row r="162" spans="1:59" ht="11.25" customHeight="1" x14ac:dyDescent="0.2">
      <c r="C162" s="122"/>
      <c r="D162" s="123"/>
      <c r="U162" s="122"/>
      <c r="V162" s="123"/>
      <c r="W162" t="s">
        <v>253</v>
      </c>
      <c r="Z162" s="94"/>
      <c r="AA162" s="94"/>
      <c r="AB162" s="94"/>
      <c r="AC162" s="94"/>
      <c r="AD162" s="94"/>
      <c r="AE162" s="94"/>
      <c r="AF162" s="94"/>
      <c r="AG162" s="94"/>
      <c r="AH162" s="94"/>
      <c r="AI162" s="256"/>
      <c r="AJ162" s="256"/>
      <c r="AK162" s="256"/>
      <c r="AL162" s="125" t="s">
        <v>254</v>
      </c>
      <c r="AM162" s="122"/>
      <c r="AN162" s="123"/>
      <c r="BB162" s="27"/>
    </row>
    <row r="163" spans="1:59" ht="11.25" customHeight="1" x14ac:dyDescent="0.2">
      <c r="C163" s="122"/>
      <c r="D163" s="123"/>
      <c r="U163" s="122"/>
      <c r="V163" s="123"/>
      <c r="Z163" s="531" t="s">
        <v>102</v>
      </c>
      <c r="AA163" s="531"/>
      <c r="AB163" s="531"/>
      <c r="AC163" s="531"/>
      <c r="AD163" s="531"/>
      <c r="AE163" s="531"/>
      <c r="AF163" s="531"/>
      <c r="AG163" s="531"/>
      <c r="AH163" s="531"/>
      <c r="AI163" s="531"/>
      <c r="AJ163" s="531"/>
      <c r="AK163" s="531"/>
      <c r="AL163" s="125"/>
      <c r="AM163" s="122"/>
      <c r="AN163" s="123"/>
      <c r="BB163" s="27"/>
    </row>
    <row r="164" spans="1:59" ht="6" customHeight="1" x14ac:dyDescent="0.2">
      <c r="A164" s="94"/>
      <c r="B164" s="256"/>
      <c r="C164" s="124"/>
      <c r="D164" s="257"/>
      <c r="E164" s="94"/>
      <c r="F164" s="94"/>
      <c r="G164" s="94"/>
      <c r="H164" s="94"/>
      <c r="I164" s="94"/>
      <c r="J164" s="94"/>
      <c r="K164" s="94"/>
      <c r="L164" s="94"/>
      <c r="M164" s="94"/>
      <c r="N164" s="94"/>
      <c r="O164" s="94"/>
      <c r="P164" s="94"/>
      <c r="Q164" s="94"/>
      <c r="R164" s="94"/>
      <c r="S164" s="94"/>
      <c r="T164" s="94"/>
      <c r="U164" s="124"/>
      <c r="V164" s="257"/>
      <c r="W164" s="94"/>
      <c r="AH164" s="125"/>
      <c r="AI164" s="94"/>
      <c r="AJ164" s="94"/>
      <c r="AK164" s="94"/>
      <c r="AL164" s="256"/>
      <c r="AM164" s="124"/>
      <c r="AN164" s="257"/>
      <c r="AO164" s="94"/>
      <c r="AP164" s="94"/>
      <c r="AQ164" s="94"/>
    </row>
    <row r="165" spans="1:59" ht="6" customHeight="1" x14ac:dyDescent="0.2">
      <c r="A165" s="212"/>
      <c r="B165" s="230"/>
      <c r="C165" s="380"/>
      <c r="D165" s="381"/>
      <c r="E165" s="212"/>
      <c r="F165" s="212"/>
      <c r="G165" s="212"/>
      <c r="H165" s="212"/>
      <c r="I165" s="212"/>
      <c r="J165" s="212"/>
      <c r="K165" s="212"/>
      <c r="L165" s="212"/>
      <c r="M165" s="212"/>
      <c r="N165" s="212"/>
      <c r="O165" s="212"/>
      <c r="P165" s="212"/>
      <c r="Q165" s="212"/>
      <c r="R165" s="212"/>
      <c r="S165" s="212"/>
      <c r="T165" s="212"/>
      <c r="U165" s="380"/>
      <c r="V165" s="381"/>
      <c r="W165" s="212"/>
      <c r="X165" s="212"/>
      <c r="Y165" s="212"/>
      <c r="Z165" s="212"/>
      <c r="AA165" s="212"/>
      <c r="AB165" s="212"/>
      <c r="AC165" s="212"/>
      <c r="AD165" s="212"/>
      <c r="AE165" s="212"/>
      <c r="AF165" s="212"/>
      <c r="AG165" s="212"/>
      <c r="AH165" s="212"/>
      <c r="AI165" s="212"/>
      <c r="AJ165" s="212"/>
      <c r="AK165" s="212"/>
      <c r="AL165" s="214"/>
      <c r="AM165" s="380"/>
      <c r="AN165" s="123"/>
    </row>
    <row r="166" spans="1:59" ht="11.25" customHeight="1" x14ac:dyDescent="0.2">
      <c r="B166" s="125">
        <v>416</v>
      </c>
      <c r="C166" s="122"/>
      <c r="D166" s="123"/>
      <c r="E166" s="700" t="str">
        <f ca="1">VLOOKUP(INDIRECT(ADDRESS(ROW(),COLUMN()-3)),Language_Translations,MATCH(Language_Selected,Language_Options,0),FALSE)</f>
        <v>How many weeks or months pregnant were you when you first received antenatal care for this pregnancy?</v>
      </c>
      <c r="F166" s="700"/>
      <c r="G166" s="700"/>
      <c r="H166" s="700"/>
      <c r="I166" s="700"/>
      <c r="J166" s="700"/>
      <c r="K166" s="700"/>
      <c r="L166" s="700"/>
      <c r="M166" s="700"/>
      <c r="N166" s="700"/>
      <c r="O166" s="700"/>
      <c r="P166" s="700"/>
      <c r="Q166" s="700"/>
      <c r="R166" s="700"/>
      <c r="S166" s="700"/>
      <c r="T166" s="700"/>
      <c r="U166" s="122"/>
      <c r="V166" s="123"/>
      <c r="AI166" s="381"/>
      <c r="AJ166" s="212"/>
      <c r="AK166" s="381"/>
      <c r="AL166" s="511"/>
      <c r="AM166" s="122"/>
      <c r="AN166" s="123"/>
    </row>
    <row r="167" spans="1:59" x14ac:dyDescent="0.2">
      <c r="B167" s="255"/>
      <c r="C167" s="122"/>
      <c r="D167" s="123"/>
      <c r="E167" s="700"/>
      <c r="F167" s="700"/>
      <c r="G167" s="700"/>
      <c r="H167" s="700"/>
      <c r="I167" s="700"/>
      <c r="J167" s="700"/>
      <c r="K167" s="700"/>
      <c r="L167" s="700"/>
      <c r="M167" s="700"/>
      <c r="N167" s="700"/>
      <c r="O167" s="700"/>
      <c r="P167" s="700"/>
      <c r="Q167" s="700"/>
      <c r="R167" s="700"/>
      <c r="S167" s="700"/>
      <c r="T167" s="700"/>
      <c r="U167" s="122"/>
      <c r="V167" s="123"/>
      <c r="W167" t="s">
        <v>181</v>
      </c>
      <c r="Z167" s="111" t="s">
        <v>9</v>
      </c>
      <c r="AA167" s="111"/>
      <c r="AB167" s="111"/>
      <c r="AC167" s="111"/>
      <c r="AD167" s="111"/>
      <c r="AE167" s="111"/>
      <c r="AF167" s="111"/>
      <c r="AG167" s="215">
        <v>1</v>
      </c>
      <c r="AH167" s="215"/>
      <c r="AI167" s="257"/>
      <c r="AJ167" s="94"/>
      <c r="AK167" s="257"/>
      <c r="AL167" s="508"/>
      <c r="AM167" s="122"/>
      <c r="AN167" s="123"/>
    </row>
    <row r="168" spans="1:59" x14ac:dyDescent="0.2">
      <c r="C168" s="122"/>
      <c r="D168" s="123"/>
      <c r="E168" s="700"/>
      <c r="F168" s="700"/>
      <c r="G168" s="700"/>
      <c r="H168" s="700"/>
      <c r="I168" s="700"/>
      <c r="J168" s="700"/>
      <c r="K168" s="700"/>
      <c r="L168" s="700"/>
      <c r="M168" s="700"/>
      <c r="N168" s="700"/>
      <c r="O168" s="700"/>
      <c r="P168" s="700"/>
      <c r="Q168" s="700"/>
      <c r="R168" s="700"/>
      <c r="S168" s="700"/>
      <c r="T168" s="700"/>
      <c r="U168" s="122"/>
      <c r="V168" s="123"/>
      <c r="AG168" s="215"/>
      <c r="AH168" s="215"/>
      <c r="AI168" s="381"/>
      <c r="AJ168" s="212"/>
      <c r="AK168" s="381"/>
      <c r="AL168" s="511"/>
      <c r="AM168" s="122"/>
      <c r="AN168" s="123"/>
    </row>
    <row r="169" spans="1:59" x14ac:dyDescent="0.2">
      <c r="C169" s="122"/>
      <c r="D169" s="123"/>
      <c r="E169" s="700"/>
      <c r="F169" s="700"/>
      <c r="G169" s="700"/>
      <c r="H169" s="700"/>
      <c r="I169" s="700"/>
      <c r="J169" s="700"/>
      <c r="K169" s="700"/>
      <c r="L169" s="700"/>
      <c r="M169" s="700"/>
      <c r="N169" s="700"/>
      <c r="O169" s="700"/>
      <c r="P169" s="700"/>
      <c r="Q169" s="700"/>
      <c r="R169" s="700"/>
      <c r="S169" s="700"/>
      <c r="T169" s="700"/>
      <c r="U169" s="122"/>
      <c r="V169" s="123"/>
      <c r="W169" t="s">
        <v>191</v>
      </c>
      <c r="Z169" s="111" t="s">
        <v>9</v>
      </c>
      <c r="AA169" s="111"/>
      <c r="AB169" s="111"/>
      <c r="AC169" s="111"/>
      <c r="AD169" s="111"/>
      <c r="AE169" s="111"/>
      <c r="AF169" s="111"/>
      <c r="AG169" s="215">
        <v>2</v>
      </c>
      <c r="AH169" s="215"/>
      <c r="AI169" s="257"/>
      <c r="AJ169" s="94"/>
      <c r="AK169" s="257"/>
      <c r="AL169" s="508"/>
      <c r="AM169" s="122"/>
      <c r="AN169" s="123"/>
    </row>
    <row r="170" spans="1:59" x14ac:dyDescent="0.2">
      <c r="C170" s="122"/>
      <c r="D170" s="123"/>
      <c r="E170" s="700"/>
      <c r="F170" s="700"/>
      <c r="G170" s="700"/>
      <c r="H170" s="700"/>
      <c r="I170" s="700"/>
      <c r="J170" s="700"/>
      <c r="K170" s="700"/>
      <c r="L170" s="700"/>
      <c r="M170" s="700"/>
      <c r="N170" s="700"/>
      <c r="O170" s="700"/>
      <c r="P170" s="700"/>
      <c r="Q170" s="700"/>
      <c r="R170" s="700"/>
      <c r="S170" s="700"/>
      <c r="T170" s="700"/>
      <c r="U170" s="122"/>
      <c r="V170" s="123"/>
      <c r="AM170" s="122"/>
      <c r="AN170" s="123"/>
    </row>
    <row r="171" spans="1:59" x14ac:dyDescent="0.2">
      <c r="C171" s="122"/>
      <c r="D171" s="123"/>
      <c r="E171" s="700"/>
      <c r="F171" s="700"/>
      <c r="G171" s="700"/>
      <c r="H171" s="700"/>
      <c r="I171" s="700"/>
      <c r="J171" s="700"/>
      <c r="K171" s="700"/>
      <c r="L171" s="700"/>
      <c r="M171" s="700"/>
      <c r="N171" s="700"/>
      <c r="O171" s="700"/>
      <c r="P171" s="700"/>
      <c r="Q171" s="700"/>
      <c r="R171" s="700"/>
      <c r="S171" s="700"/>
      <c r="T171" s="700"/>
      <c r="U171" s="122"/>
      <c r="V171" s="123"/>
      <c r="W171" t="s">
        <v>260</v>
      </c>
      <c r="AB171" s="111" t="s">
        <v>9</v>
      </c>
      <c r="AC171" s="111"/>
      <c r="AD171" s="111"/>
      <c r="AE171" s="111"/>
      <c r="AF171" s="111"/>
      <c r="AG171" s="111"/>
      <c r="AH171" s="111"/>
      <c r="AI171" s="111"/>
      <c r="AJ171" s="111"/>
      <c r="AK171" s="111"/>
      <c r="AL171" s="84" t="s">
        <v>448</v>
      </c>
      <c r="AM171" s="122"/>
      <c r="AN171" s="123"/>
    </row>
    <row r="172" spans="1:59" ht="6" customHeight="1" x14ac:dyDescent="0.2">
      <c r="A172" s="94"/>
      <c r="B172" s="256"/>
      <c r="C172" s="124"/>
      <c r="D172" s="257"/>
      <c r="E172" s="94"/>
      <c r="F172" s="94"/>
      <c r="G172" s="94"/>
      <c r="H172" s="94"/>
      <c r="I172" s="94"/>
      <c r="J172" s="94"/>
      <c r="K172" s="94"/>
      <c r="L172" s="94"/>
      <c r="M172" s="94"/>
      <c r="N172" s="94"/>
      <c r="O172" s="94"/>
      <c r="P172" s="94"/>
      <c r="Q172" s="94"/>
      <c r="R172" s="94"/>
      <c r="S172" s="94"/>
      <c r="T172" s="94"/>
      <c r="U172" s="124"/>
      <c r="V172" s="257"/>
      <c r="W172" s="94"/>
      <c r="X172" s="94"/>
      <c r="Y172" s="94"/>
      <c r="Z172" s="94"/>
      <c r="AA172" s="94"/>
      <c r="AB172" s="94"/>
      <c r="AC172" s="94"/>
      <c r="AD172" s="94"/>
      <c r="AE172" s="94"/>
      <c r="AF172" s="94"/>
      <c r="AG172" s="94"/>
      <c r="AH172" s="94"/>
      <c r="AI172" s="94"/>
      <c r="AJ172" s="94"/>
      <c r="AK172" s="94"/>
      <c r="AL172" s="447"/>
      <c r="AM172" s="124"/>
      <c r="AN172" s="257"/>
      <c r="AO172" s="94"/>
      <c r="AP172" s="94"/>
      <c r="AQ172" s="94"/>
    </row>
    <row r="173" spans="1:59" ht="6" customHeight="1" x14ac:dyDescent="0.2">
      <c r="A173" s="212"/>
      <c r="B173" s="230"/>
      <c r="C173" s="380"/>
      <c r="D173" s="381"/>
      <c r="E173" s="212"/>
      <c r="F173" s="212"/>
      <c r="G173" s="212"/>
      <c r="H173" s="212"/>
      <c r="I173" s="212"/>
      <c r="J173" s="212"/>
      <c r="K173" s="212"/>
      <c r="L173" s="212"/>
      <c r="M173" s="212"/>
      <c r="N173" s="212"/>
      <c r="O173" s="212"/>
      <c r="P173" s="212"/>
      <c r="Q173" s="212"/>
      <c r="R173" s="212"/>
      <c r="S173" s="212"/>
      <c r="T173" s="212"/>
      <c r="U173" s="380"/>
      <c r="V173" s="381"/>
      <c r="W173" s="212"/>
      <c r="X173" s="212"/>
      <c r="Y173" s="212"/>
      <c r="Z173" s="212"/>
      <c r="AA173" s="212"/>
      <c r="AB173" s="212"/>
      <c r="AC173" s="212"/>
      <c r="AD173" s="212"/>
      <c r="AE173" s="212"/>
      <c r="AF173" s="212"/>
      <c r="AG173" s="212"/>
      <c r="AH173" s="212"/>
      <c r="AI173" s="212"/>
      <c r="AJ173" s="212"/>
      <c r="AK173" s="212"/>
      <c r="AL173" s="214"/>
      <c r="AM173" s="380"/>
      <c r="AN173" s="123"/>
    </row>
    <row r="174" spans="1:59" ht="11.25" customHeight="1" x14ac:dyDescent="0.2">
      <c r="B174" s="125">
        <v>417</v>
      </c>
      <c r="C174" s="122"/>
      <c r="D174" s="123"/>
      <c r="E174" s="700" t="str">
        <f ca="1">VLOOKUP(INDIRECT(ADDRESS(ROW(),COLUMN()-3)),Language_Translations,MATCH(Language_Selected,Language_Options,0),FALSE)</f>
        <v>How many times did you receive antenatal care during this pregnancy?</v>
      </c>
      <c r="F174" s="700"/>
      <c r="G174" s="700"/>
      <c r="H174" s="700"/>
      <c r="I174" s="700"/>
      <c r="J174" s="700"/>
      <c r="K174" s="700"/>
      <c r="L174" s="700"/>
      <c r="M174" s="700"/>
      <c r="N174" s="700"/>
      <c r="O174" s="700"/>
      <c r="P174" s="700"/>
      <c r="Q174" s="700"/>
      <c r="R174" s="700"/>
      <c r="S174" s="700"/>
      <c r="T174" s="700"/>
      <c r="U174" s="122"/>
      <c r="V174" s="123"/>
      <c r="AI174" s="381"/>
      <c r="AJ174" s="212"/>
      <c r="AK174" s="381"/>
      <c r="AL174" s="511"/>
      <c r="AM174" s="122"/>
      <c r="AN174" s="123"/>
    </row>
    <row r="175" spans="1:59" x14ac:dyDescent="0.2">
      <c r="B175" s="255"/>
      <c r="C175" s="122"/>
      <c r="D175" s="123"/>
      <c r="E175" s="700"/>
      <c r="F175" s="700"/>
      <c r="G175" s="700"/>
      <c r="H175" s="700"/>
      <c r="I175" s="700"/>
      <c r="J175" s="700"/>
      <c r="K175" s="700"/>
      <c r="L175" s="700"/>
      <c r="M175" s="700"/>
      <c r="N175" s="700"/>
      <c r="O175" s="700"/>
      <c r="P175" s="700"/>
      <c r="Q175" s="700"/>
      <c r="R175" s="700"/>
      <c r="S175" s="700"/>
      <c r="T175" s="700"/>
      <c r="U175" s="122"/>
      <c r="V175" s="123"/>
      <c r="W175" t="s">
        <v>473</v>
      </c>
      <c r="AD175" s="111" t="s">
        <v>9</v>
      </c>
      <c r="AE175" s="111"/>
      <c r="AF175" s="111"/>
      <c r="AG175" s="111"/>
      <c r="AH175" s="111"/>
      <c r="AI175" s="257"/>
      <c r="AJ175" s="94"/>
      <c r="AK175" s="257"/>
      <c r="AL175" s="508"/>
      <c r="AM175" s="122"/>
      <c r="AN175" s="123"/>
    </row>
    <row r="176" spans="1:59" x14ac:dyDescent="0.2">
      <c r="C176" s="122"/>
      <c r="D176" s="123"/>
      <c r="E176" s="700"/>
      <c r="F176" s="700"/>
      <c r="G176" s="700"/>
      <c r="H176" s="700"/>
      <c r="I176" s="700"/>
      <c r="J176" s="700"/>
      <c r="K176" s="700"/>
      <c r="L176" s="700"/>
      <c r="M176" s="700"/>
      <c r="N176" s="700"/>
      <c r="O176" s="700"/>
      <c r="P176" s="700"/>
      <c r="Q176" s="700"/>
      <c r="R176" s="700"/>
      <c r="S176" s="700"/>
      <c r="T176" s="700"/>
      <c r="U176" s="122"/>
      <c r="V176" s="123"/>
      <c r="AM176" s="122"/>
      <c r="AN176" s="123"/>
    </row>
    <row r="177" spans="1:43" x14ac:dyDescent="0.2">
      <c r="C177" s="122"/>
      <c r="D177" s="123"/>
      <c r="E177" s="700"/>
      <c r="F177" s="700"/>
      <c r="G177" s="700"/>
      <c r="H177" s="700"/>
      <c r="I177" s="700"/>
      <c r="J177" s="700"/>
      <c r="K177" s="700"/>
      <c r="L177" s="700"/>
      <c r="M177" s="700"/>
      <c r="N177" s="700"/>
      <c r="O177" s="700"/>
      <c r="P177" s="700"/>
      <c r="Q177" s="700"/>
      <c r="R177" s="700"/>
      <c r="S177" s="700"/>
      <c r="T177" s="700"/>
      <c r="U177" s="122"/>
      <c r="V177" s="123"/>
      <c r="W177" t="s">
        <v>260</v>
      </c>
      <c r="AB177" s="111" t="s">
        <v>9</v>
      </c>
      <c r="AC177" s="111"/>
      <c r="AD177" s="111"/>
      <c r="AE177" s="111"/>
      <c r="AF177" s="111"/>
      <c r="AG177" s="111"/>
      <c r="AH177" s="111"/>
      <c r="AI177" s="111"/>
      <c r="AJ177" s="111"/>
      <c r="AK177" s="111"/>
      <c r="AL177" s="84" t="s">
        <v>83</v>
      </c>
      <c r="AM177" s="122"/>
      <c r="AN177" s="123"/>
    </row>
    <row r="178" spans="1:43" ht="6" customHeight="1" x14ac:dyDescent="0.2">
      <c r="A178" s="94"/>
      <c r="B178" s="256"/>
      <c r="C178" s="124"/>
      <c r="D178" s="257"/>
      <c r="E178" s="94"/>
      <c r="F178" s="94"/>
      <c r="G178" s="94"/>
      <c r="H178" s="94"/>
      <c r="I178" s="94"/>
      <c r="J178" s="94"/>
      <c r="K178" s="94"/>
      <c r="L178" s="94"/>
      <c r="M178" s="94"/>
      <c r="N178" s="94"/>
      <c r="O178" s="94"/>
      <c r="P178" s="94"/>
      <c r="Q178" s="94"/>
      <c r="R178" s="94"/>
      <c r="S178" s="94"/>
      <c r="T178" s="94"/>
      <c r="U178" s="124"/>
      <c r="V178" s="257"/>
      <c r="W178" s="94"/>
      <c r="X178" s="94"/>
      <c r="Y178" s="94"/>
      <c r="Z178" s="94"/>
      <c r="AA178" s="94"/>
      <c r="AB178" s="94"/>
      <c r="AC178" s="94"/>
      <c r="AD178" s="94"/>
      <c r="AE178" s="94"/>
      <c r="AF178" s="94"/>
      <c r="AG178" s="94"/>
      <c r="AH178" s="94"/>
      <c r="AI178" s="94"/>
      <c r="AJ178" s="94"/>
      <c r="AK178" s="94"/>
      <c r="AL178" s="535"/>
      <c r="AM178" s="124"/>
      <c r="AN178" s="257"/>
      <c r="AO178" s="94"/>
      <c r="AP178" s="94"/>
      <c r="AQ178" s="94"/>
    </row>
    <row r="179" spans="1:43" ht="6" customHeight="1" x14ac:dyDescent="0.2">
      <c r="A179" s="212"/>
      <c r="B179" s="230"/>
      <c r="C179" s="380"/>
      <c r="D179" s="381"/>
      <c r="E179" s="212"/>
      <c r="F179" s="212"/>
      <c r="G179" s="212"/>
      <c r="H179" s="212"/>
      <c r="I179" s="212"/>
      <c r="J179" s="212"/>
      <c r="K179" s="212"/>
      <c r="L179" s="212"/>
      <c r="M179" s="212"/>
      <c r="N179" s="212"/>
      <c r="O179" s="212"/>
      <c r="P179" s="212"/>
      <c r="Q179" s="212"/>
      <c r="R179" s="212"/>
      <c r="S179" s="212"/>
      <c r="T179" s="212"/>
      <c r="U179" s="380"/>
      <c r="V179" s="381"/>
      <c r="W179" s="212"/>
      <c r="X179" s="212"/>
      <c r="Y179" s="212"/>
      <c r="Z179" s="212"/>
      <c r="AA179" s="212"/>
      <c r="AB179" s="212"/>
      <c r="AC179" s="212"/>
      <c r="AD179" s="212"/>
      <c r="AE179" s="212"/>
      <c r="AF179" s="212"/>
      <c r="AG179" s="212"/>
      <c r="AH179" s="212"/>
      <c r="AI179" s="212"/>
      <c r="AJ179" s="212"/>
      <c r="AK179" s="212"/>
      <c r="AL179" s="536"/>
      <c r="AM179" s="380"/>
      <c r="AN179" s="123"/>
    </row>
    <row r="180" spans="1:43" ht="11.25" customHeight="1" x14ac:dyDescent="0.2">
      <c r="B180" s="125">
        <v>418</v>
      </c>
      <c r="C180" s="122"/>
      <c r="D180" s="123"/>
      <c r="E180" s="700" t="str">
        <f ca="1">VLOOKUP(INDIRECT(ADDRESS(ROW(),COLUMN()-3)),Language_Translations,MATCH(Language_Selected,Language_Options,0),FALSE)</f>
        <v>As part of your antenatal care during this pregnancy, did a healthcare provider do any of the following:</v>
      </c>
      <c r="F180" s="700"/>
      <c r="G180" s="700"/>
      <c r="H180" s="700"/>
      <c r="I180" s="700"/>
      <c r="J180" s="700"/>
      <c r="K180" s="700"/>
      <c r="L180" s="700"/>
      <c r="M180" s="700"/>
      <c r="N180" s="700"/>
      <c r="O180" s="700"/>
      <c r="P180" s="700"/>
      <c r="Q180" s="700"/>
      <c r="R180" s="700"/>
      <c r="S180" s="700"/>
      <c r="T180" s="700"/>
      <c r="U180" s="122"/>
      <c r="V180" s="123"/>
      <c r="AL180" s="84"/>
      <c r="AM180" s="122"/>
      <c r="AN180" s="123"/>
    </row>
    <row r="181" spans="1:43" x14ac:dyDescent="0.2">
      <c r="B181" s="255"/>
      <c r="C181" s="122"/>
      <c r="D181" s="123"/>
      <c r="E181" s="700"/>
      <c r="F181" s="700"/>
      <c r="G181" s="700"/>
      <c r="H181" s="700"/>
      <c r="I181" s="700"/>
      <c r="J181" s="700"/>
      <c r="K181" s="700"/>
      <c r="L181" s="700"/>
      <c r="M181" s="700"/>
      <c r="N181" s="700"/>
      <c r="O181" s="700"/>
      <c r="P181" s="700"/>
      <c r="Q181" s="700"/>
      <c r="R181" s="700"/>
      <c r="S181" s="700"/>
      <c r="T181" s="700"/>
      <c r="U181" s="122"/>
      <c r="V181" s="123"/>
      <c r="AL181" s="84"/>
      <c r="AM181" s="122"/>
      <c r="AN181" s="123"/>
    </row>
    <row r="182" spans="1:43" x14ac:dyDescent="0.2">
      <c r="C182" s="122"/>
      <c r="D182" s="123"/>
      <c r="E182" s="700"/>
      <c r="F182" s="700"/>
      <c r="G182" s="700"/>
      <c r="H182" s="700"/>
      <c r="I182" s="700"/>
      <c r="J182" s="700"/>
      <c r="K182" s="700"/>
      <c r="L182" s="700"/>
      <c r="M182" s="700"/>
      <c r="N182" s="700"/>
      <c r="O182" s="700"/>
      <c r="P182" s="700"/>
      <c r="Q182" s="700"/>
      <c r="R182" s="700"/>
      <c r="S182" s="700"/>
      <c r="T182" s="700"/>
      <c r="U182" s="122"/>
      <c r="V182" s="123"/>
      <c r="AH182" s="125" t="s">
        <v>112</v>
      </c>
      <c r="AJ182" s="125" t="s">
        <v>113</v>
      </c>
      <c r="AL182" s="125" t="s">
        <v>474</v>
      </c>
      <c r="AM182" s="122"/>
      <c r="AN182" s="123"/>
    </row>
    <row r="183" spans="1:43" ht="6" customHeight="1" x14ac:dyDescent="0.2">
      <c r="C183" s="122"/>
      <c r="D183" s="123"/>
      <c r="U183" s="122"/>
      <c r="V183" s="123"/>
      <c r="AH183" s="255"/>
      <c r="AJ183" s="255"/>
      <c r="AL183" s="255"/>
      <c r="AM183" s="122"/>
      <c r="AN183" s="123"/>
    </row>
    <row r="184" spans="1:43" ht="11.25" customHeight="1" x14ac:dyDescent="0.2">
      <c r="C184" s="122"/>
      <c r="D184" s="123"/>
      <c r="E184" t="s">
        <v>148</v>
      </c>
      <c r="F184" s="731" t="str">
        <f t="shared" ref="F184:F191" ca="1" si="0">VLOOKUP(CONCATENATE($B$180&amp;INDIRECT(ADDRESS(ROW(),COLUMN()-1))),Language_Translations,MATCH(Language_Selected,Language_Options,0),FALSE)</f>
        <v>Measure your blood pressure?</v>
      </c>
      <c r="G184" s="731"/>
      <c r="H184" s="731"/>
      <c r="I184" s="731"/>
      <c r="J184" s="731"/>
      <c r="K184" s="731"/>
      <c r="L184" s="731"/>
      <c r="M184" s="731"/>
      <c r="N184" s="731"/>
      <c r="O184" s="731"/>
      <c r="P184" s="731"/>
      <c r="Q184" s="460"/>
      <c r="R184" s="460"/>
      <c r="S184" s="460"/>
      <c r="T184" s="460"/>
      <c r="U184" s="122"/>
      <c r="V184" s="123"/>
      <c r="W184" t="s">
        <v>148</v>
      </c>
      <c r="X184" t="s">
        <v>475</v>
      </c>
      <c r="Z184" s="111" t="s">
        <v>9</v>
      </c>
      <c r="AA184" s="111"/>
      <c r="AB184" s="111"/>
      <c r="AC184" s="111"/>
      <c r="AD184" s="111"/>
      <c r="AE184" s="111"/>
      <c r="AF184" s="111"/>
      <c r="AG184" s="111"/>
      <c r="AH184" s="255" t="s">
        <v>87</v>
      </c>
      <c r="AJ184" s="255" t="s">
        <v>89</v>
      </c>
      <c r="AL184" s="255" t="s">
        <v>212</v>
      </c>
      <c r="AM184" s="122"/>
      <c r="AN184" s="123"/>
    </row>
    <row r="185" spans="1:43" ht="11.25" customHeight="1" x14ac:dyDescent="0.2">
      <c r="C185" s="122"/>
      <c r="D185" s="123"/>
      <c r="E185" t="s">
        <v>150</v>
      </c>
      <c r="F185" s="731" t="str">
        <f t="shared" ca="1" si="0"/>
        <v>Take a urine sample?</v>
      </c>
      <c r="G185" s="731"/>
      <c r="H185" s="731"/>
      <c r="I185" s="731"/>
      <c r="J185" s="731"/>
      <c r="K185" s="731"/>
      <c r="L185" s="731"/>
      <c r="M185" s="731"/>
      <c r="N185" s="731"/>
      <c r="O185" s="731"/>
      <c r="P185" s="731"/>
      <c r="Q185" s="460"/>
      <c r="R185" s="460"/>
      <c r="S185" s="460"/>
      <c r="T185" s="460"/>
      <c r="U185" s="122"/>
      <c r="V185" s="123"/>
      <c r="W185" t="s">
        <v>150</v>
      </c>
      <c r="X185" t="s">
        <v>476</v>
      </c>
      <c r="AA185" s="111" t="s">
        <v>9</v>
      </c>
      <c r="AB185" s="111"/>
      <c r="AC185" s="111"/>
      <c r="AD185" s="111"/>
      <c r="AE185" s="111"/>
      <c r="AF185" s="111"/>
      <c r="AG185" s="111"/>
      <c r="AH185" s="255" t="s">
        <v>87</v>
      </c>
      <c r="AJ185" s="255" t="s">
        <v>89</v>
      </c>
      <c r="AL185" s="255" t="s">
        <v>212</v>
      </c>
      <c r="AM185" s="122"/>
      <c r="AN185" s="123"/>
    </row>
    <row r="186" spans="1:43" ht="11.25" customHeight="1" x14ac:dyDescent="0.2">
      <c r="C186" s="122"/>
      <c r="D186" s="123"/>
      <c r="E186" t="s">
        <v>366</v>
      </c>
      <c r="F186" s="731" t="str">
        <f t="shared" ca="1" si="0"/>
        <v>Take a blood sample?</v>
      </c>
      <c r="G186" s="731"/>
      <c r="H186" s="731"/>
      <c r="I186" s="731"/>
      <c r="J186" s="731"/>
      <c r="K186" s="731"/>
      <c r="L186" s="731"/>
      <c r="M186" s="731"/>
      <c r="N186" s="731"/>
      <c r="O186" s="731"/>
      <c r="P186" s="731"/>
      <c r="Q186" s="460"/>
      <c r="R186" s="460"/>
      <c r="S186" s="460"/>
      <c r="T186" s="460"/>
      <c r="U186" s="122"/>
      <c r="V186" s="123"/>
      <c r="W186" t="s">
        <v>366</v>
      </c>
      <c r="X186" t="s">
        <v>477</v>
      </c>
      <c r="AA186" s="111" t="s">
        <v>9</v>
      </c>
      <c r="AB186" s="111"/>
      <c r="AC186" s="111"/>
      <c r="AD186" s="111"/>
      <c r="AE186" s="111"/>
      <c r="AF186" s="111"/>
      <c r="AG186" s="111"/>
      <c r="AH186" s="255" t="s">
        <v>87</v>
      </c>
      <c r="AJ186" s="255" t="s">
        <v>89</v>
      </c>
      <c r="AL186" s="255" t="s">
        <v>212</v>
      </c>
      <c r="AM186" s="122"/>
      <c r="AN186" s="123"/>
    </row>
    <row r="187" spans="1:43" ht="11.25" customHeight="1" x14ac:dyDescent="0.2">
      <c r="C187" s="122"/>
      <c r="D187" s="123"/>
      <c r="E187" t="s">
        <v>368</v>
      </c>
      <c r="F187" s="700" t="str">
        <f t="shared" ca="1" si="0"/>
        <v>Listen to the baby's heartbeat?</v>
      </c>
      <c r="G187" s="700"/>
      <c r="H187" s="700"/>
      <c r="I187" s="700"/>
      <c r="J187" s="700"/>
      <c r="K187" s="700"/>
      <c r="L187" s="700"/>
      <c r="M187" s="700"/>
      <c r="N187" s="700"/>
      <c r="O187" s="700"/>
      <c r="P187" s="700"/>
      <c r="Q187" s="485"/>
      <c r="R187" s="485"/>
      <c r="S187" s="485"/>
      <c r="T187" s="485"/>
      <c r="U187" s="122"/>
      <c r="V187" s="123"/>
      <c r="W187" t="s">
        <v>368</v>
      </c>
      <c r="X187" t="s">
        <v>478</v>
      </c>
      <c r="AB187" s="111" t="s">
        <v>9</v>
      </c>
      <c r="AC187" s="111"/>
      <c r="AD187" s="111"/>
      <c r="AE187" s="111"/>
      <c r="AF187" s="111"/>
      <c r="AG187" s="111"/>
      <c r="AH187" s="255" t="s">
        <v>87</v>
      </c>
      <c r="AJ187" s="255" t="s">
        <v>89</v>
      </c>
      <c r="AL187" s="255" t="s">
        <v>212</v>
      </c>
      <c r="AM187" s="122"/>
      <c r="AN187" s="123"/>
    </row>
    <row r="188" spans="1:43" ht="11.25" customHeight="1" x14ac:dyDescent="0.2">
      <c r="C188" s="122"/>
      <c r="D188" s="123"/>
      <c r="E188" t="s">
        <v>369</v>
      </c>
      <c r="F188" s="700" t="str">
        <f t="shared" ca="1" si="0"/>
        <v>Talk with you about which foods or how much food you should eat?</v>
      </c>
      <c r="G188" s="700"/>
      <c r="H188" s="700"/>
      <c r="I188" s="700"/>
      <c r="J188" s="700"/>
      <c r="K188" s="700"/>
      <c r="L188" s="700"/>
      <c r="M188" s="700"/>
      <c r="N188" s="700"/>
      <c r="O188" s="700"/>
      <c r="P188" s="700"/>
      <c r="Q188" s="700"/>
      <c r="R188" s="700"/>
      <c r="S188" s="700"/>
      <c r="T188" s="700"/>
      <c r="U188" s="122"/>
      <c r="V188" s="123"/>
      <c r="AL188"/>
      <c r="AM188" s="122"/>
      <c r="AN188" s="123"/>
    </row>
    <row r="189" spans="1:43" ht="11.25" customHeight="1" x14ac:dyDescent="0.2">
      <c r="C189" s="122"/>
      <c r="D189" s="123"/>
      <c r="F189" s="700"/>
      <c r="G189" s="700"/>
      <c r="H189" s="700"/>
      <c r="I189" s="700"/>
      <c r="J189" s="700"/>
      <c r="K189" s="700"/>
      <c r="L189" s="700"/>
      <c r="M189" s="700"/>
      <c r="N189" s="700"/>
      <c r="O189" s="700"/>
      <c r="P189" s="700"/>
      <c r="Q189" s="700"/>
      <c r="R189" s="700"/>
      <c r="S189" s="700"/>
      <c r="T189" s="700"/>
      <c r="U189" s="122"/>
      <c r="V189" s="123"/>
      <c r="W189" t="s">
        <v>369</v>
      </c>
      <c r="X189" t="s">
        <v>479</v>
      </c>
      <c r="AA189" s="111" t="s">
        <v>9</v>
      </c>
      <c r="AB189" s="111"/>
      <c r="AC189" s="111"/>
      <c r="AD189" s="111"/>
      <c r="AE189" s="111"/>
      <c r="AF189" s="111"/>
      <c r="AG189" s="111"/>
      <c r="AH189" s="255" t="s">
        <v>87</v>
      </c>
      <c r="AJ189" s="255" t="s">
        <v>89</v>
      </c>
      <c r="AL189" s="255" t="s">
        <v>212</v>
      </c>
      <c r="AM189" s="122"/>
      <c r="AN189" s="123"/>
    </row>
    <row r="190" spans="1:43" ht="11.25" customHeight="1" x14ac:dyDescent="0.2">
      <c r="C190" s="122"/>
      <c r="D190" s="123"/>
      <c r="E190" t="s">
        <v>480</v>
      </c>
      <c r="F190" s="700" t="str">
        <f t="shared" ca="1" si="0"/>
        <v>Talk with you about breastfeeding?</v>
      </c>
      <c r="G190" s="700"/>
      <c r="H190" s="700"/>
      <c r="I190" s="700"/>
      <c r="J190" s="700"/>
      <c r="K190" s="700"/>
      <c r="L190" s="700"/>
      <c r="M190" s="700"/>
      <c r="N190" s="700"/>
      <c r="O190" s="700"/>
      <c r="P190" s="700"/>
      <c r="Q190" s="485"/>
      <c r="R190" s="485"/>
      <c r="S190" s="485"/>
      <c r="T190" s="485"/>
      <c r="U190" s="122"/>
      <c r="V190" s="123"/>
      <c r="W190" t="s">
        <v>480</v>
      </c>
      <c r="X190" t="s">
        <v>481</v>
      </c>
      <c r="AD190" s="111" t="s">
        <v>9</v>
      </c>
      <c r="AE190" s="111"/>
      <c r="AF190" s="111"/>
      <c r="AG190" s="111"/>
      <c r="AH190" s="255" t="s">
        <v>87</v>
      </c>
      <c r="AJ190" s="255" t="s">
        <v>89</v>
      </c>
      <c r="AL190" s="255" t="s">
        <v>212</v>
      </c>
      <c r="AM190" s="122"/>
      <c r="AN190" s="123"/>
    </row>
    <row r="191" spans="1:43" ht="11.25" customHeight="1" x14ac:dyDescent="0.2">
      <c r="C191" s="122"/>
      <c r="D191" s="123"/>
      <c r="E191" t="s">
        <v>482</v>
      </c>
      <c r="F191" s="700" t="str">
        <f t="shared" ca="1" si="0"/>
        <v>Ask you if you had vaginal bleeding?</v>
      </c>
      <c r="G191" s="700"/>
      <c r="H191" s="700"/>
      <c r="I191" s="700"/>
      <c r="J191" s="700"/>
      <c r="K191" s="700"/>
      <c r="L191" s="700"/>
      <c r="M191" s="700"/>
      <c r="N191" s="700"/>
      <c r="O191" s="700"/>
      <c r="P191" s="700"/>
      <c r="Q191" s="485"/>
      <c r="R191" s="485"/>
      <c r="S191" s="485"/>
      <c r="T191" s="485"/>
      <c r="U191" s="122"/>
      <c r="V191" s="123"/>
      <c r="W191" t="s">
        <v>482</v>
      </c>
      <c r="X191" t="s">
        <v>483</v>
      </c>
      <c r="AB191" s="111" t="s">
        <v>9</v>
      </c>
      <c r="AC191" s="111"/>
      <c r="AD191" s="111"/>
      <c r="AE191" s="111"/>
      <c r="AF191" s="111"/>
      <c r="AG191" s="111"/>
      <c r="AH191" s="255" t="s">
        <v>87</v>
      </c>
      <c r="AJ191" s="255" t="s">
        <v>89</v>
      </c>
      <c r="AL191" s="255" t="s">
        <v>212</v>
      </c>
      <c r="AM191" s="122"/>
      <c r="AN191" s="123"/>
    </row>
    <row r="192" spans="1:43" ht="6" customHeight="1" thickBot="1" x14ac:dyDescent="0.25">
      <c r="C192" s="122"/>
      <c r="D192" s="123"/>
      <c r="U192" s="122"/>
      <c r="V192" s="123"/>
      <c r="AM192" s="122"/>
      <c r="AN192" s="123"/>
    </row>
    <row r="193" spans="1:43" ht="6" customHeight="1" x14ac:dyDescent="0.2">
      <c r="A193" s="494"/>
      <c r="B193" s="383"/>
      <c r="C193" s="495"/>
      <c r="D193" s="496"/>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384"/>
      <c r="AM193" s="495"/>
      <c r="AN193" s="496"/>
      <c r="AO193" s="211"/>
      <c r="AP193" s="211"/>
      <c r="AQ193" s="497"/>
    </row>
    <row r="194" spans="1:43" ht="11.25" customHeight="1" x14ac:dyDescent="0.2">
      <c r="A194" s="387"/>
      <c r="B194" s="125">
        <v>419</v>
      </c>
      <c r="C194" s="122"/>
      <c r="D194" s="123"/>
      <c r="E194" s="660" t="s">
        <v>449</v>
      </c>
      <c r="F194" s="660"/>
      <c r="G194" s="660"/>
      <c r="H194" s="660"/>
      <c r="I194" s="660"/>
      <c r="J194" s="660"/>
      <c r="K194" s="660"/>
      <c r="L194" s="660"/>
      <c r="M194" s="660"/>
      <c r="N194" s="660"/>
      <c r="O194" s="660"/>
      <c r="P194" s="660"/>
      <c r="Q194" s="660"/>
      <c r="R194" s="660"/>
      <c r="S194" s="660"/>
      <c r="T194" s="660"/>
      <c r="U194" s="313"/>
      <c r="V194" s="313"/>
      <c r="W194" s="313"/>
      <c r="X194" s="313"/>
      <c r="Y194" s="313"/>
      <c r="Z194" s="313"/>
      <c r="AA194" s="313"/>
      <c r="AB194" s="313"/>
      <c r="AC194" s="313"/>
      <c r="AD194" s="313"/>
      <c r="AE194" s="313"/>
      <c r="AF194" s="313"/>
      <c r="AG194" s="313"/>
      <c r="AH194" s="313"/>
      <c r="AI194" s="313"/>
      <c r="AJ194" s="313"/>
      <c r="AK194" s="313"/>
      <c r="AL194" s="313"/>
      <c r="AM194" s="122"/>
      <c r="AN194" s="123"/>
      <c r="AQ194" s="210"/>
    </row>
    <row r="195" spans="1:43" ht="6" customHeight="1" x14ac:dyDescent="0.2">
      <c r="A195" s="387"/>
      <c r="C195" s="122"/>
      <c r="D195" s="123"/>
      <c r="AM195" s="122"/>
      <c r="AN195" s="123"/>
      <c r="AQ195" s="210"/>
    </row>
    <row r="196" spans="1:43" x14ac:dyDescent="0.2">
      <c r="A196" s="387"/>
      <c r="C196" s="122"/>
      <c r="D196" s="123"/>
      <c r="P196" s="27" t="s">
        <v>451</v>
      </c>
      <c r="AC196" s="27" t="s">
        <v>451</v>
      </c>
      <c r="AM196" s="122"/>
      <c r="AN196" s="123"/>
      <c r="AP196" s="728">
        <v>426</v>
      </c>
      <c r="AQ196" s="210"/>
    </row>
    <row r="197" spans="1:43" x14ac:dyDescent="0.2">
      <c r="A197" s="387"/>
      <c r="C197" s="122"/>
      <c r="D197" s="123"/>
      <c r="P197" s="27" t="s">
        <v>452</v>
      </c>
      <c r="AC197" s="27" t="s">
        <v>454</v>
      </c>
      <c r="AM197" s="122"/>
      <c r="AN197" s="123"/>
      <c r="AP197" s="728"/>
      <c r="AQ197" s="210"/>
    </row>
    <row r="198" spans="1:43" ht="6" customHeight="1" thickBot="1" x14ac:dyDescent="0.25">
      <c r="A198" s="499"/>
      <c r="B198" s="493"/>
      <c r="C198" s="400"/>
      <c r="D198" s="401"/>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c r="AG198" s="399"/>
      <c r="AH198" s="399"/>
      <c r="AI198" s="399"/>
      <c r="AJ198" s="399"/>
      <c r="AK198" s="399"/>
      <c r="AL198" s="402"/>
      <c r="AM198" s="400"/>
      <c r="AN198" s="401"/>
      <c r="AO198" s="399"/>
      <c r="AP198" s="399"/>
      <c r="AQ198" s="500"/>
    </row>
    <row r="199" spans="1:43" ht="6" customHeight="1" x14ac:dyDescent="0.2">
      <c r="A199" s="212"/>
      <c r="B199" s="230"/>
      <c r="C199" s="380"/>
      <c r="D199" s="381"/>
      <c r="E199" s="212"/>
      <c r="F199" s="212"/>
      <c r="G199" s="212"/>
      <c r="H199" s="212"/>
      <c r="I199" s="212"/>
      <c r="J199" s="212"/>
      <c r="K199" s="212"/>
      <c r="L199" s="212"/>
      <c r="M199" s="212"/>
      <c r="N199" s="212"/>
      <c r="O199" s="212"/>
      <c r="P199" s="212"/>
      <c r="Q199" s="212"/>
      <c r="R199" s="212"/>
      <c r="S199" s="212"/>
      <c r="T199" s="212"/>
      <c r="U199" s="380"/>
      <c r="V199" s="381"/>
      <c r="W199" s="212"/>
      <c r="X199" s="212"/>
      <c r="Y199" s="212"/>
      <c r="Z199" s="212"/>
      <c r="AA199" s="212"/>
      <c r="AB199" s="212"/>
      <c r="AC199" s="212"/>
      <c r="AD199" s="212"/>
      <c r="AE199" s="212"/>
      <c r="AF199" s="212"/>
      <c r="AG199" s="212"/>
      <c r="AH199" s="212"/>
      <c r="AI199" s="212"/>
      <c r="AJ199" s="212"/>
      <c r="AK199" s="212"/>
      <c r="AL199" s="214"/>
      <c r="AM199" s="380"/>
      <c r="AN199" s="123"/>
    </row>
    <row r="200" spans="1:43" ht="11.25" customHeight="1" x14ac:dyDescent="0.2">
      <c r="B200" s="125">
        <v>420</v>
      </c>
      <c r="C200" s="122"/>
      <c r="D200" s="123"/>
      <c r="E200" s="700" t="str">
        <f ca="1">VLOOKUP(INDIRECT(ADDRESS(ROW(),COLUMN()-3)),Language_Translations,MATCH(Language_Selected,Language_Options,0),FALSE)</f>
        <v>During this pregnancy, were you given an injection in the arm to prevent the baby from getting tetanus after birth?</v>
      </c>
      <c r="F200" s="700"/>
      <c r="G200" s="700"/>
      <c r="H200" s="700"/>
      <c r="I200" s="700"/>
      <c r="J200" s="700"/>
      <c r="K200" s="700"/>
      <c r="L200" s="700"/>
      <c r="M200" s="700"/>
      <c r="N200" s="700"/>
      <c r="O200" s="700"/>
      <c r="P200" s="700"/>
      <c r="Q200" s="700"/>
      <c r="R200" s="700"/>
      <c r="S200" s="700"/>
      <c r="T200" s="700"/>
      <c r="U200" s="122"/>
      <c r="V200" s="123"/>
      <c r="W200" t="s">
        <v>112</v>
      </c>
      <c r="Y200" s="111" t="s">
        <v>9</v>
      </c>
      <c r="Z200" s="111"/>
      <c r="AA200" s="111"/>
      <c r="AB200" s="111"/>
      <c r="AC200" s="111"/>
      <c r="AD200" s="111"/>
      <c r="AE200" s="111"/>
      <c r="AF200" s="111"/>
      <c r="AG200" s="111"/>
      <c r="AH200" s="111"/>
      <c r="AI200" s="111"/>
      <c r="AJ200" s="111"/>
      <c r="AK200" s="111"/>
      <c r="AL200" s="84" t="s">
        <v>87</v>
      </c>
      <c r="AM200" s="122"/>
      <c r="AN200" s="123"/>
    </row>
    <row r="201" spans="1:43" x14ac:dyDescent="0.2">
      <c r="B201" s="255" t="s">
        <v>93</v>
      </c>
      <c r="C201" s="122"/>
      <c r="D201" s="123"/>
      <c r="E201" s="700"/>
      <c r="F201" s="700"/>
      <c r="G201" s="700"/>
      <c r="H201" s="700"/>
      <c r="I201" s="700"/>
      <c r="J201" s="700"/>
      <c r="K201" s="700"/>
      <c r="L201" s="700"/>
      <c r="M201" s="700"/>
      <c r="N201" s="700"/>
      <c r="O201" s="700"/>
      <c r="P201" s="700"/>
      <c r="Q201" s="700"/>
      <c r="R201" s="700"/>
      <c r="S201" s="700"/>
      <c r="T201" s="700"/>
      <c r="U201" s="122"/>
      <c r="V201" s="123"/>
      <c r="W201" t="s">
        <v>113</v>
      </c>
      <c r="Y201" s="111" t="s">
        <v>9</v>
      </c>
      <c r="Z201" s="111"/>
      <c r="AA201" s="111"/>
      <c r="AB201" s="111"/>
      <c r="AC201" s="111"/>
      <c r="AD201" s="111"/>
      <c r="AE201" s="111"/>
      <c r="AF201" s="111"/>
      <c r="AG201" s="111"/>
      <c r="AH201" s="111"/>
      <c r="AI201" s="111"/>
      <c r="AJ201" s="111"/>
      <c r="AK201" s="111"/>
      <c r="AL201" s="84" t="s">
        <v>89</v>
      </c>
      <c r="AM201" s="122"/>
      <c r="AN201" s="123"/>
      <c r="AP201" s="685">
        <v>423</v>
      </c>
    </row>
    <row r="202" spans="1:43" x14ac:dyDescent="0.2">
      <c r="B202" s="255"/>
      <c r="C202" s="122"/>
      <c r="D202" s="123"/>
      <c r="E202" s="700"/>
      <c r="F202" s="700"/>
      <c r="G202" s="700"/>
      <c r="H202" s="700"/>
      <c r="I202" s="700"/>
      <c r="J202" s="700"/>
      <c r="K202" s="700"/>
      <c r="L202" s="700"/>
      <c r="M202" s="700"/>
      <c r="N202" s="700"/>
      <c r="O202" s="700"/>
      <c r="P202" s="700"/>
      <c r="Q202" s="700"/>
      <c r="R202" s="700"/>
      <c r="S202" s="700"/>
      <c r="T202" s="700"/>
      <c r="U202" s="122"/>
      <c r="V202" s="123"/>
      <c r="W202" t="s">
        <v>260</v>
      </c>
      <c r="AB202" s="111" t="s">
        <v>9</v>
      </c>
      <c r="AC202" s="111"/>
      <c r="AD202" s="111"/>
      <c r="AE202" s="111"/>
      <c r="AF202" s="111"/>
      <c r="AG202" s="111"/>
      <c r="AH202" s="111"/>
      <c r="AI202" s="111"/>
      <c r="AJ202" s="111"/>
      <c r="AK202" s="111"/>
      <c r="AL202" s="84" t="s">
        <v>212</v>
      </c>
      <c r="AM202" s="122"/>
      <c r="AN202" s="123"/>
      <c r="AP202" s="685"/>
    </row>
    <row r="203" spans="1:43" ht="6" customHeight="1" x14ac:dyDescent="0.2">
      <c r="A203" s="94"/>
      <c r="B203" s="256"/>
      <c r="C203" s="124"/>
      <c r="D203" s="257"/>
      <c r="E203" s="94"/>
      <c r="F203" s="94"/>
      <c r="G203" s="94"/>
      <c r="H203" s="94"/>
      <c r="I203" s="94"/>
      <c r="J203" s="94"/>
      <c r="K203" s="94"/>
      <c r="L203" s="94"/>
      <c r="M203" s="94"/>
      <c r="N203" s="94"/>
      <c r="O203" s="94"/>
      <c r="P203" s="94"/>
      <c r="Q203" s="94"/>
      <c r="R203" s="94"/>
      <c r="S203" s="94"/>
      <c r="T203" s="94"/>
      <c r="U203" s="124"/>
      <c r="V203" s="257"/>
      <c r="W203" s="94"/>
      <c r="X203" s="94"/>
      <c r="Y203" s="94"/>
      <c r="Z203" s="94"/>
      <c r="AA203" s="94"/>
      <c r="AB203" s="94"/>
      <c r="AC203" s="94"/>
      <c r="AD203" s="94"/>
      <c r="AE203" s="94"/>
      <c r="AF203" s="94"/>
      <c r="AG203" s="94"/>
      <c r="AH203" s="94"/>
      <c r="AI203" s="94"/>
      <c r="AJ203" s="94"/>
      <c r="AK203" s="94"/>
      <c r="AL203" s="447"/>
      <c r="AM203" s="124"/>
      <c r="AN203" s="257"/>
      <c r="AO203" s="94"/>
      <c r="AP203" s="94"/>
      <c r="AQ203" s="94"/>
    </row>
    <row r="204" spans="1:43" ht="6" customHeight="1" x14ac:dyDescent="0.2">
      <c r="A204" s="212"/>
      <c r="B204" s="230"/>
      <c r="C204" s="380"/>
      <c r="D204" s="381"/>
      <c r="E204" s="212"/>
      <c r="F204" s="212"/>
      <c r="G204" s="212"/>
      <c r="H204" s="212"/>
      <c r="I204" s="212"/>
      <c r="J204" s="212"/>
      <c r="K204" s="212"/>
      <c r="L204" s="212"/>
      <c r="M204" s="212"/>
      <c r="N204" s="212"/>
      <c r="O204" s="212"/>
      <c r="P204" s="212"/>
      <c r="Q204" s="212"/>
      <c r="R204" s="212"/>
      <c r="S204" s="212"/>
      <c r="T204" s="212"/>
      <c r="U204" s="380"/>
      <c r="V204" s="381"/>
      <c r="W204" s="212"/>
      <c r="X204" s="212"/>
      <c r="Y204" s="212"/>
      <c r="Z204" s="212"/>
      <c r="AA204" s="212"/>
      <c r="AB204" s="212"/>
      <c r="AC204" s="212"/>
      <c r="AD204" s="212"/>
      <c r="AE204" s="212"/>
      <c r="AF204" s="212"/>
      <c r="AG204" s="212"/>
      <c r="AH204" s="212"/>
      <c r="AI204" s="212"/>
      <c r="AJ204" s="212"/>
      <c r="AK204" s="212"/>
      <c r="AL204" s="214"/>
      <c r="AM204" s="380"/>
      <c r="AN204" s="123"/>
    </row>
    <row r="205" spans="1:43" ht="11.25" customHeight="1" x14ac:dyDescent="0.2">
      <c r="B205" s="125">
        <v>421</v>
      </c>
      <c r="C205" s="122"/>
      <c r="D205" s="123"/>
      <c r="E205" s="700" t="str">
        <f ca="1">VLOOKUP(INDIRECT(ADDRESS(ROW(),COLUMN()-3)),Language_Translations,MATCH(Language_Selected,Language_Options,0),FALSE)</f>
        <v>During this pregnancy, how many times did you get a tetanus injection?</v>
      </c>
      <c r="F205" s="700"/>
      <c r="G205" s="700"/>
      <c r="H205" s="700"/>
      <c r="I205" s="700"/>
      <c r="J205" s="700"/>
      <c r="K205" s="700"/>
      <c r="L205" s="700"/>
      <c r="M205" s="700"/>
      <c r="N205" s="700"/>
      <c r="O205" s="700"/>
      <c r="P205" s="700"/>
      <c r="Q205" s="700"/>
      <c r="R205" s="700"/>
      <c r="S205" s="700"/>
      <c r="T205" s="700"/>
      <c r="U205" s="122"/>
      <c r="V205" s="123"/>
      <c r="AJ205" s="122"/>
      <c r="AK205" s="212"/>
      <c r="AL205" s="511"/>
      <c r="AM205" s="122"/>
      <c r="AN205" s="123"/>
    </row>
    <row r="206" spans="1:43" x14ac:dyDescent="0.2">
      <c r="B206" s="255"/>
      <c r="C206" s="122"/>
      <c r="D206" s="123"/>
      <c r="E206" s="700"/>
      <c r="F206" s="700"/>
      <c r="G206" s="700"/>
      <c r="H206" s="700"/>
      <c r="I206" s="700"/>
      <c r="J206" s="700"/>
      <c r="K206" s="700"/>
      <c r="L206" s="700"/>
      <c r="M206" s="700"/>
      <c r="N206" s="700"/>
      <c r="O206" s="700"/>
      <c r="P206" s="700"/>
      <c r="Q206" s="700"/>
      <c r="R206" s="700"/>
      <c r="S206" s="700"/>
      <c r="T206" s="700"/>
      <c r="U206" s="122"/>
      <c r="V206" s="123"/>
      <c r="W206" t="s">
        <v>484</v>
      </c>
      <c r="Z206" s="111" t="s">
        <v>9</v>
      </c>
      <c r="AA206" s="111"/>
      <c r="AB206" s="111"/>
      <c r="AC206" s="111"/>
      <c r="AD206" s="111"/>
      <c r="AE206" s="111"/>
      <c r="AF206" s="111"/>
      <c r="AG206" s="111"/>
      <c r="AH206" s="111"/>
      <c r="AI206" s="111"/>
      <c r="AJ206" s="111"/>
      <c r="AK206" s="257"/>
      <c r="AL206" s="508"/>
      <c r="AM206" s="122"/>
      <c r="AN206" s="123"/>
    </row>
    <row r="207" spans="1:43" x14ac:dyDescent="0.2">
      <c r="C207" s="122"/>
      <c r="D207" s="123"/>
      <c r="E207" s="700"/>
      <c r="F207" s="700"/>
      <c r="G207" s="700"/>
      <c r="H207" s="700"/>
      <c r="I207" s="700"/>
      <c r="J207" s="700"/>
      <c r="K207" s="700"/>
      <c r="L207" s="700"/>
      <c r="M207" s="700"/>
      <c r="N207" s="700"/>
      <c r="O207" s="700"/>
      <c r="P207" s="700"/>
      <c r="Q207" s="700"/>
      <c r="R207" s="700"/>
      <c r="S207" s="700"/>
      <c r="T207" s="700"/>
      <c r="U207" s="122"/>
      <c r="V207" s="123"/>
      <c r="AM207" s="122"/>
      <c r="AN207" s="123"/>
    </row>
    <row r="208" spans="1:43" x14ac:dyDescent="0.2">
      <c r="C208" s="122"/>
      <c r="D208" s="123"/>
      <c r="E208" s="700"/>
      <c r="F208" s="700"/>
      <c r="G208" s="700"/>
      <c r="H208" s="700"/>
      <c r="I208" s="700"/>
      <c r="J208" s="700"/>
      <c r="K208" s="700"/>
      <c r="L208" s="700"/>
      <c r="M208" s="700"/>
      <c r="N208" s="700"/>
      <c r="O208" s="700"/>
      <c r="P208" s="700"/>
      <c r="Q208" s="700"/>
      <c r="R208" s="700"/>
      <c r="S208" s="700"/>
      <c r="T208" s="700"/>
      <c r="U208" s="122"/>
      <c r="V208" s="123"/>
      <c r="W208" t="s">
        <v>260</v>
      </c>
      <c r="AB208" s="111" t="s">
        <v>9</v>
      </c>
      <c r="AC208" s="111"/>
      <c r="AD208" s="111"/>
      <c r="AE208" s="111"/>
      <c r="AF208" s="111"/>
      <c r="AG208" s="111"/>
      <c r="AH208" s="111"/>
      <c r="AI208" s="111"/>
      <c r="AJ208" s="111"/>
      <c r="AK208" s="111"/>
      <c r="AL208" s="84" t="s">
        <v>212</v>
      </c>
      <c r="AM208" s="122"/>
      <c r="AN208" s="123"/>
    </row>
    <row r="209" spans="1:43" ht="6" customHeight="1" thickBot="1" x14ac:dyDescent="0.25">
      <c r="A209" s="94"/>
      <c r="B209" s="256"/>
      <c r="C209" s="124"/>
      <c r="D209" s="257"/>
      <c r="E209" s="94"/>
      <c r="F209" s="94"/>
      <c r="G209" s="94"/>
      <c r="H209" s="94"/>
      <c r="I209" s="94"/>
      <c r="J209" s="94"/>
      <c r="K209" s="94"/>
      <c r="L209" s="94"/>
      <c r="M209" s="94"/>
      <c r="N209" s="94"/>
      <c r="O209" s="94"/>
      <c r="P209" s="94"/>
      <c r="Q209" s="94"/>
      <c r="R209" s="94"/>
      <c r="S209" s="94"/>
      <c r="T209" s="94"/>
      <c r="U209" s="124"/>
      <c r="V209" s="257"/>
      <c r="W209" s="94"/>
      <c r="X209" s="94"/>
      <c r="Y209" s="94"/>
      <c r="Z209" s="94"/>
      <c r="AA209" s="94"/>
      <c r="AB209" s="94"/>
      <c r="AC209" s="94"/>
      <c r="AD209" s="94"/>
      <c r="AE209" s="94"/>
      <c r="AF209" s="94"/>
      <c r="AG209" s="94"/>
      <c r="AH209" s="94"/>
      <c r="AI209" s="94"/>
      <c r="AJ209" s="94"/>
      <c r="AK209" s="94"/>
      <c r="AL209" s="447"/>
      <c r="AM209" s="124"/>
      <c r="AN209" s="257"/>
      <c r="AO209" s="94"/>
      <c r="AP209" s="94"/>
      <c r="AQ209" s="94"/>
    </row>
    <row r="210" spans="1:43" ht="6" customHeight="1" x14ac:dyDescent="0.2">
      <c r="A210" s="494"/>
      <c r="B210" s="383"/>
      <c r="C210" s="495"/>
      <c r="D210" s="496"/>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384"/>
      <c r="AM210" s="495"/>
      <c r="AN210" s="211"/>
      <c r="AO210" s="211"/>
      <c r="AP210" s="211"/>
      <c r="AQ210" s="497"/>
    </row>
    <row r="211" spans="1:43" ht="11.25" customHeight="1" x14ac:dyDescent="0.2">
      <c r="A211" s="387"/>
      <c r="B211" s="125">
        <v>422</v>
      </c>
      <c r="C211" s="122"/>
      <c r="D211" s="123"/>
      <c r="E211" s="660" t="s">
        <v>485</v>
      </c>
      <c r="F211" s="660"/>
      <c r="G211" s="660"/>
      <c r="H211" s="660"/>
      <c r="I211" s="660"/>
      <c r="J211" s="660"/>
      <c r="K211" s="660"/>
      <c r="L211" s="660"/>
      <c r="M211" s="660"/>
      <c r="N211" s="660"/>
      <c r="O211" s="660"/>
      <c r="P211" s="660"/>
      <c r="Q211" s="660"/>
      <c r="R211" s="660"/>
      <c r="S211" s="660"/>
      <c r="T211" s="660"/>
      <c r="AM211" s="122"/>
      <c r="AQ211" s="210"/>
    </row>
    <row r="212" spans="1:43" ht="11.25" customHeight="1" x14ac:dyDescent="0.2">
      <c r="A212" s="387"/>
      <c r="C212" s="122"/>
      <c r="D212" s="123"/>
      <c r="E212" s="313"/>
      <c r="F212" s="313"/>
      <c r="G212" s="313"/>
      <c r="H212" s="313"/>
      <c r="I212" s="313"/>
      <c r="J212" s="313"/>
      <c r="K212" s="313"/>
      <c r="L212" s="313"/>
      <c r="M212" s="313"/>
      <c r="N212" s="313"/>
      <c r="O212" s="313"/>
      <c r="P212" s="313"/>
      <c r="Q212" s="313"/>
      <c r="R212" s="313"/>
      <c r="S212" s="313"/>
      <c r="T212" s="313"/>
      <c r="AM212" s="122"/>
      <c r="AQ212" s="210"/>
    </row>
    <row r="213" spans="1:43" x14ac:dyDescent="0.2">
      <c r="A213" s="387"/>
      <c r="B213" s="255"/>
      <c r="C213" s="122"/>
      <c r="D213" s="123"/>
      <c r="N213" s="27" t="s">
        <v>486</v>
      </c>
      <c r="AC213" s="27" t="s">
        <v>487</v>
      </c>
      <c r="AM213" s="122"/>
      <c r="AP213">
        <v>426</v>
      </c>
      <c r="AQ213" s="210"/>
    </row>
    <row r="214" spans="1:43" x14ac:dyDescent="0.2">
      <c r="A214" s="387"/>
      <c r="C214" s="122"/>
      <c r="D214" s="123"/>
      <c r="N214" s="27" t="s">
        <v>488</v>
      </c>
      <c r="AC214" s="27"/>
      <c r="AF214" s="27"/>
      <c r="AM214" s="122"/>
      <c r="AQ214" s="210"/>
    </row>
    <row r="215" spans="1:43" ht="6" customHeight="1" thickBot="1" x14ac:dyDescent="0.25">
      <c r="A215" s="499"/>
      <c r="B215" s="493"/>
      <c r="C215" s="400"/>
      <c r="D215" s="401"/>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c r="AG215" s="399"/>
      <c r="AH215" s="399"/>
      <c r="AI215" s="399"/>
      <c r="AJ215" s="399"/>
      <c r="AK215" s="399"/>
      <c r="AL215" s="402"/>
      <c r="AM215" s="400"/>
      <c r="AN215" s="399"/>
      <c r="AO215" s="399"/>
      <c r="AP215" s="399"/>
      <c r="AQ215" s="500"/>
    </row>
    <row r="216" spans="1:43" ht="6" customHeight="1" x14ac:dyDescent="0.2">
      <c r="C216" s="122"/>
      <c r="D216" s="123"/>
      <c r="U216" s="122"/>
      <c r="V216" s="123"/>
      <c r="AM216" s="122"/>
    </row>
    <row r="217" spans="1:43" ht="11.25" customHeight="1" x14ac:dyDescent="0.2">
      <c r="B217" s="125">
        <v>423</v>
      </c>
      <c r="C217" s="122"/>
      <c r="D217" s="123"/>
      <c r="E217" s="700" t="str">
        <f ca="1">VLOOKUP(INDIRECT(ADDRESS(ROW(),COLUMN()-3)),Language_Translations,MATCH(Language_Selected,Language_Options,0),FALSE)</f>
        <v>At any time before this pregnancy, did you receive any tetanus injections?</v>
      </c>
      <c r="F217" s="700"/>
      <c r="G217" s="700"/>
      <c r="H217" s="700"/>
      <c r="I217" s="700"/>
      <c r="J217" s="700"/>
      <c r="K217" s="700"/>
      <c r="L217" s="700"/>
      <c r="M217" s="700"/>
      <c r="N217" s="700"/>
      <c r="O217" s="700"/>
      <c r="P217" s="700"/>
      <c r="Q217" s="700"/>
      <c r="R217" s="700"/>
      <c r="S217" s="700"/>
      <c r="T217" s="700"/>
      <c r="U217" s="122"/>
      <c r="V217" s="123"/>
      <c r="W217" t="s">
        <v>112</v>
      </c>
      <c r="Y217" s="111" t="s">
        <v>9</v>
      </c>
      <c r="Z217" s="111"/>
      <c r="AA217" s="111"/>
      <c r="AB217" s="111"/>
      <c r="AC217" s="111"/>
      <c r="AD217" s="111"/>
      <c r="AE217" s="111"/>
      <c r="AF217" s="111"/>
      <c r="AG217" s="111"/>
      <c r="AH217" s="111"/>
      <c r="AI217" s="111"/>
      <c r="AJ217" s="111"/>
      <c r="AK217" s="111"/>
      <c r="AL217" s="84" t="s">
        <v>87</v>
      </c>
      <c r="AM217" s="122"/>
      <c r="AN217" s="123"/>
    </row>
    <row r="218" spans="1:43" x14ac:dyDescent="0.2">
      <c r="B218" s="255"/>
      <c r="C218" s="122"/>
      <c r="D218" s="123"/>
      <c r="E218" s="700"/>
      <c r="F218" s="700"/>
      <c r="G218" s="700"/>
      <c r="H218" s="700"/>
      <c r="I218" s="700"/>
      <c r="J218" s="700"/>
      <c r="K218" s="700"/>
      <c r="L218" s="700"/>
      <c r="M218" s="700"/>
      <c r="N218" s="700"/>
      <c r="O218" s="700"/>
      <c r="P218" s="700"/>
      <c r="Q218" s="700"/>
      <c r="R218" s="700"/>
      <c r="S218" s="700"/>
      <c r="T218" s="700"/>
      <c r="U218" s="122"/>
      <c r="V218" s="123"/>
      <c r="W218" t="s">
        <v>113</v>
      </c>
      <c r="Y218" s="111" t="s">
        <v>9</v>
      </c>
      <c r="Z218" s="111"/>
      <c r="AA218" s="111"/>
      <c r="AB218" s="111"/>
      <c r="AC218" s="111"/>
      <c r="AD218" s="111"/>
      <c r="AE218" s="111"/>
      <c r="AF218" s="111"/>
      <c r="AG218" s="111"/>
      <c r="AH218" s="111"/>
      <c r="AI218" s="111"/>
      <c r="AJ218" s="111"/>
      <c r="AK218" s="111"/>
      <c r="AL218" s="84" t="s">
        <v>89</v>
      </c>
      <c r="AM218" s="122"/>
      <c r="AN218" s="123"/>
      <c r="AP218" s="685">
        <v>426</v>
      </c>
    </row>
    <row r="219" spans="1:43" x14ac:dyDescent="0.2">
      <c r="C219" s="122"/>
      <c r="D219" s="123"/>
      <c r="E219" s="700"/>
      <c r="F219" s="700"/>
      <c r="G219" s="700"/>
      <c r="H219" s="700"/>
      <c r="I219" s="700"/>
      <c r="J219" s="700"/>
      <c r="K219" s="700"/>
      <c r="L219" s="700"/>
      <c r="M219" s="700"/>
      <c r="N219" s="700"/>
      <c r="O219" s="700"/>
      <c r="P219" s="700"/>
      <c r="Q219" s="700"/>
      <c r="R219" s="700"/>
      <c r="S219" s="700"/>
      <c r="T219" s="700"/>
      <c r="U219" s="122"/>
      <c r="V219" s="123"/>
      <c r="W219" t="s">
        <v>260</v>
      </c>
      <c r="AB219" s="111" t="s">
        <v>9</v>
      </c>
      <c r="AC219" s="111"/>
      <c r="AD219" s="111"/>
      <c r="AE219" s="111"/>
      <c r="AF219" s="111"/>
      <c r="AG219" s="111"/>
      <c r="AH219" s="111"/>
      <c r="AI219" s="111"/>
      <c r="AJ219" s="111"/>
      <c r="AK219" s="111"/>
      <c r="AL219" s="84" t="s">
        <v>212</v>
      </c>
      <c r="AM219" s="122"/>
      <c r="AN219" s="123"/>
      <c r="AP219" s="685"/>
    </row>
    <row r="220" spans="1:43" ht="6" customHeight="1" x14ac:dyDescent="0.2">
      <c r="A220" s="94"/>
      <c r="B220" s="256"/>
      <c r="C220" s="124"/>
      <c r="D220" s="257"/>
      <c r="E220" s="94"/>
      <c r="F220" s="94"/>
      <c r="G220" s="94"/>
      <c r="H220" s="94"/>
      <c r="I220" s="94"/>
      <c r="J220" s="94"/>
      <c r="K220" s="94"/>
      <c r="L220" s="94"/>
      <c r="M220" s="94"/>
      <c r="N220" s="94"/>
      <c r="O220" s="94"/>
      <c r="P220" s="94"/>
      <c r="Q220" s="94"/>
      <c r="R220" s="94"/>
      <c r="S220" s="94"/>
      <c r="T220" s="94"/>
      <c r="U220" s="124"/>
      <c r="V220" s="257"/>
      <c r="W220" s="94"/>
      <c r="X220" s="94"/>
      <c r="Y220" s="94"/>
      <c r="Z220" s="94"/>
      <c r="AA220" s="94"/>
      <c r="AB220" s="94"/>
      <c r="AC220" s="94"/>
      <c r="AD220" s="94"/>
      <c r="AE220" s="94"/>
      <c r="AF220" s="94"/>
      <c r="AG220" s="94"/>
      <c r="AH220" s="94"/>
      <c r="AI220" s="94"/>
      <c r="AJ220" s="94"/>
      <c r="AK220" s="94"/>
      <c r="AL220" s="447"/>
      <c r="AM220" s="124"/>
      <c r="AN220" s="257"/>
      <c r="AO220" s="94"/>
      <c r="AP220" s="94"/>
      <c r="AQ220" s="94"/>
    </row>
    <row r="221" spans="1:43" ht="6" customHeight="1" x14ac:dyDescent="0.2">
      <c r="A221" s="212"/>
      <c r="B221" s="230"/>
      <c r="C221" s="380"/>
      <c r="D221" s="381"/>
      <c r="E221" s="212"/>
      <c r="F221" s="212"/>
      <c r="G221" s="212"/>
      <c r="H221" s="212"/>
      <c r="I221" s="212"/>
      <c r="J221" s="212"/>
      <c r="K221" s="212"/>
      <c r="L221" s="212"/>
      <c r="M221" s="212"/>
      <c r="N221" s="212"/>
      <c r="O221" s="212"/>
      <c r="P221" s="212"/>
      <c r="Q221" s="212"/>
      <c r="R221" s="212"/>
      <c r="S221" s="212"/>
      <c r="T221" s="212"/>
      <c r="U221" s="380"/>
      <c r="V221" s="381"/>
      <c r="W221" s="212"/>
      <c r="X221" s="212"/>
      <c r="Y221" s="212"/>
      <c r="Z221" s="212"/>
      <c r="AA221" s="212"/>
      <c r="AB221" s="212"/>
      <c r="AC221" s="212"/>
      <c r="AD221" s="212"/>
      <c r="AE221" s="212"/>
      <c r="AF221" s="212"/>
      <c r="AG221" s="212"/>
      <c r="AH221" s="212"/>
      <c r="AI221" s="212"/>
      <c r="AJ221" s="212"/>
      <c r="AK221" s="212"/>
      <c r="AL221" s="214"/>
      <c r="AM221" s="380"/>
      <c r="AN221" s="123"/>
    </row>
    <row r="222" spans="1:43" ht="11.25" customHeight="1" x14ac:dyDescent="0.2">
      <c r="B222" s="125">
        <v>424</v>
      </c>
      <c r="C222" s="122"/>
      <c r="D222" s="123"/>
      <c r="E222" s="700" t="str">
        <f ca="1">VLOOKUP(INDIRECT(ADDRESS(ROW(),COLUMN()-3)),Language_Translations,MATCH(Language_Selected,Language_Options,0),FALSE)</f>
        <v xml:space="preserve">Before this pregnancy, how many times did you receive a tetanus injection? </v>
      </c>
      <c r="F222" s="700"/>
      <c r="G222" s="700"/>
      <c r="H222" s="700"/>
      <c r="I222" s="700"/>
      <c r="J222" s="700"/>
      <c r="K222" s="700"/>
      <c r="L222" s="700"/>
      <c r="M222" s="700"/>
      <c r="N222" s="700"/>
      <c r="O222" s="700"/>
      <c r="P222" s="700"/>
      <c r="Q222" s="700"/>
      <c r="R222" s="700"/>
      <c r="S222" s="700"/>
      <c r="T222" s="700"/>
      <c r="U222" s="122"/>
      <c r="V222" s="123"/>
      <c r="AJ222" s="122"/>
      <c r="AK222" s="212"/>
      <c r="AL222" s="511"/>
      <c r="AM222" s="122"/>
      <c r="AN222" s="123"/>
    </row>
    <row r="223" spans="1:43" x14ac:dyDescent="0.2">
      <c r="B223" s="255"/>
      <c r="C223" s="122"/>
      <c r="D223" s="123"/>
      <c r="E223" s="700"/>
      <c r="F223" s="700"/>
      <c r="G223" s="700"/>
      <c r="H223" s="700"/>
      <c r="I223" s="700"/>
      <c r="J223" s="700"/>
      <c r="K223" s="700"/>
      <c r="L223" s="700"/>
      <c r="M223" s="700"/>
      <c r="N223" s="700"/>
      <c r="O223" s="700"/>
      <c r="P223" s="700"/>
      <c r="Q223" s="700"/>
      <c r="R223" s="700"/>
      <c r="S223" s="700"/>
      <c r="T223" s="700"/>
      <c r="U223" s="122"/>
      <c r="V223" s="123"/>
      <c r="W223" t="s">
        <v>484</v>
      </c>
      <c r="Z223" s="111" t="s">
        <v>9</v>
      </c>
      <c r="AA223" s="111"/>
      <c r="AB223" s="111"/>
      <c r="AC223" s="111"/>
      <c r="AD223" s="111"/>
      <c r="AE223" s="111"/>
      <c r="AF223" s="111"/>
      <c r="AG223" s="111"/>
      <c r="AH223" s="111"/>
      <c r="AI223" s="111"/>
      <c r="AJ223" s="111"/>
      <c r="AK223" s="257"/>
      <c r="AL223" s="508"/>
      <c r="AM223" s="122"/>
      <c r="AN223" s="123"/>
    </row>
    <row r="224" spans="1:43" x14ac:dyDescent="0.2">
      <c r="C224" s="122"/>
      <c r="D224" s="123"/>
      <c r="E224" s="460"/>
      <c r="F224" s="460"/>
      <c r="G224" s="460"/>
      <c r="H224" s="460"/>
      <c r="I224" s="460"/>
      <c r="J224" s="460"/>
      <c r="K224" s="460"/>
      <c r="L224" s="460"/>
      <c r="M224" s="460"/>
      <c r="N224" s="460"/>
      <c r="O224" s="460"/>
      <c r="P224" s="460"/>
      <c r="Q224" s="460"/>
      <c r="R224" s="460"/>
      <c r="S224" s="460"/>
      <c r="T224" s="460"/>
      <c r="U224" s="122"/>
      <c r="V224" s="123"/>
      <c r="AM224" s="122"/>
      <c r="AN224" s="123"/>
    </row>
    <row r="225" spans="1:43" x14ac:dyDescent="0.2">
      <c r="C225" s="122"/>
      <c r="D225" s="123"/>
      <c r="E225" s="646" t="s">
        <v>489</v>
      </c>
      <c r="F225" s="646"/>
      <c r="G225" s="646"/>
      <c r="H225" s="646"/>
      <c r="I225" s="646"/>
      <c r="J225" s="646"/>
      <c r="K225" s="646"/>
      <c r="L225" s="646"/>
      <c r="M225" s="646"/>
      <c r="N225" s="646"/>
      <c r="O225" s="646"/>
      <c r="P225" s="646"/>
      <c r="Q225" s="460"/>
      <c r="R225" s="460"/>
      <c r="S225" s="460"/>
      <c r="T225" s="460"/>
      <c r="U225" s="122"/>
      <c r="V225" s="123"/>
      <c r="W225" t="s">
        <v>260</v>
      </c>
      <c r="AB225" s="111" t="s">
        <v>9</v>
      </c>
      <c r="AC225" s="111"/>
      <c r="AD225" s="111"/>
      <c r="AE225" s="111"/>
      <c r="AF225" s="111"/>
      <c r="AG225" s="111"/>
      <c r="AH225" s="111"/>
      <c r="AI225" s="111"/>
      <c r="AJ225" s="111"/>
      <c r="AK225" s="111"/>
      <c r="AL225" s="84" t="s">
        <v>212</v>
      </c>
      <c r="AM225" s="122"/>
      <c r="AN225" s="123"/>
    </row>
    <row r="226" spans="1:43" ht="6" customHeight="1" x14ac:dyDescent="0.2">
      <c r="A226" s="94"/>
      <c r="B226" s="256"/>
      <c r="C226" s="124"/>
      <c r="D226" s="257"/>
      <c r="E226" s="94"/>
      <c r="F226" s="94"/>
      <c r="G226" s="94"/>
      <c r="H226" s="94"/>
      <c r="I226" s="94"/>
      <c r="J226" s="94"/>
      <c r="K226" s="94"/>
      <c r="L226" s="94"/>
      <c r="M226" s="94"/>
      <c r="N226" s="94"/>
      <c r="O226" s="94"/>
      <c r="P226" s="94"/>
      <c r="Q226" s="94"/>
      <c r="R226" s="94"/>
      <c r="S226" s="94"/>
      <c r="T226" s="94"/>
      <c r="U226" s="124"/>
      <c r="V226" s="257"/>
      <c r="W226" s="94"/>
      <c r="X226" s="94"/>
      <c r="Y226" s="94"/>
      <c r="Z226" s="94"/>
      <c r="AA226" s="94"/>
      <c r="AB226" s="94"/>
      <c r="AC226" s="94"/>
      <c r="AD226" s="94"/>
      <c r="AE226" s="94"/>
      <c r="AF226" s="94"/>
      <c r="AG226" s="94"/>
      <c r="AH226" s="94"/>
      <c r="AI226" s="94"/>
      <c r="AJ226" s="94"/>
      <c r="AK226" s="94"/>
      <c r="AL226" s="447"/>
      <c r="AM226" s="124"/>
      <c r="AN226" s="257"/>
      <c r="AO226" s="94"/>
      <c r="AP226" s="94"/>
      <c r="AQ226" s="94"/>
    </row>
    <row r="227" spans="1:43" ht="6" customHeight="1" x14ac:dyDescent="0.2">
      <c r="A227" s="212"/>
      <c r="B227" s="230"/>
      <c r="C227" s="380"/>
      <c r="D227" s="381"/>
      <c r="E227" s="212"/>
      <c r="F227" s="212"/>
      <c r="G227" s="212"/>
      <c r="H227" s="212"/>
      <c r="I227" s="212"/>
      <c r="J227" s="212"/>
      <c r="K227" s="212"/>
      <c r="L227" s="212"/>
      <c r="M227" s="212"/>
      <c r="N227" s="212"/>
      <c r="O227" s="212"/>
      <c r="P227" s="212"/>
      <c r="Q227" s="212"/>
      <c r="R227" s="212"/>
      <c r="S227" s="212"/>
      <c r="T227" s="212"/>
      <c r="U227" s="380"/>
      <c r="V227" s="381"/>
      <c r="W227" s="212"/>
      <c r="X227" s="212"/>
      <c r="Y227" s="212"/>
      <c r="Z227" s="212"/>
      <c r="AA227" s="212"/>
      <c r="AB227" s="212"/>
      <c r="AC227" s="212"/>
      <c r="AD227" s="212"/>
      <c r="AE227" s="212"/>
      <c r="AF227" s="212"/>
      <c r="AG227" s="212"/>
      <c r="AH227" s="212"/>
      <c r="AI227" s="212"/>
      <c r="AJ227" s="212"/>
      <c r="AK227" s="212"/>
      <c r="AL227" s="214"/>
      <c r="AM227" s="380"/>
      <c r="AN227" s="123"/>
    </row>
    <row r="228" spans="1:43" ht="11.25" customHeight="1" x14ac:dyDescent="0.2">
      <c r="B228" s="125">
        <v>425</v>
      </c>
      <c r="C228" s="122"/>
      <c r="D228" s="123"/>
      <c r="E228" t="s">
        <v>490</v>
      </c>
      <c r="F228" s="369"/>
      <c r="G228" s="369"/>
      <c r="H228" s="369"/>
      <c r="I228" s="369"/>
      <c r="J228" s="369"/>
      <c r="K228" s="369"/>
      <c r="L228" s="369"/>
      <c r="M228" s="369"/>
      <c r="N228" s="369"/>
      <c r="O228" s="369"/>
      <c r="P228" s="369"/>
      <c r="Q228" s="369"/>
      <c r="R228" s="369"/>
      <c r="S228" s="369"/>
      <c r="T228" s="369"/>
      <c r="U228" s="122"/>
      <c r="V228" s="123"/>
      <c r="AM228" s="122"/>
      <c r="AN228" s="123"/>
    </row>
    <row r="229" spans="1:43" ht="6" customHeight="1" x14ac:dyDescent="0.2">
      <c r="C229" s="122"/>
      <c r="D229" s="123"/>
      <c r="F229" s="369"/>
      <c r="G229" s="369"/>
      <c r="H229" s="369"/>
      <c r="I229" s="369"/>
      <c r="J229" s="369"/>
      <c r="K229" s="369"/>
      <c r="L229" s="369"/>
      <c r="M229" s="369"/>
      <c r="N229" s="369"/>
      <c r="O229" s="369"/>
      <c r="P229" s="369"/>
      <c r="Q229" s="369"/>
      <c r="R229" s="369"/>
      <c r="S229" s="369"/>
      <c r="T229" s="369"/>
      <c r="U229" s="122"/>
      <c r="V229" s="123"/>
      <c r="AL229"/>
      <c r="AM229" s="122"/>
      <c r="AN229" s="123"/>
    </row>
    <row r="230" spans="1:43" ht="11.25" customHeight="1" x14ac:dyDescent="0.2">
      <c r="B230" s="255"/>
      <c r="C230" s="122"/>
      <c r="D230" s="123"/>
      <c r="E230" s="369"/>
      <c r="G230" s="313"/>
      <c r="H230" s="680" t="s">
        <v>491</v>
      </c>
      <c r="I230" s="680"/>
      <c r="J230" s="680"/>
      <c r="L230" s="529"/>
      <c r="M230" s="369"/>
      <c r="O230" s="680" t="s">
        <v>492</v>
      </c>
      <c r="P230" s="680"/>
      <c r="Q230" s="680"/>
      <c r="R230" s="680"/>
      <c r="S230" s="369"/>
      <c r="T230" s="369"/>
      <c r="U230" s="122"/>
      <c r="V230" s="123"/>
      <c r="AG230" s="111"/>
      <c r="AH230" s="111"/>
      <c r="AM230" s="122"/>
      <c r="AN230" s="123"/>
    </row>
    <row r="231" spans="1:43" x14ac:dyDescent="0.2">
      <c r="C231" s="122"/>
      <c r="D231" s="123"/>
      <c r="E231" s="369"/>
      <c r="F231" s="313"/>
      <c r="G231" s="313"/>
      <c r="H231" s="680"/>
      <c r="I231" s="680"/>
      <c r="J231" s="680"/>
      <c r="L231" s="529"/>
      <c r="M231" s="369"/>
      <c r="N231" s="486"/>
      <c r="O231" s="680"/>
      <c r="P231" s="680"/>
      <c r="Q231" s="680"/>
      <c r="R231" s="680"/>
      <c r="S231" s="369"/>
      <c r="T231" s="369"/>
      <c r="U231" s="122"/>
      <c r="V231" s="123"/>
      <c r="X231" s="515"/>
      <c r="Y231" s="515"/>
      <c r="Z231" s="515"/>
      <c r="AA231" s="515"/>
      <c r="AB231" s="515"/>
      <c r="AC231" s="515"/>
      <c r="AG231" s="111"/>
      <c r="AH231" s="111"/>
      <c r="AM231" s="122"/>
      <c r="AN231" s="123"/>
    </row>
    <row r="232" spans="1:43" ht="11.25" customHeight="1" x14ac:dyDescent="0.2">
      <c r="C232" s="122"/>
      <c r="D232" s="123"/>
      <c r="E232" t="s">
        <v>148</v>
      </c>
      <c r="F232" s="700" t="str">
        <f ca="1">VLOOKUP(CONCATENATE($B$228&amp;INDIRECT(ADDRESS(ROW(),COLUMN()-1))),Language_Translations,MATCH(Language_Selected,Language_Options,0),FALSE)</f>
        <v>How many years ago did you receive that tetanus injection?</v>
      </c>
      <c r="G232" s="700"/>
      <c r="H232" s="700"/>
      <c r="I232" s="700"/>
      <c r="J232" s="700"/>
      <c r="K232" s="700"/>
      <c r="L232" s="727"/>
      <c r="M232" t="s">
        <v>150</v>
      </c>
      <c r="N232" s="700" t="str">
        <f ca="1">VLOOKUP(CONCATENATE($B$228&amp;INDIRECT(ADDRESS(ROW(),COLUMN()-1))),Language_Translations,MATCH(Language_Selected,Language_Options,0),FALSE)</f>
        <v>How many years ago did you receive the last tetanus injection prior to this pregnancy?</v>
      </c>
      <c r="O232" s="700"/>
      <c r="P232" s="700"/>
      <c r="Q232" s="700"/>
      <c r="R232" s="700"/>
      <c r="S232" s="700"/>
      <c r="T232" s="700"/>
      <c r="U232" s="122"/>
      <c r="V232" s="123"/>
      <c r="AI232" s="381"/>
      <c r="AJ232" s="380"/>
      <c r="AK232" s="212"/>
      <c r="AL232" s="511"/>
      <c r="AM232" s="122"/>
      <c r="AN232" s="123"/>
    </row>
    <row r="233" spans="1:43" x14ac:dyDescent="0.2">
      <c r="C233" s="122"/>
      <c r="D233" s="123"/>
      <c r="E233" s="313"/>
      <c r="F233" s="700"/>
      <c r="G233" s="700"/>
      <c r="H233" s="700"/>
      <c r="I233" s="700"/>
      <c r="J233" s="700"/>
      <c r="K233" s="700"/>
      <c r="L233" s="727"/>
      <c r="M233" s="313"/>
      <c r="N233" s="700"/>
      <c r="O233" s="700"/>
      <c r="P233" s="700"/>
      <c r="Q233" s="700"/>
      <c r="R233" s="700"/>
      <c r="S233" s="700"/>
      <c r="T233" s="700"/>
      <c r="U233" s="122"/>
      <c r="V233" s="123"/>
      <c r="W233" t="s">
        <v>224</v>
      </c>
      <c r="AA233" s="111" t="s">
        <v>9</v>
      </c>
      <c r="AB233" s="111"/>
      <c r="AC233" s="111"/>
      <c r="AD233" s="111"/>
      <c r="AE233" s="111"/>
      <c r="AF233" s="111"/>
      <c r="AG233" s="111"/>
      <c r="AH233" s="111"/>
      <c r="AI233" s="257"/>
      <c r="AJ233" s="124"/>
      <c r="AK233" s="257"/>
      <c r="AL233" s="508"/>
      <c r="AM233" s="122"/>
      <c r="AN233" s="123"/>
    </row>
    <row r="234" spans="1:43" x14ac:dyDescent="0.2">
      <c r="C234" s="122"/>
      <c r="D234" s="123"/>
      <c r="E234" s="313"/>
      <c r="F234" s="700"/>
      <c r="G234" s="700"/>
      <c r="H234" s="700"/>
      <c r="I234" s="700"/>
      <c r="J234" s="700"/>
      <c r="K234" s="700"/>
      <c r="L234" s="727"/>
      <c r="M234" s="313"/>
      <c r="N234" s="700"/>
      <c r="O234" s="700"/>
      <c r="P234" s="700"/>
      <c r="Q234" s="700"/>
      <c r="R234" s="700"/>
      <c r="S234" s="700"/>
      <c r="T234" s="700"/>
      <c r="U234" s="122"/>
      <c r="V234" s="123"/>
      <c r="AL234"/>
      <c r="AM234" s="122"/>
      <c r="AN234" s="123"/>
    </row>
    <row r="235" spans="1:43" x14ac:dyDescent="0.2">
      <c r="C235" s="122"/>
      <c r="D235" s="123"/>
      <c r="E235" s="313"/>
      <c r="F235" s="700"/>
      <c r="G235" s="700"/>
      <c r="H235" s="700"/>
      <c r="I235" s="700"/>
      <c r="J235" s="700"/>
      <c r="K235" s="700"/>
      <c r="L235" s="727"/>
      <c r="M235" s="313"/>
      <c r="N235" s="700"/>
      <c r="O235" s="700"/>
      <c r="P235" s="700"/>
      <c r="Q235" s="700"/>
      <c r="R235" s="700"/>
      <c r="S235" s="700"/>
      <c r="T235" s="700"/>
      <c r="U235" s="122"/>
      <c r="V235" s="123"/>
      <c r="AG235" s="111"/>
      <c r="AH235" s="111"/>
      <c r="AM235" s="122"/>
      <c r="AN235" s="123"/>
    </row>
    <row r="236" spans="1:43" ht="6" customHeight="1" x14ac:dyDescent="0.2">
      <c r="A236" s="94"/>
      <c r="B236" s="256"/>
      <c r="C236" s="124"/>
      <c r="D236" s="257"/>
      <c r="E236" s="94"/>
      <c r="F236" s="94"/>
      <c r="G236" s="94"/>
      <c r="H236" s="94"/>
      <c r="I236" s="94"/>
      <c r="J236" s="94"/>
      <c r="K236" s="94"/>
      <c r="L236" s="94"/>
      <c r="M236" s="94"/>
      <c r="N236" s="94"/>
      <c r="O236" s="94"/>
      <c r="P236" s="94"/>
      <c r="Q236" s="94"/>
      <c r="R236" s="94"/>
      <c r="S236" s="94"/>
      <c r="T236" s="94"/>
      <c r="U236" s="124"/>
      <c r="V236" s="257"/>
      <c r="W236" s="94"/>
      <c r="X236" s="94"/>
      <c r="Y236" s="94"/>
      <c r="Z236" s="94"/>
      <c r="AA236" s="94"/>
      <c r="AB236" s="94"/>
      <c r="AC236" s="94"/>
      <c r="AD236" s="94"/>
      <c r="AE236" s="94"/>
      <c r="AF236" s="94"/>
      <c r="AG236" s="94"/>
      <c r="AH236" s="94"/>
      <c r="AI236" s="94"/>
      <c r="AJ236" s="94"/>
      <c r="AK236" s="94"/>
      <c r="AL236" s="447"/>
      <c r="AM236" s="124"/>
      <c r="AN236" s="257"/>
      <c r="AO236" s="94"/>
      <c r="AP236" s="94"/>
      <c r="AQ236" s="94"/>
    </row>
    <row r="237" spans="1:43" ht="6" customHeight="1" x14ac:dyDescent="0.2">
      <c r="A237" s="212"/>
      <c r="B237" s="230"/>
      <c r="C237" s="380"/>
      <c r="D237" s="381"/>
      <c r="E237" s="212"/>
      <c r="F237" s="212"/>
      <c r="G237" s="212"/>
      <c r="H237" s="212"/>
      <c r="I237" s="212"/>
      <c r="J237" s="212"/>
      <c r="K237" s="212"/>
      <c r="L237" s="212"/>
      <c r="M237" s="212"/>
      <c r="N237" s="212"/>
      <c r="O237" s="212"/>
      <c r="P237" s="212"/>
      <c r="Q237" s="212"/>
      <c r="R237" s="212"/>
      <c r="S237" s="212"/>
      <c r="T237" s="212"/>
      <c r="U237" s="380"/>
      <c r="V237" s="381"/>
      <c r="W237" s="212"/>
      <c r="X237" s="212"/>
      <c r="Y237" s="212"/>
      <c r="Z237" s="212"/>
      <c r="AA237" s="212"/>
      <c r="AB237" s="212"/>
      <c r="AC237" s="212"/>
      <c r="AD237" s="212"/>
      <c r="AE237" s="212"/>
      <c r="AF237" s="212"/>
      <c r="AG237" s="212"/>
      <c r="AH237" s="212"/>
      <c r="AI237" s="212"/>
      <c r="AJ237" s="212"/>
      <c r="AK237" s="212"/>
      <c r="AL237" s="214"/>
      <c r="AM237" s="380"/>
      <c r="AN237" s="123"/>
    </row>
    <row r="238" spans="1:43" ht="11.25" customHeight="1" x14ac:dyDescent="0.2">
      <c r="B238" s="125">
        <v>426</v>
      </c>
      <c r="C238" s="122"/>
      <c r="D238" s="123"/>
      <c r="E238" s="700" t="str">
        <f ca="1">VLOOKUP(INDIRECT(ADDRESS(ROW(),COLUMN()-3)),Language_Translations,MATCH(Language_Selected,Language_Options,0),FALSE)</f>
        <v>During this pregnancy, were you given or did you buy any iron tablets or iron syrup?</v>
      </c>
      <c r="F238" s="700"/>
      <c r="G238" s="700"/>
      <c r="H238" s="700"/>
      <c r="I238" s="700"/>
      <c r="J238" s="700"/>
      <c r="K238" s="700"/>
      <c r="L238" s="700"/>
      <c r="M238" s="700"/>
      <c r="N238" s="700"/>
      <c r="O238" s="700"/>
      <c r="P238" s="700"/>
      <c r="Q238" s="700"/>
      <c r="R238" s="700"/>
      <c r="S238" s="700"/>
      <c r="T238" s="700"/>
      <c r="U238" s="122"/>
      <c r="V238" s="123"/>
      <c r="W238" t="s">
        <v>112</v>
      </c>
      <c r="Y238" s="111" t="s">
        <v>9</v>
      </c>
      <c r="Z238" s="111"/>
      <c r="AA238" s="111"/>
      <c r="AB238" s="111"/>
      <c r="AC238" s="111"/>
      <c r="AD238" s="111"/>
      <c r="AE238" s="111"/>
      <c r="AF238" s="111"/>
      <c r="AG238" s="111"/>
      <c r="AH238" s="111"/>
      <c r="AI238" s="111"/>
      <c r="AJ238" s="111"/>
      <c r="AK238" s="111"/>
      <c r="AL238" s="84" t="s">
        <v>87</v>
      </c>
      <c r="AM238" s="122"/>
      <c r="AN238" s="123"/>
    </row>
    <row r="239" spans="1:43" x14ac:dyDescent="0.2">
      <c r="B239" s="255" t="s">
        <v>115</v>
      </c>
      <c r="C239" s="122"/>
      <c r="D239" s="123"/>
      <c r="E239" s="700"/>
      <c r="F239" s="700"/>
      <c r="G239" s="700"/>
      <c r="H239" s="700"/>
      <c r="I239" s="700"/>
      <c r="J239" s="700"/>
      <c r="K239" s="700"/>
      <c r="L239" s="700"/>
      <c r="M239" s="700"/>
      <c r="N239" s="700"/>
      <c r="O239" s="700"/>
      <c r="P239" s="700"/>
      <c r="Q239" s="700"/>
      <c r="R239" s="700"/>
      <c r="S239" s="700"/>
      <c r="T239" s="700"/>
      <c r="U239" s="122"/>
      <c r="V239" s="123"/>
      <c r="W239" t="s">
        <v>113</v>
      </c>
      <c r="Y239" s="111" t="s">
        <v>9</v>
      </c>
      <c r="Z239" s="111"/>
      <c r="AA239" s="111"/>
      <c r="AB239" s="111"/>
      <c r="AC239" s="111"/>
      <c r="AD239" s="111"/>
      <c r="AE239" s="111"/>
      <c r="AF239" s="111"/>
      <c r="AG239" s="111"/>
      <c r="AH239" s="111"/>
      <c r="AI239" s="111"/>
      <c r="AJ239" s="111"/>
      <c r="AK239" s="111"/>
      <c r="AL239" s="84" t="s">
        <v>89</v>
      </c>
      <c r="AM239" s="122"/>
      <c r="AN239" s="123"/>
      <c r="AP239" s="685">
        <v>429</v>
      </c>
    </row>
    <row r="240" spans="1:43" x14ac:dyDescent="0.2">
      <c r="B240" s="255"/>
      <c r="C240" s="122"/>
      <c r="D240" s="123"/>
      <c r="E240" s="460"/>
      <c r="F240" s="460"/>
      <c r="G240" s="460"/>
      <c r="H240" s="460"/>
      <c r="I240" s="460"/>
      <c r="J240" s="460"/>
      <c r="K240" s="460"/>
      <c r="L240" s="460"/>
      <c r="M240" s="460"/>
      <c r="N240" s="460"/>
      <c r="O240" s="460"/>
      <c r="P240" s="460"/>
      <c r="Q240" s="460"/>
      <c r="R240" s="460"/>
      <c r="S240" s="460"/>
      <c r="T240" s="460"/>
      <c r="U240" s="122"/>
      <c r="V240" s="123"/>
      <c r="W240" t="s">
        <v>260</v>
      </c>
      <c r="AB240" s="111" t="s">
        <v>9</v>
      </c>
      <c r="AC240" s="111"/>
      <c r="AD240" s="111"/>
      <c r="AE240" s="111"/>
      <c r="AF240" s="111"/>
      <c r="AG240" s="111"/>
      <c r="AH240" s="111"/>
      <c r="AI240" s="111"/>
      <c r="AJ240" s="111"/>
      <c r="AK240" s="111"/>
      <c r="AL240" s="84" t="s">
        <v>212</v>
      </c>
      <c r="AM240" s="122"/>
      <c r="AN240" s="123"/>
      <c r="AP240" s="685"/>
    </row>
    <row r="241" spans="1:43" x14ac:dyDescent="0.2">
      <c r="C241" s="122"/>
      <c r="D241" s="123"/>
      <c r="E241" s="660" t="s">
        <v>493</v>
      </c>
      <c r="F241" s="660"/>
      <c r="G241" s="660"/>
      <c r="H241" s="660"/>
      <c r="I241" s="660"/>
      <c r="J241" s="660"/>
      <c r="K241" s="660"/>
      <c r="L241" s="660"/>
      <c r="M241" s="660"/>
      <c r="N241" s="660"/>
      <c r="O241" s="660"/>
      <c r="P241" s="660"/>
      <c r="Q241" s="660"/>
      <c r="R241" s="660"/>
      <c r="S241" s="660"/>
      <c r="T241" s="660"/>
      <c r="U241" s="122"/>
      <c r="V241" s="123"/>
      <c r="AM241" s="122"/>
    </row>
    <row r="242" spans="1:43" ht="11.25" customHeight="1" x14ac:dyDescent="0.2">
      <c r="C242" s="122"/>
      <c r="D242" s="123"/>
      <c r="E242" s="660"/>
      <c r="F242" s="660"/>
      <c r="G242" s="660"/>
      <c r="H242" s="660"/>
      <c r="I242" s="660"/>
      <c r="J242" s="660"/>
      <c r="K242" s="660"/>
      <c r="L242" s="660"/>
      <c r="M242" s="660"/>
      <c r="N242" s="660"/>
      <c r="O242" s="660"/>
      <c r="P242" s="660"/>
      <c r="Q242" s="660"/>
      <c r="R242" s="660"/>
      <c r="S242" s="660"/>
      <c r="T242" s="660"/>
      <c r="U242" s="122"/>
      <c r="V242" s="123"/>
      <c r="AG242" s="111"/>
      <c r="AH242" s="111"/>
      <c r="AI242" s="111"/>
      <c r="AJ242" s="111"/>
      <c r="AK242" s="111"/>
      <c r="AL242" s="84"/>
      <c r="AM242" s="122"/>
      <c r="AN242" s="123"/>
    </row>
    <row r="243" spans="1:43" ht="6" customHeight="1" x14ac:dyDescent="0.2">
      <c r="A243" s="94"/>
      <c r="B243" s="256"/>
      <c r="C243" s="124"/>
      <c r="D243" s="257"/>
      <c r="E243" s="94"/>
      <c r="F243" s="94"/>
      <c r="G243" s="94"/>
      <c r="H243" s="94"/>
      <c r="I243" s="94"/>
      <c r="J243" s="94"/>
      <c r="K243" s="94"/>
      <c r="L243" s="94"/>
      <c r="M243" s="94"/>
      <c r="N243" s="94"/>
      <c r="O243" s="94"/>
      <c r="P243" s="94"/>
      <c r="Q243" s="94"/>
      <c r="R243" s="94"/>
      <c r="S243" s="94"/>
      <c r="T243" s="94"/>
      <c r="U243" s="124"/>
      <c r="V243" s="257"/>
      <c r="W243" s="94"/>
      <c r="X243" s="94"/>
      <c r="Y243" s="94"/>
      <c r="Z243" s="94"/>
      <c r="AA243" s="94"/>
      <c r="AB243" s="94"/>
      <c r="AC243" s="94"/>
      <c r="AD243" s="94"/>
      <c r="AE243" s="94"/>
      <c r="AF243" s="94"/>
      <c r="AG243" s="94"/>
      <c r="AH243" s="94"/>
      <c r="AI243" s="94"/>
      <c r="AJ243" s="94"/>
      <c r="AK243" s="94"/>
      <c r="AL243" s="447"/>
      <c r="AM243" s="124"/>
      <c r="AN243" s="257"/>
      <c r="AO243" s="94"/>
      <c r="AP243" s="94"/>
      <c r="AQ243" s="94"/>
    </row>
    <row r="244" spans="1:43" ht="6" customHeight="1" x14ac:dyDescent="0.2">
      <c r="A244" s="212"/>
      <c r="B244" s="230"/>
      <c r="C244" s="380"/>
      <c r="D244" s="381"/>
      <c r="E244" s="212"/>
      <c r="F244" s="212"/>
      <c r="G244" s="212"/>
      <c r="H244" s="212"/>
      <c r="I244" s="212"/>
      <c r="J244" s="212"/>
      <c r="K244" s="212"/>
      <c r="L244" s="212"/>
      <c r="M244" s="212"/>
      <c r="N244" s="212"/>
      <c r="O244" s="212"/>
      <c r="P244" s="212"/>
      <c r="Q244" s="212"/>
      <c r="R244" s="212"/>
      <c r="S244" s="212"/>
      <c r="T244" s="212"/>
      <c r="U244" s="380"/>
      <c r="V244" s="381"/>
      <c r="W244" s="212"/>
      <c r="X244" s="212"/>
      <c r="Y244" s="212"/>
      <c r="Z244" s="212"/>
      <c r="AA244" s="212"/>
      <c r="AB244" s="212"/>
      <c r="AC244" s="212"/>
      <c r="AD244" s="212"/>
      <c r="AE244" s="212"/>
      <c r="AF244" s="212"/>
      <c r="AG244" s="212"/>
      <c r="AH244" s="212"/>
      <c r="AI244" s="212"/>
      <c r="AJ244" s="212"/>
      <c r="AK244" s="212"/>
      <c r="AL244" s="214"/>
      <c r="AM244" s="380"/>
      <c r="AN244" s="123"/>
    </row>
    <row r="245" spans="1:43" ht="11.25" customHeight="1" x14ac:dyDescent="0.2">
      <c r="B245" s="125">
        <v>427</v>
      </c>
      <c r="C245" s="122"/>
      <c r="D245" s="123"/>
      <c r="E245" s="700" t="str">
        <f ca="1">VLOOKUP(INDIRECT(ADDRESS(ROW(),COLUMN()-3)),Language_Translations,MATCH(Language_Selected,Language_Options,0),FALSE)</f>
        <v>Where did you get the iron tablets or syrup?
Anywhere else?</v>
      </c>
      <c r="F245" s="700"/>
      <c r="G245" s="700"/>
      <c r="H245" s="700"/>
      <c r="I245" s="700"/>
      <c r="J245" s="700"/>
      <c r="K245" s="700"/>
      <c r="L245" s="700"/>
      <c r="M245" s="700"/>
      <c r="N245" s="700"/>
      <c r="O245" s="700"/>
      <c r="P245" s="700"/>
      <c r="Q245" s="700"/>
      <c r="R245" s="700"/>
      <c r="S245" s="700"/>
      <c r="T245" s="700"/>
      <c r="U245" s="122"/>
      <c r="V245" s="123"/>
      <c r="W245" s="258" t="s">
        <v>329</v>
      </c>
      <c r="AG245" s="125"/>
      <c r="AL245"/>
      <c r="AM245" s="122"/>
      <c r="AN245" s="123"/>
    </row>
    <row r="246" spans="1:43" ht="11.25" customHeight="1" x14ac:dyDescent="0.2">
      <c r="B246" s="255" t="s">
        <v>52</v>
      </c>
      <c r="C246" s="122"/>
      <c r="D246" s="123"/>
      <c r="E246" s="700"/>
      <c r="F246" s="700"/>
      <c r="G246" s="700"/>
      <c r="H246" s="700"/>
      <c r="I246" s="700"/>
      <c r="J246" s="700"/>
      <c r="K246" s="700"/>
      <c r="L246" s="700"/>
      <c r="M246" s="700"/>
      <c r="N246" s="700"/>
      <c r="O246" s="700"/>
      <c r="P246" s="700"/>
      <c r="Q246" s="700"/>
      <c r="R246" s="700"/>
      <c r="S246" s="700"/>
      <c r="T246" s="700"/>
      <c r="U246" s="122"/>
      <c r="V246" s="123"/>
      <c r="X246" t="s">
        <v>331</v>
      </c>
      <c r="AG246" s="111" t="s">
        <v>9</v>
      </c>
      <c r="AH246" s="111"/>
      <c r="AI246" s="111"/>
      <c r="AJ246" s="111"/>
      <c r="AK246" s="111"/>
      <c r="AL246" s="125" t="s">
        <v>239</v>
      </c>
      <c r="AM246" s="122"/>
      <c r="AN246" s="123"/>
    </row>
    <row r="247" spans="1:43" ht="11.25" customHeight="1" x14ac:dyDescent="0.2">
      <c r="B247" s="255" t="s">
        <v>115</v>
      </c>
      <c r="C247" s="122"/>
      <c r="D247" s="123"/>
      <c r="E247" s="700"/>
      <c r="F247" s="700"/>
      <c r="G247" s="700"/>
      <c r="H247" s="700"/>
      <c r="I247" s="700"/>
      <c r="J247" s="700"/>
      <c r="K247" s="700"/>
      <c r="L247" s="700"/>
      <c r="M247" s="700"/>
      <c r="N247" s="700"/>
      <c r="O247" s="700"/>
      <c r="P247" s="700"/>
      <c r="Q247" s="700"/>
      <c r="R247" s="700"/>
      <c r="S247" s="700"/>
      <c r="T247" s="700"/>
      <c r="U247" s="122"/>
      <c r="V247" s="123"/>
      <c r="X247" t="s">
        <v>332</v>
      </c>
      <c r="AG247" s="125"/>
      <c r="AI247" s="111" t="s">
        <v>9</v>
      </c>
      <c r="AJ247" s="111"/>
      <c r="AK247" s="111"/>
      <c r="AL247" s="125" t="s">
        <v>241</v>
      </c>
      <c r="AM247" s="122"/>
      <c r="AN247" s="123"/>
    </row>
    <row r="248" spans="1:43" ht="11.25" customHeight="1" x14ac:dyDescent="0.2">
      <c r="B248" s="255"/>
      <c r="C248" s="122"/>
      <c r="D248" s="123"/>
      <c r="E248" s="700"/>
      <c r="F248" s="700"/>
      <c r="G248" s="700"/>
      <c r="H248" s="700"/>
      <c r="I248" s="700"/>
      <c r="J248" s="700"/>
      <c r="K248" s="700"/>
      <c r="L248" s="700"/>
      <c r="M248" s="700"/>
      <c r="N248" s="700"/>
      <c r="O248" s="700"/>
      <c r="P248" s="700"/>
      <c r="Q248" s="700"/>
      <c r="R248" s="700"/>
      <c r="S248" s="700"/>
      <c r="T248" s="700"/>
      <c r="U248" s="122"/>
      <c r="V248" s="123"/>
      <c r="X248" t="s">
        <v>467</v>
      </c>
      <c r="AH248" s="111" t="s">
        <v>9</v>
      </c>
      <c r="AI248" s="111"/>
      <c r="AJ248" s="111"/>
      <c r="AK248" s="111"/>
      <c r="AL248" s="125" t="s">
        <v>209</v>
      </c>
      <c r="AM248" s="122"/>
      <c r="AN248" s="123"/>
    </row>
    <row r="249" spans="1:43" ht="11.25" customHeight="1" x14ac:dyDescent="0.2">
      <c r="C249" s="122"/>
      <c r="D249" s="123"/>
      <c r="U249" s="122"/>
      <c r="V249" s="123"/>
      <c r="X249" t="s">
        <v>335</v>
      </c>
      <c r="AB249" s="111"/>
      <c r="AC249" s="111" t="s">
        <v>9</v>
      </c>
      <c r="AD249" s="111"/>
      <c r="AE249" s="111"/>
      <c r="AF249" s="111"/>
      <c r="AG249" s="111"/>
      <c r="AH249" s="111"/>
      <c r="AI249" s="111"/>
      <c r="AJ249" s="111"/>
      <c r="AK249" s="111"/>
      <c r="AL249" s="125" t="s">
        <v>244</v>
      </c>
      <c r="AM249" s="122"/>
      <c r="AN249" s="123"/>
    </row>
    <row r="250" spans="1:43" ht="11.25" customHeight="1" x14ac:dyDescent="0.2">
      <c r="C250" s="122"/>
      <c r="D250" s="123"/>
      <c r="E250" s="660" t="s">
        <v>466</v>
      </c>
      <c r="F250" s="660"/>
      <c r="G250" s="660"/>
      <c r="H250" s="660"/>
      <c r="I250" s="660"/>
      <c r="J250" s="660"/>
      <c r="K250" s="660"/>
      <c r="L250" s="660"/>
      <c r="M250" s="660"/>
      <c r="N250" s="660"/>
      <c r="O250" s="660"/>
      <c r="P250" s="660"/>
      <c r="Q250" s="660"/>
      <c r="R250" s="660"/>
      <c r="S250" s="660"/>
      <c r="T250" s="660"/>
      <c r="U250" s="122"/>
      <c r="V250" s="123"/>
      <c r="X250" t="s">
        <v>396</v>
      </c>
      <c r="AB250" s="111"/>
      <c r="AC250" s="532"/>
      <c r="AD250" s="111"/>
      <c r="AE250" s="111"/>
      <c r="AF250" s="111"/>
      <c r="AL250" s="125"/>
      <c r="AM250" s="122"/>
      <c r="AN250" s="123"/>
    </row>
    <row r="251" spans="1:43" ht="11.25" customHeight="1" x14ac:dyDescent="0.2">
      <c r="C251" s="122"/>
      <c r="D251" s="123"/>
      <c r="E251" s="660"/>
      <c r="F251" s="660"/>
      <c r="G251" s="660"/>
      <c r="H251" s="660"/>
      <c r="I251" s="660"/>
      <c r="J251" s="660"/>
      <c r="K251" s="660"/>
      <c r="L251" s="660"/>
      <c r="M251" s="660"/>
      <c r="N251" s="660"/>
      <c r="O251" s="660"/>
      <c r="P251" s="660"/>
      <c r="Q251" s="660"/>
      <c r="R251" s="660"/>
      <c r="S251" s="660"/>
      <c r="T251" s="660"/>
      <c r="U251" s="122"/>
      <c r="V251" s="123"/>
      <c r="Y251" t="s">
        <v>397</v>
      </c>
      <c r="AB251" s="111"/>
      <c r="AC251" s="532"/>
      <c r="AD251" s="111" t="s">
        <v>9</v>
      </c>
      <c r="AE251" s="111"/>
      <c r="AF251" s="111"/>
      <c r="AG251" s="111"/>
      <c r="AH251" s="111"/>
      <c r="AI251" s="111"/>
      <c r="AJ251" s="111"/>
      <c r="AK251" s="111"/>
      <c r="AL251" s="125" t="s">
        <v>246</v>
      </c>
      <c r="AM251" s="122"/>
      <c r="AN251" s="123"/>
    </row>
    <row r="252" spans="1:43" ht="11.25" customHeight="1" x14ac:dyDescent="0.2">
      <c r="C252" s="122"/>
      <c r="D252" s="123"/>
      <c r="E252" s="323"/>
      <c r="F252" s="323"/>
      <c r="G252" s="323"/>
      <c r="H252" s="323"/>
      <c r="I252" s="323"/>
      <c r="J252" s="323"/>
      <c r="K252" s="323"/>
      <c r="L252" s="323"/>
      <c r="M252" s="323"/>
      <c r="N252" s="323"/>
      <c r="O252" s="323"/>
      <c r="P252" s="323"/>
      <c r="Q252" s="323"/>
      <c r="R252" s="323"/>
      <c r="S252" s="323"/>
      <c r="T252" s="323"/>
      <c r="U252" s="122"/>
      <c r="V252" s="123"/>
      <c r="X252" t="s">
        <v>468</v>
      </c>
      <c r="AB252" s="111"/>
      <c r="AC252" s="532"/>
      <c r="AD252" s="111"/>
      <c r="AE252" s="111"/>
      <c r="AF252" s="111"/>
      <c r="AG252" s="111"/>
      <c r="AH252" s="111"/>
      <c r="AI252" s="111"/>
      <c r="AJ252" s="111"/>
      <c r="AK252" s="111"/>
      <c r="AL252" s="125"/>
      <c r="AM252" s="122"/>
      <c r="AN252" s="123"/>
    </row>
    <row r="253" spans="1:43" ht="11.25" customHeight="1" x14ac:dyDescent="0.2">
      <c r="C253" s="122"/>
      <c r="D253" s="123"/>
      <c r="U253" s="122"/>
      <c r="V253" s="123"/>
      <c r="Y253" t="s">
        <v>469</v>
      </c>
      <c r="AB253" s="94"/>
      <c r="AC253" s="94"/>
      <c r="AD253" s="94"/>
      <c r="AE253" s="94"/>
      <c r="AF253" s="94"/>
      <c r="AG253" s="94"/>
      <c r="AH253" s="94"/>
      <c r="AI253" s="94"/>
      <c r="AJ253" s="94"/>
      <c r="AK253" s="94"/>
      <c r="AL253" s="125" t="s">
        <v>248</v>
      </c>
      <c r="AM253" s="122"/>
      <c r="AN253" s="123"/>
    </row>
    <row r="254" spans="1:43" ht="11.25" customHeight="1" x14ac:dyDescent="0.2">
      <c r="C254" s="122"/>
      <c r="D254" s="123"/>
      <c r="E254" s="660" t="s">
        <v>470</v>
      </c>
      <c r="F254" s="660"/>
      <c r="G254" s="660"/>
      <c r="H254" s="660"/>
      <c r="I254" s="660"/>
      <c r="J254" s="660"/>
      <c r="K254" s="660"/>
      <c r="L254" s="660"/>
      <c r="M254" s="660"/>
      <c r="N254" s="660"/>
      <c r="O254" s="660"/>
      <c r="P254" s="660"/>
      <c r="Q254" s="660"/>
      <c r="R254" s="660"/>
      <c r="S254" s="660"/>
      <c r="T254" s="660"/>
      <c r="U254" s="122"/>
      <c r="V254" s="123"/>
      <c r="AB254" s="531" t="s">
        <v>102</v>
      </c>
      <c r="AC254" s="531"/>
      <c r="AD254" s="531"/>
      <c r="AE254" s="531"/>
      <c r="AF254" s="531"/>
      <c r="AG254" s="531"/>
      <c r="AH254" s="531"/>
      <c r="AI254" s="312"/>
      <c r="AJ254" s="312"/>
      <c r="AK254" s="312"/>
      <c r="AL254" s="125"/>
      <c r="AM254" s="122"/>
      <c r="AN254" s="123"/>
    </row>
    <row r="255" spans="1:43" ht="11.25" customHeight="1" x14ac:dyDescent="0.2">
      <c r="C255" s="122"/>
      <c r="D255" s="123"/>
      <c r="E255" s="660"/>
      <c r="F255" s="660"/>
      <c r="G255" s="660"/>
      <c r="H255" s="660"/>
      <c r="I255" s="660"/>
      <c r="J255" s="660"/>
      <c r="K255" s="660"/>
      <c r="L255" s="660"/>
      <c r="M255" s="660"/>
      <c r="N255" s="660"/>
      <c r="O255" s="660"/>
      <c r="P255" s="660"/>
      <c r="Q255" s="660"/>
      <c r="R255" s="660"/>
      <c r="S255" s="660"/>
      <c r="T255" s="660"/>
      <c r="U255" s="122"/>
      <c r="V255" s="123"/>
      <c r="AL255"/>
      <c r="AM255" s="122"/>
      <c r="AN255" s="123"/>
    </row>
    <row r="256" spans="1:43" ht="11.25" customHeight="1" x14ac:dyDescent="0.2">
      <c r="C256" s="122"/>
      <c r="D256" s="123"/>
      <c r="E256" s="660"/>
      <c r="F256" s="660"/>
      <c r="G256" s="660"/>
      <c r="H256" s="660"/>
      <c r="I256" s="660"/>
      <c r="J256" s="660"/>
      <c r="K256" s="660"/>
      <c r="L256" s="660"/>
      <c r="M256" s="660"/>
      <c r="N256" s="660"/>
      <c r="O256" s="660"/>
      <c r="P256" s="660"/>
      <c r="Q256" s="660"/>
      <c r="R256" s="660"/>
      <c r="S256" s="660"/>
      <c r="T256" s="660"/>
      <c r="U256" s="122"/>
      <c r="V256" s="123"/>
      <c r="W256" s="258" t="s">
        <v>338</v>
      </c>
      <c r="AL256" s="125"/>
      <c r="AM256" s="122"/>
      <c r="AN256" s="123"/>
    </row>
    <row r="257" spans="3:40" ht="11.25" customHeight="1" x14ac:dyDescent="0.2">
      <c r="C257" s="122"/>
      <c r="D257" s="123"/>
      <c r="E257" s="660"/>
      <c r="F257" s="660"/>
      <c r="G257" s="660"/>
      <c r="H257" s="660"/>
      <c r="I257" s="660"/>
      <c r="J257" s="660"/>
      <c r="K257" s="660"/>
      <c r="L257" s="660"/>
      <c r="M257" s="660"/>
      <c r="N257" s="660"/>
      <c r="O257" s="660"/>
      <c r="P257" s="660"/>
      <c r="Q257" s="660"/>
      <c r="R257" s="660"/>
      <c r="S257" s="660"/>
      <c r="T257" s="660"/>
      <c r="U257" s="122"/>
      <c r="V257" s="123"/>
      <c r="X257" t="s">
        <v>339</v>
      </c>
      <c r="AE257" s="111" t="s">
        <v>9</v>
      </c>
      <c r="AF257" s="111"/>
      <c r="AG257" s="111"/>
      <c r="AH257" s="111"/>
      <c r="AI257" s="111"/>
      <c r="AJ257" s="111"/>
      <c r="AK257" s="111"/>
      <c r="AL257" s="534" t="s">
        <v>250</v>
      </c>
      <c r="AM257" s="122"/>
      <c r="AN257" s="123"/>
    </row>
    <row r="258" spans="3:40" ht="11.25" customHeight="1" x14ac:dyDescent="0.2">
      <c r="C258" s="122"/>
      <c r="D258" s="123"/>
      <c r="U258" s="122"/>
      <c r="V258" s="123"/>
      <c r="X258" s="533" t="s">
        <v>341</v>
      </c>
      <c r="Y258" s="533"/>
      <c r="Z258" s="533"/>
      <c r="AA258" s="533"/>
      <c r="AB258" s="533"/>
      <c r="AD258" s="111" t="s">
        <v>9</v>
      </c>
      <c r="AE258" s="111"/>
      <c r="AF258" s="111"/>
      <c r="AG258" s="111"/>
      <c r="AH258" s="111"/>
      <c r="AI258" s="111"/>
      <c r="AJ258" s="111"/>
      <c r="AK258" s="111"/>
      <c r="AL258" s="534" t="s">
        <v>252</v>
      </c>
      <c r="AM258" s="122"/>
      <c r="AN258" s="123"/>
    </row>
    <row r="259" spans="3:40" ht="11.25" customHeight="1" x14ac:dyDescent="0.2">
      <c r="C259" s="122"/>
      <c r="D259" s="123"/>
      <c r="E259" s="215"/>
      <c r="F259" s="215"/>
      <c r="G259" s="215"/>
      <c r="H259" s="215"/>
      <c r="I259" s="215"/>
      <c r="J259" s="215"/>
      <c r="K259" s="215"/>
      <c r="L259" s="215"/>
      <c r="M259" s="215"/>
      <c r="N259" s="215"/>
      <c r="O259" s="215"/>
      <c r="P259" s="215"/>
      <c r="Q259" s="125"/>
      <c r="R259" s="125"/>
      <c r="S259" s="125"/>
      <c r="T259" s="125"/>
      <c r="U259" s="122"/>
      <c r="V259" s="123"/>
      <c r="X259" t="s">
        <v>399</v>
      </c>
      <c r="AC259" s="111" t="s">
        <v>9</v>
      </c>
      <c r="AD259" s="111"/>
      <c r="AE259" s="111"/>
      <c r="AF259" s="111"/>
      <c r="AG259" s="111"/>
      <c r="AH259" s="111"/>
      <c r="AI259" s="111"/>
      <c r="AJ259" s="111"/>
      <c r="AK259" s="111"/>
      <c r="AL259" s="534" t="s">
        <v>306</v>
      </c>
      <c r="AM259" s="122"/>
      <c r="AN259" s="123"/>
    </row>
    <row r="260" spans="3:40" ht="11.25" customHeight="1" x14ac:dyDescent="0.2">
      <c r="C260" s="122"/>
      <c r="D260" s="123"/>
      <c r="U260" s="122"/>
      <c r="V260" s="123"/>
      <c r="X260" t="s">
        <v>400</v>
      </c>
      <c r="AD260" s="111" t="s">
        <v>9</v>
      </c>
      <c r="AE260" s="532"/>
      <c r="AF260" s="532"/>
      <c r="AG260" s="532"/>
      <c r="AH260" s="532"/>
      <c r="AI260" s="532"/>
      <c r="AJ260" s="532"/>
      <c r="AK260" s="532"/>
      <c r="AL260" s="255" t="s">
        <v>309</v>
      </c>
      <c r="AM260" s="122"/>
      <c r="AN260" s="123"/>
    </row>
    <row r="261" spans="3:40" ht="11.25" customHeight="1" x14ac:dyDescent="0.2">
      <c r="C261" s="122"/>
      <c r="D261" s="123"/>
      <c r="U261" s="122"/>
      <c r="V261" s="123"/>
      <c r="X261" t="s">
        <v>335</v>
      </c>
      <c r="AC261" s="111" t="s">
        <v>9</v>
      </c>
      <c r="AD261" s="111"/>
      <c r="AE261" s="532"/>
      <c r="AF261" s="532"/>
      <c r="AG261" s="532"/>
      <c r="AH261" s="532"/>
      <c r="AI261" s="532"/>
      <c r="AJ261" s="532"/>
      <c r="AK261" s="532"/>
      <c r="AL261" s="255" t="s">
        <v>311</v>
      </c>
      <c r="AM261" s="122"/>
      <c r="AN261" s="123"/>
    </row>
    <row r="262" spans="3:40" ht="11.25" customHeight="1" x14ac:dyDescent="0.2">
      <c r="C262" s="122"/>
      <c r="D262" s="123"/>
      <c r="U262" s="122"/>
      <c r="V262" s="123"/>
      <c r="X262" t="s">
        <v>396</v>
      </c>
      <c r="AC262" s="111"/>
      <c r="AD262" s="111"/>
      <c r="AE262" s="532"/>
      <c r="AF262" s="111"/>
      <c r="AL262" s="125"/>
      <c r="AM262" s="122"/>
      <c r="AN262" s="123"/>
    </row>
    <row r="263" spans="3:40" ht="11.25" customHeight="1" x14ac:dyDescent="0.2">
      <c r="C263" s="122"/>
      <c r="D263" s="123"/>
      <c r="U263" s="122"/>
      <c r="V263" s="123"/>
      <c r="Y263" t="s">
        <v>397</v>
      </c>
      <c r="Z263" s="537"/>
      <c r="AA263" s="537"/>
      <c r="AB263" s="537"/>
      <c r="AC263" s="537"/>
      <c r="AD263" s="111" t="s">
        <v>9</v>
      </c>
      <c r="AE263" s="111"/>
      <c r="AF263" s="111"/>
      <c r="AG263" s="111"/>
      <c r="AH263" s="111"/>
      <c r="AI263" s="111"/>
      <c r="AJ263" s="111"/>
      <c r="AK263" s="111"/>
      <c r="AL263" s="125" t="s">
        <v>313</v>
      </c>
      <c r="AM263" s="122"/>
      <c r="AN263" s="123"/>
    </row>
    <row r="264" spans="3:40" ht="11.25" customHeight="1" x14ac:dyDescent="0.2">
      <c r="C264" s="122"/>
      <c r="D264" s="123"/>
      <c r="U264" s="122"/>
      <c r="V264" s="123"/>
      <c r="X264" t="s">
        <v>471</v>
      </c>
      <c r="AL264" s="125"/>
      <c r="AM264" s="122"/>
      <c r="AN264" s="123"/>
    </row>
    <row r="265" spans="3:40" ht="11.25" customHeight="1" x14ac:dyDescent="0.2">
      <c r="C265" s="122"/>
      <c r="D265" s="123"/>
      <c r="U265" s="122"/>
      <c r="V265" s="123"/>
      <c r="W265" s="111"/>
      <c r="Y265" t="s">
        <v>469</v>
      </c>
      <c r="AB265" s="94"/>
      <c r="AC265" s="94"/>
      <c r="AD265" s="94"/>
      <c r="AE265" s="94"/>
      <c r="AF265" s="94"/>
      <c r="AG265" s="94"/>
      <c r="AH265" s="94"/>
      <c r="AI265" s="94"/>
      <c r="AJ265" s="94"/>
      <c r="AK265" s="94"/>
      <c r="AL265" s="125" t="s">
        <v>315</v>
      </c>
      <c r="AM265" s="122"/>
      <c r="AN265" s="123"/>
    </row>
    <row r="266" spans="3:40" ht="11.25" customHeight="1" x14ac:dyDescent="0.2">
      <c r="C266" s="122"/>
      <c r="D266" s="123"/>
      <c r="U266" s="122"/>
      <c r="V266" s="123"/>
      <c r="W266" s="111"/>
      <c r="AB266" s="531" t="s">
        <v>102</v>
      </c>
      <c r="AC266" s="531"/>
      <c r="AD266" s="531"/>
      <c r="AE266" s="531"/>
      <c r="AF266" s="531"/>
      <c r="AG266" s="531"/>
      <c r="AH266" s="531"/>
      <c r="AI266" s="312"/>
      <c r="AJ266" s="312"/>
      <c r="AK266" s="312"/>
      <c r="AL266" s="125"/>
      <c r="AM266" s="122"/>
      <c r="AN266" s="123"/>
    </row>
    <row r="267" spans="3:40" ht="11.25" customHeight="1" x14ac:dyDescent="0.2">
      <c r="C267" s="122"/>
      <c r="D267" s="123"/>
      <c r="U267" s="122"/>
      <c r="V267" s="123"/>
      <c r="W267" s="111"/>
      <c r="AL267" s="125"/>
      <c r="AM267" s="122"/>
      <c r="AN267" s="123"/>
    </row>
    <row r="268" spans="3:40" ht="11.25" customHeight="1" x14ac:dyDescent="0.2">
      <c r="C268" s="122"/>
      <c r="D268" s="123"/>
      <c r="U268" s="122"/>
      <c r="V268" s="123"/>
      <c r="W268" s="258" t="s">
        <v>348</v>
      </c>
      <c r="AL268" s="125"/>
      <c r="AM268" s="122"/>
      <c r="AN268" s="123"/>
    </row>
    <row r="269" spans="3:40" ht="11.25" customHeight="1" x14ac:dyDescent="0.2">
      <c r="C269" s="122"/>
      <c r="D269" s="123"/>
      <c r="U269" s="122"/>
      <c r="V269" s="123"/>
      <c r="X269" t="s">
        <v>349</v>
      </c>
      <c r="AC269" s="111" t="s">
        <v>9</v>
      </c>
      <c r="AD269" s="111"/>
      <c r="AE269" s="111"/>
      <c r="AF269" s="111"/>
      <c r="AG269" s="111"/>
      <c r="AH269" s="111"/>
      <c r="AI269" s="111"/>
      <c r="AJ269" s="111"/>
      <c r="AK269" s="111"/>
      <c r="AL269" s="125" t="s">
        <v>494</v>
      </c>
      <c r="AM269" s="122"/>
      <c r="AN269" s="123"/>
    </row>
    <row r="270" spans="3:40" ht="11.25" customHeight="1" x14ac:dyDescent="0.2">
      <c r="C270" s="122"/>
      <c r="D270" s="123"/>
      <c r="U270" s="122"/>
      <c r="V270" s="123"/>
      <c r="X270" t="s">
        <v>351</v>
      </c>
      <c r="AB270" s="111" t="s">
        <v>9</v>
      </c>
      <c r="AC270" s="111"/>
      <c r="AD270" s="111"/>
      <c r="AE270" s="111"/>
      <c r="AF270" s="111"/>
      <c r="AG270" s="111"/>
      <c r="AH270" s="111"/>
      <c r="AI270" s="111"/>
      <c r="AJ270" s="111"/>
      <c r="AK270" s="111"/>
      <c r="AL270" s="125" t="s">
        <v>495</v>
      </c>
      <c r="AM270" s="122"/>
      <c r="AN270" s="123"/>
    </row>
    <row r="271" spans="3:40" ht="11.25" customHeight="1" x14ac:dyDescent="0.2">
      <c r="C271" s="122"/>
      <c r="D271" s="123"/>
      <c r="U271" s="122"/>
      <c r="V271" s="123"/>
      <c r="X271" t="s">
        <v>472</v>
      </c>
      <c r="AL271" s="125"/>
      <c r="AM271" s="122"/>
      <c r="AN271" s="123"/>
    </row>
    <row r="272" spans="3:40" ht="11.25" customHeight="1" x14ac:dyDescent="0.2">
      <c r="C272" s="122"/>
      <c r="D272" s="123"/>
      <c r="U272" s="122"/>
      <c r="V272" s="123"/>
      <c r="Y272" t="s">
        <v>469</v>
      </c>
      <c r="AB272" s="94"/>
      <c r="AC272" s="94"/>
      <c r="AD272" s="94"/>
      <c r="AE272" s="94"/>
      <c r="AF272" s="94"/>
      <c r="AG272" s="94"/>
      <c r="AH272" s="94"/>
      <c r="AI272" s="94"/>
      <c r="AJ272" s="94"/>
      <c r="AK272" s="94"/>
      <c r="AL272" s="255" t="s">
        <v>496</v>
      </c>
      <c r="AM272" s="122"/>
      <c r="AN272" s="123"/>
    </row>
    <row r="273" spans="1:59" ht="11.25" customHeight="1" x14ac:dyDescent="0.2">
      <c r="C273" s="122"/>
      <c r="D273" s="123"/>
      <c r="U273" s="122"/>
      <c r="V273" s="123"/>
      <c r="AB273" s="531" t="s">
        <v>102</v>
      </c>
      <c r="AC273" s="531"/>
      <c r="AD273" s="531"/>
      <c r="AE273" s="531"/>
      <c r="AF273" s="531"/>
      <c r="AG273" s="531"/>
      <c r="AH273" s="531"/>
      <c r="AI273" s="312"/>
      <c r="AJ273" s="312"/>
      <c r="AK273" s="312"/>
      <c r="AL273" s="125"/>
      <c r="AM273" s="122"/>
      <c r="AN273" s="123"/>
    </row>
    <row r="274" spans="1:59" ht="11.25" customHeight="1" x14ac:dyDescent="0.2">
      <c r="C274" s="122"/>
      <c r="D274" s="123"/>
      <c r="U274" s="122"/>
      <c r="V274" s="123"/>
      <c r="AL274" s="125"/>
      <c r="AM274" s="122"/>
      <c r="AN274" s="123"/>
    </row>
    <row r="275" spans="1:59" ht="11.25" customHeight="1" x14ac:dyDescent="0.2">
      <c r="C275" s="122"/>
      <c r="D275" s="123"/>
      <c r="U275" s="122"/>
      <c r="V275" s="123"/>
      <c r="W275" s="258" t="s">
        <v>403</v>
      </c>
      <c r="AL275" s="125"/>
      <c r="AM275" s="122"/>
      <c r="AN275" s="123"/>
    </row>
    <row r="276" spans="1:59" ht="11.25" customHeight="1" x14ac:dyDescent="0.2">
      <c r="C276" s="122"/>
      <c r="D276" s="123"/>
      <c r="U276" s="122"/>
      <c r="V276" s="123"/>
      <c r="X276" t="s">
        <v>404</v>
      </c>
      <c r="AA276" s="111" t="s">
        <v>9</v>
      </c>
      <c r="AB276" s="111"/>
      <c r="AC276" s="111"/>
      <c r="AD276" s="111"/>
      <c r="AE276" s="111"/>
      <c r="AF276" s="111"/>
      <c r="AG276" s="111"/>
      <c r="AH276" s="111"/>
      <c r="AI276" s="111"/>
      <c r="AJ276" s="111"/>
      <c r="AK276" s="111"/>
      <c r="AL276" s="125" t="s">
        <v>497</v>
      </c>
      <c r="AM276" s="122"/>
      <c r="AN276" s="123"/>
    </row>
    <row r="277" spans="1:59" ht="11.25" customHeight="1" x14ac:dyDescent="0.2">
      <c r="C277" s="122"/>
      <c r="D277" s="123"/>
      <c r="U277" s="122"/>
      <c r="V277" s="123"/>
      <c r="X277" t="s">
        <v>498</v>
      </c>
      <c r="AA277" s="111" t="s">
        <v>9</v>
      </c>
      <c r="AB277" s="111"/>
      <c r="AC277" s="111"/>
      <c r="AD277" s="111"/>
      <c r="AE277" s="111"/>
      <c r="AF277" s="111"/>
      <c r="AG277" s="111"/>
      <c r="AH277" s="111"/>
      <c r="AI277" s="111"/>
      <c r="AJ277" s="111"/>
      <c r="AK277" s="111"/>
      <c r="AL277" s="125" t="s">
        <v>499</v>
      </c>
      <c r="AM277" s="122"/>
      <c r="AN277" s="123"/>
    </row>
    <row r="278" spans="1:59" ht="11.25" customHeight="1" x14ac:dyDescent="0.2">
      <c r="C278" s="122"/>
      <c r="D278" s="123"/>
      <c r="U278" s="122"/>
      <c r="V278" s="123"/>
      <c r="X278" s="537" t="s">
        <v>500</v>
      </c>
      <c r="AD278" s="111"/>
      <c r="AE278" s="111"/>
      <c r="AF278" s="532"/>
      <c r="AI278" s="111"/>
      <c r="AJ278" s="111" t="s">
        <v>9</v>
      </c>
      <c r="AK278" s="111"/>
      <c r="AL278" s="255" t="s">
        <v>501</v>
      </c>
      <c r="AM278" s="122"/>
      <c r="AN278" s="123"/>
    </row>
    <row r="279" spans="1:59" ht="11.25" customHeight="1" x14ac:dyDescent="0.2">
      <c r="C279" s="122"/>
      <c r="D279" s="123"/>
      <c r="U279" s="122"/>
      <c r="V279" s="123"/>
      <c r="W279" s="533"/>
      <c r="X279" s="533"/>
      <c r="Y279" s="533"/>
      <c r="Z279" s="533"/>
      <c r="AA279" s="533"/>
      <c r="AB279" s="533"/>
      <c r="AC279" s="533"/>
      <c r="AD279" s="533"/>
      <c r="AE279" s="533"/>
      <c r="AF279" s="533"/>
      <c r="AL279" s="125"/>
      <c r="AM279" s="122"/>
      <c r="AN279" s="123"/>
    </row>
    <row r="280" spans="1:59" ht="11.25" customHeight="1" x14ac:dyDescent="0.2">
      <c r="C280" s="122"/>
      <c r="D280" s="123"/>
      <c r="U280" s="122"/>
      <c r="V280" s="123"/>
      <c r="W280" t="s">
        <v>253</v>
      </c>
      <c r="AG280" s="94"/>
      <c r="AH280" s="94"/>
      <c r="AI280" s="94"/>
      <c r="AJ280" s="94"/>
      <c r="AK280" s="94"/>
      <c r="AL280" s="255" t="s">
        <v>254</v>
      </c>
      <c r="AM280" s="122"/>
      <c r="AN280" s="123"/>
    </row>
    <row r="281" spans="1:59" ht="11.25" customHeight="1" x14ac:dyDescent="0.2">
      <c r="C281" s="122"/>
      <c r="D281" s="123"/>
      <c r="U281" s="122"/>
      <c r="V281" s="123"/>
      <c r="Z281" s="531" t="s">
        <v>102</v>
      </c>
      <c r="AA281" s="531"/>
      <c r="AB281" s="531"/>
      <c r="AC281" s="531"/>
      <c r="AD281" s="531"/>
      <c r="AE281" s="531"/>
      <c r="AF281" s="531"/>
      <c r="AG281" s="312"/>
      <c r="AH281" s="312"/>
      <c r="AI281" s="312"/>
      <c r="AJ281" s="312"/>
      <c r="AK281" s="312"/>
      <c r="AL281" s="125"/>
      <c r="AM281" s="122"/>
      <c r="AN281" s="123"/>
    </row>
    <row r="282" spans="1:59" ht="6" customHeight="1" x14ac:dyDescent="0.2">
      <c r="A282" s="94"/>
      <c r="B282" s="256"/>
      <c r="C282" s="124"/>
      <c r="D282" s="257"/>
      <c r="E282" s="94"/>
      <c r="F282" s="94"/>
      <c r="G282" s="94"/>
      <c r="H282" s="94"/>
      <c r="I282" s="94"/>
      <c r="J282" s="94"/>
      <c r="K282" s="94"/>
      <c r="L282" s="94"/>
      <c r="M282" s="94"/>
      <c r="N282" s="94"/>
      <c r="O282" s="94"/>
      <c r="P282" s="94"/>
      <c r="Q282" s="94"/>
      <c r="R282" s="94"/>
      <c r="S282" s="94"/>
      <c r="T282" s="94"/>
      <c r="U282" s="124"/>
      <c r="V282" s="257"/>
      <c r="W282" s="94"/>
      <c r="X282" s="94"/>
      <c r="Y282" s="94"/>
      <c r="Z282" s="94"/>
      <c r="AA282" s="94"/>
      <c r="AB282" s="94"/>
      <c r="AC282" s="94"/>
      <c r="AD282" s="94"/>
      <c r="AE282" s="94"/>
      <c r="AF282" s="94"/>
      <c r="AG282" s="94"/>
      <c r="AH282" s="94"/>
      <c r="AI282" s="94"/>
      <c r="AJ282" s="94"/>
      <c r="AK282" s="94"/>
      <c r="AL282" s="447"/>
      <c r="AM282" s="124"/>
      <c r="AN282" s="257"/>
      <c r="AO282" s="94"/>
      <c r="AP282" s="94"/>
      <c r="AQ282" s="94"/>
      <c r="BG282" s="538"/>
    </row>
    <row r="283" spans="1:59" ht="6" customHeight="1" x14ac:dyDescent="0.2">
      <c r="A283" s="212"/>
      <c r="B283" s="230"/>
      <c r="C283" s="380"/>
      <c r="D283" s="381"/>
      <c r="E283" s="212"/>
      <c r="F283" s="212"/>
      <c r="G283" s="212"/>
      <c r="H283" s="212"/>
      <c r="I283" s="212"/>
      <c r="J283" s="212"/>
      <c r="K283" s="212"/>
      <c r="L283" s="212"/>
      <c r="M283" s="212"/>
      <c r="N283" s="212"/>
      <c r="O283" s="212"/>
      <c r="P283" s="212"/>
      <c r="Q283" s="212"/>
      <c r="R283" s="212"/>
      <c r="S283" s="212"/>
      <c r="T283" s="212"/>
      <c r="U283" s="380"/>
      <c r="V283" s="381"/>
      <c r="W283" s="212"/>
      <c r="X283" s="212"/>
      <c r="Y283" s="212"/>
      <c r="Z283" s="212"/>
      <c r="AA283" s="212"/>
      <c r="AB283" s="212"/>
      <c r="AC283" s="212"/>
      <c r="AD283" s="212"/>
      <c r="AE283" s="212"/>
      <c r="AF283" s="212"/>
      <c r="AG283" s="212"/>
      <c r="AH283" s="212"/>
      <c r="AI283" s="212"/>
      <c r="AJ283" s="212"/>
      <c r="AK283" s="212"/>
      <c r="AL283" s="214"/>
      <c r="AM283" s="380"/>
      <c r="AN283" s="123"/>
      <c r="AT283" s="537"/>
      <c r="AU283" s="537"/>
      <c r="AV283" s="537"/>
      <c r="AW283" s="537"/>
      <c r="AX283" s="537"/>
      <c r="AY283" s="537"/>
      <c r="AZ283" s="537"/>
      <c r="BA283" s="537"/>
      <c r="BG283" s="125"/>
    </row>
    <row r="284" spans="1:59" ht="11.25" customHeight="1" x14ac:dyDescent="0.2">
      <c r="B284" s="125">
        <v>428</v>
      </c>
      <c r="C284" s="122"/>
      <c r="D284" s="123"/>
      <c r="E284" s="700" t="str">
        <f ca="1">VLOOKUP(INDIRECT(ADDRESS(ROW(),COLUMN()-3)),Language_Translations,MATCH(Language_Selected,Language_Options,0),FALSE)</f>
        <v>During the whole pregnancy, for how many days did you take the iron tablets or syrup?</v>
      </c>
      <c r="F284" s="700"/>
      <c r="G284" s="700"/>
      <c r="H284" s="700"/>
      <c r="I284" s="700"/>
      <c r="J284" s="700"/>
      <c r="K284" s="700"/>
      <c r="L284" s="700"/>
      <c r="M284" s="700"/>
      <c r="N284" s="700"/>
      <c r="O284" s="700"/>
      <c r="P284" s="700"/>
      <c r="Q284" s="700"/>
      <c r="R284" s="700"/>
      <c r="S284" s="700"/>
      <c r="T284" s="700"/>
      <c r="U284" s="122"/>
      <c r="V284" s="123"/>
      <c r="AF284" s="122"/>
      <c r="AG284" s="381"/>
      <c r="AH284" s="212"/>
      <c r="AI284" s="381"/>
      <c r="AJ284" s="212"/>
      <c r="AK284" s="381"/>
      <c r="AL284" s="511"/>
      <c r="AM284" s="122"/>
      <c r="AN284" s="123"/>
    </row>
    <row r="285" spans="1:59" x14ac:dyDescent="0.2">
      <c r="B285" s="255" t="s">
        <v>115</v>
      </c>
      <c r="C285" s="122"/>
      <c r="D285" s="123"/>
      <c r="E285" s="700"/>
      <c r="F285" s="700"/>
      <c r="G285" s="700"/>
      <c r="H285" s="700"/>
      <c r="I285" s="700"/>
      <c r="J285" s="700"/>
      <c r="K285" s="700"/>
      <c r="L285" s="700"/>
      <c r="M285" s="700"/>
      <c r="N285" s="700"/>
      <c r="O285" s="700"/>
      <c r="P285" s="700"/>
      <c r="Q285" s="700"/>
      <c r="R285" s="700"/>
      <c r="S285" s="700"/>
      <c r="T285" s="700"/>
      <c r="U285" s="122"/>
      <c r="V285" s="123"/>
      <c r="W285" t="s">
        <v>184</v>
      </c>
      <c r="Y285" s="111" t="s">
        <v>9</v>
      </c>
      <c r="Z285" s="390"/>
      <c r="AA285" s="390"/>
      <c r="AB285" s="390"/>
      <c r="AC285" s="390"/>
      <c r="AD285" s="390"/>
      <c r="AE285" s="390"/>
      <c r="AF285" s="390"/>
      <c r="AG285" s="257"/>
      <c r="AH285" s="94"/>
      <c r="AI285" s="257"/>
      <c r="AJ285" s="94"/>
      <c r="AK285" s="257"/>
      <c r="AL285" s="508"/>
      <c r="AM285" s="122"/>
      <c r="AN285" s="123"/>
    </row>
    <row r="286" spans="1:59" x14ac:dyDescent="0.2">
      <c r="B286" s="255" t="s">
        <v>123</v>
      </c>
      <c r="C286" s="122"/>
      <c r="D286" s="123"/>
      <c r="E286" s="460"/>
      <c r="F286" s="460"/>
      <c r="G286" s="460"/>
      <c r="H286" s="460"/>
      <c r="I286" s="460"/>
      <c r="J286" s="460"/>
      <c r="K286" s="460"/>
      <c r="L286" s="460"/>
      <c r="M286" s="460"/>
      <c r="N286" s="460"/>
      <c r="O286" s="460"/>
      <c r="P286" s="460"/>
      <c r="Q286" s="460"/>
      <c r="R286" s="460"/>
      <c r="S286" s="460"/>
      <c r="T286" s="460"/>
      <c r="U286" s="122"/>
      <c r="V286" s="123"/>
      <c r="AM286" s="122"/>
      <c r="AN286" s="123"/>
    </row>
    <row r="287" spans="1:59" x14ac:dyDescent="0.2">
      <c r="B287" s="255"/>
      <c r="C287" s="122"/>
      <c r="D287" s="123"/>
      <c r="E287" s="660" t="s">
        <v>502</v>
      </c>
      <c r="F287" s="660"/>
      <c r="G287" s="660"/>
      <c r="H287" s="660"/>
      <c r="I287" s="660"/>
      <c r="J287" s="660"/>
      <c r="K287" s="660"/>
      <c r="L287" s="660"/>
      <c r="M287" s="660"/>
      <c r="N287" s="660"/>
      <c r="O287" s="660"/>
      <c r="P287" s="660"/>
      <c r="Q287" s="660"/>
      <c r="R287" s="660"/>
      <c r="S287" s="660"/>
      <c r="T287" s="660"/>
      <c r="U287" s="122"/>
      <c r="V287" s="123"/>
      <c r="W287" t="s">
        <v>260</v>
      </c>
      <c r="AB287" s="111" t="s">
        <v>9</v>
      </c>
      <c r="AC287" s="390"/>
      <c r="AD287" s="390"/>
      <c r="AE287" s="390"/>
      <c r="AF287" s="390"/>
      <c r="AG287" s="390"/>
      <c r="AH287" s="390"/>
      <c r="AI287" s="390"/>
      <c r="AJ287" s="111"/>
      <c r="AK287" s="111"/>
      <c r="AL287" s="84" t="s">
        <v>448</v>
      </c>
      <c r="AM287" s="122"/>
      <c r="AN287" s="123"/>
    </row>
    <row r="288" spans="1:59" ht="11.25" customHeight="1" x14ac:dyDescent="0.2">
      <c r="C288" s="122"/>
      <c r="D288" s="123"/>
      <c r="E288" s="660"/>
      <c r="F288" s="660"/>
      <c r="G288" s="660"/>
      <c r="H288" s="660"/>
      <c r="I288" s="660"/>
      <c r="J288" s="660"/>
      <c r="K288" s="660"/>
      <c r="L288" s="660"/>
      <c r="M288" s="660"/>
      <c r="N288" s="660"/>
      <c r="O288" s="660"/>
      <c r="P288" s="660"/>
      <c r="Q288" s="660"/>
      <c r="R288" s="660"/>
      <c r="S288" s="660"/>
      <c r="T288" s="660"/>
      <c r="U288" s="122"/>
      <c r="V288" s="123"/>
      <c r="AL288"/>
      <c r="AM288" s="122"/>
      <c r="AN288" s="123"/>
    </row>
    <row r="289" spans="1:43" ht="6" customHeight="1" x14ac:dyDescent="0.2">
      <c r="A289" s="94"/>
      <c r="B289" s="256"/>
      <c r="C289" s="124"/>
      <c r="D289" s="257"/>
      <c r="E289" s="94"/>
      <c r="F289" s="94"/>
      <c r="G289" s="94"/>
      <c r="H289" s="94"/>
      <c r="I289" s="94"/>
      <c r="J289" s="94"/>
      <c r="K289" s="94"/>
      <c r="L289" s="94"/>
      <c r="M289" s="94"/>
      <c r="N289" s="94"/>
      <c r="O289" s="94"/>
      <c r="P289" s="94"/>
      <c r="Q289" s="94"/>
      <c r="R289" s="94"/>
      <c r="S289" s="94"/>
      <c r="T289" s="94"/>
      <c r="U289" s="124"/>
      <c r="V289" s="257"/>
      <c r="W289" s="94"/>
      <c r="X289" s="94"/>
      <c r="Y289" s="94"/>
      <c r="Z289" s="94"/>
      <c r="AA289" s="94"/>
      <c r="AB289" s="94"/>
      <c r="AC289" s="94"/>
      <c r="AD289" s="94"/>
      <c r="AE289" s="94"/>
      <c r="AF289" s="94"/>
      <c r="AG289" s="94"/>
      <c r="AH289" s="94"/>
      <c r="AI289" s="94"/>
      <c r="AJ289" s="94"/>
      <c r="AK289" s="94"/>
      <c r="AL289" s="447"/>
      <c r="AM289" s="124"/>
      <c r="AN289" s="257"/>
      <c r="AO289" s="94"/>
      <c r="AP289" s="94"/>
      <c r="AQ289" s="94"/>
    </row>
    <row r="290" spans="1:43" ht="6" customHeight="1" x14ac:dyDescent="0.2">
      <c r="A290" s="278"/>
      <c r="B290" s="279"/>
      <c r="C290" s="280"/>
      <c r="D290" s="381"/>
      <c r="E290" s="212"/>
      <c r="F290" s="212"/>
      <c r="G290" s="212"/>
      <c r="H290" s="212"/>
      <c r="I290" s="212"/>
      <c r="J290" s="212"/>
      <c r="K290" s="212"/>
      <c r="L290" s="212"/>
      <c r="M290" s="212"/>
      <c r="N290" s="212"/>
      <c r="O290" s="212"/>
      <c r="P290" s="212"/>
      <c r="Q290" s="212"/>
      <c r="R290" s="212"/>
      <c r="S290" s="212"/>
      <c r="T290" s="212"/>
      <c r="U290" s="380"/>
      <c r="V290" s="381"/>
      <c r="W290" s="212"/>
      <c r="X290" s="212"/>
      <c r="Y290" s="212"/>
      <c r="Z290" s="212"/>
      <c r="AA290" s="212"/>
      <c r="AB290" s="212"/>
      <c r="AC290" s="212"/>
      <c r="AD290" s="212"/>
      <c r="AE290" s="212"/>
      <c r="AF290" s="212"/>
      <c r="AG290" s="212"/>
      <c r="AH290" s="212"/>
      <c r="AI290" s="212"/>
      <c r="AJ290" s="212"/>
      <c r="AK290" s="212"/>
      <c r="AL290" s="214"/>
      <c r="AM290" s="380"/>
      <c r="AN290" s="123"/>
    </row>
    <row r="291" spans="1:43" ht="11.25" customHeight="1" x14ac:dyDescent="0.2">
      <c r="A291" s="320"/>
      <c r="B291" s="281">
        <v>429</v>
      </c>
      <c r="C291" s="282"/>
      <c r="D291" s="123"/>
      <c r="E291" s="700" t="str">
        <f ca="1">VLOOKUP(INDIRECT(ADDRESS(ROW(),COLUMN()-3)),Language_Translations,MATCH(Language_Selected,Language_Options,0),FALSE)</f>
        <v>During this pregnancy, did you take any medicine for intestinal worms?</v>
      </c>
      <c r="F291" s="700"/>
      <c r="G291" s="700"/>
      <c r="H291" s="700"/>
      <c r="I291" s="700"/>
      <c r="J291" s="700"/>
      <c r="K291" s="700"/>
      <c r="L291" s="700"/>
      <c r="M291" s="700"/>
      <c r="N291" s="700"/>
      <c r="O291" s="700"/>
      <c r="P291" s="700"/>
      <c r="Q291" s="700"/>
      <c r="R291" s="700"/>
      <c r="S291" s="700"/>
      <c r="T291" s="700"/>
      <c r="U291" s="122"/>
      <c r="V291" s="123"/>
      <c r="W291" t="s">
        <v>112</v>
      </c>
      <c r="Y291" s="111" t="s">
        <v>9</v>
      </c>
      <c r="Z291" s="111"/>
      <c r="AA291" s="111"/>
      <c r="AB291" s="111"/>
      <c r="AC291" s="111"/>
      <c r="AD291" s="111"/>
      <c r="AE291" s="111"/>
      <c r="AF291" s="111"/>
      <c r="AG291" s="111"/>
      <c r="AH291" s="111"/>
      <c r="AI291" s="111"/>
      <c r="AJ291" s="111"/>
      <c r="AK291" s="111"/>
      <c r="AL291" s="84" t="s">
        <v>87</v>
      </c>
      <c r="AM291" s="122"/>
      <c r="AN291" s="123"/>
    </row>
    <row r="292" spans="1:43" x14ac:dyDescent="0.2">
      <c r="A292" s="320"/>
      <c r="B292" s="539" t="s">
        <v>297</v>
      </c>
      <c r="C292" s="282"/>
      <c r="D292" s="123"/>
      <c r="E292" s="700"/>
      <c r="F292" s="700"/>
      <c r="G292" s="700"/>
      <c r="H292" s="700"/>
      <c r="I292" s="700"/>
      <c r="J292" s="700"/>
      <c r="K292" s="700"/>
      <c r="L292" s="700"/>
      <c r="M292" s="700"/>
      <c r="N292" s="700"/>
      <c r="O292" s="700"/>
      <c r="P292" s="700"/>
      <c r="Q292" s="700"/>
      <c r="R292" s="700"/>
      <c r="S292" s="700"/>
      <c r="T292" s="700"/>
      <c r="U292" s="122"/>
      <c r="V292" s="123"/>
      <c r="W292" t="s">
        <v>113</v>
      </c>
      <c r="Y292" s="111" t="s">
        <v>9</v>
      </c>
      <c r="Z292" s="111"/>
      <c r="AA292" s="111"/>
      <c r="AB292" s="111"/>
      <c r="AC292" s="111"/>
      <c r="AD292" s="111"/>
      <c r="AE292" s="111"/>
      <c r="AF292" s="111"/>
      <c r="AG292" s="111"/>
      <c r="AH292" s="111"/>
      <c r="AI292" s="111"/>
      <c r="AJ292" s="111"/>
      <c r="AK292" s="111"/>
      <c r="AL292" s="84" t="s">
        <v>89</v>
      </c>
      <c r="AM292" s="122"/>
      <c r="AN292" s="123"/>
    </row>
    <row r="293" spans="1:43" x14ac:dyDescent="0.2">
      <c r="A293" s="320"/>
      <c r="B293" s="539"/>
      <c r="C293" s="282"/>
      <c r="D293" s="123"/>
      <c r="E293" s="700"/>
      <c r="F293" s="700"/>
      <c r="G293" s="700"/>
      <c r="H293" s="700"/>
      <c r="I293" s="700"/>
      <c r="J293" s="700"/>
      <c r="K293" s="700"/>
      <c r="L293" s="700"/>
      <c r="M293" s="700"/>
      <c r="N293" s="700"/>
      <c r="O293" s="700"/>
      <c r="P293" s="700"/>
      <c r="Q293" s="700"/>
      <c r="R293" s="700"/>
      <c r="S293" s="700"/>
      <c r="T293" s="700"/>
      <c r="U293" s="122"/>
      <c r="V293" s="123"/>
      <c r="W293" t="s">
        <v>260</v>
      </c>
      <c r="AB293" s="111" t="s">
        <v>9</v>
      </c>
      <c r="AC293" s="111"/>
      <c r="AD293" s="111"/>
      <c r="AE293" s="111"/>
      <c r="AF293" s="111"/>
      <c r="AG293" s="111"/>
      <c r="AH293" s="111"/>
      <c r="AI293" s="111"/>
      <c r="AJ293" s="111"/>
      <c r="AK293" s="111"/>
      <c r="AL293" s="84" t="s">
        <v>212</v>
      </c>
      <c r="AM293" s="122"/>
      <c r="AN293" s="123"/>
    </row>
    <row r="294" spans="1:43" ht="6" customHeight="1" x14ac:dyDescent="0.2">
      <c r="A294" s="283"/>
      <c r="B294" s="284"/>
      <c r="C294" s="285"/>
      <c r="D294" s="257"/>
      <c r="E294" s="94"/>
      <c r="F294" s="94"/>
      <c r="G294" s="94"/>
      <c r="H294" s="94"/>
      <c r="I294" s="94"/>
      <c r="J294" s="94"/>
      <c r="K294" s="94"/>
      <c r="L294" s="94"/>
      <c r="M294" s="94"/>
      <c r="N294" s="94"/>
      <c r="O294" s="94"/>
      <c r="P294" s="94"/>
      <c r="Q294" s="94"/>
      <c r="R294" s="94"/>
      <c r="S294" s="94"/>
      <c r="T294" s="94"/>
      <c r="U294" s="124"/>
      <c r="V294" s="257"/>
      <c r="W294" s="94"/>
      <c r="X294" s="94"/>
      <c r="Y294" s="94"/>
      <c r="Z294" s="94"/>
      <c r="AA294" s="94"/>
      <c r="AB294" s="94"/>
      <c r="AC294" s="94"/>
      <c r="AD294" s="94"/>
      <c r="AE294" s="94"/>
      <c r="AF294" s="94"/>
      <c r="AG294" s="94"/>
      <c r="AH294" s="94"/>
      <c r="AI294" s="94"/>
      <c r="AJ294" s="94"/>
      <c r="AK294" s="94"/>
      <c r="AL294" s="447"/>
      <c r="AM294" s="124"/>
      <c r="AN294" s="257"/>
      <c r="AO294" s="94"/>
      <c r="AP294" s="94"/>
      <c r="AQ294" s="94"/>
    </row>
    <row r="295" spans="1:43" ht="6" customHeight="1" x14ac:dyDescent="0.2">
      <c r="A295" s="278"/>
      <c r="B295" s="279"/>
      <c r="C295" s="280"/>
      <c r="D295" s="381"/>
      <c r="E295" s="212"/>
      <c r="F295" s="212"/>
      <c r="G295" s="212"/>
      <c r="H295" s="212"/>
      <c r="I295" s="212"/>
      <c r="J295" s="212"/>
      <c r="K295" s="212"/>
      <c r="L295" s="212"/>
      <c r="M295" s="212"/>
      <c r="N295" s="212"/>
      <c r="O295" s="212"/>
      <c r="P295" s="212"/>
      <c r="Q295" s="212"/>
      <c r="R295" s="212"/>
      <c r="S295" s="212"/>
      <c r="T295" s="212"/>
      <c r="U295" s="380"/>
      <c r="V295" s="381"/>
      <c r="W295" s="212"/>
      <c r="X295" s="212"/>
      <c r="Y295" s="212"/>
      <c r="Z295" s="212"/>
      <c r="AA295" s="212"/>
      <c r="AB295" s="212"/>
      <c r="AC295" s="212"/>
      <c r="AD295" s="212"/>
      <c r="AE295" s="212"/>
      <c r="AF295" s="212"/>
      <c r="AG295" s="212"/>
      <c r="AH295" s="212"/>
      <c r="AI295" s="212"/>
      <c r="AJ295" s="212"/>
      <c r="AK295" s="212"/>
      <c r="AL295" s="214"/>
      <c r="AM295" s="380"/>
      <c r="AN295" s="123"/>
    </row>
    <row r="296" spans="1:43" ht="11.25" customHeight="1" x14ac:dyDescent="0.2">
      <c r="A296" s="320"/>
      <c r="B296" s="281">
        <v>430</v>
      </c>
      <c r="C296" s="282"/>
      <c r="D296" s="123"/>
      <c r="E296" s="700" t="str">
        <f ca="1">VLOOKUP(INDIRECT(ADDRESS(ROW(),COLUMN()-3)),Language_Translations,MATCH(Language_Selected,Language_Options,0),FALSE)</f>
        <v>During this pregnancy, did you receive food or cash assistance through the [INSERT NAME OF  PROGRAM FOR CASH OR FOOD ASSISTANCE FOR PREGNANT WOMEN] program?</v>
      </c>
      <c r="F296" s="700"/>
      <c r="G296" s="700"/>
      <c r="H296" s="700"/>
      <c r="I296" s="700"/>
      <c r="J296" s="700"/>
      <c r="K296" s="700"/>
      <c r="L296" s="700"/>
      <c r="M296" s="700"/>
      <c r="N296" s="700"/>
      <c r="O296" s="700"/>
      <c r="P296" s="700"/>
      <c r="Q296" s="700"/>
      <c r="R296" s="700"/>
      <c r="S296" s="700"/>
      <c r="T296" s="700"/>
      <c r="U296" s="122"/>
      <c r="V296" s="123"/>
      <c r="W296" t="s">
        <v>112</v>
      </c>
      <c r="Y296" s="111" t="s">
        <v>9</v>
      </c>
      <c r="Z296" s="111"/>
      <c r="AA296" s="111"/>
      <c r="AB296" s="111"/>
      <c r="AC296" s="111"/>
      <c r="AD296" s="111"/>
      <c r="AE296" s="111"/>
      <c r="AF296" s="111"/>
      <c r="AG296" s="111"/>
      <c r="AH296" s="111"/>
      <c r="AI296" s="111"/>
      <c r="AJ296" s="111"/>
      <c r="AK296" s="111"/>
      <c r="AL296" s="84" t="s">
        <v>87</v>
      </c>
      <c r="AM296" s="122"/>
      <c r="AN296" s="123"/>
    </row>
    <row r="297" spans="1:43" ht="11.25" customHeight="1" x14ac:dyDescent="0.2">
      <c r="A297" s="320"/>
      <c r="B297" s="539" t="s">
        <v>319</v>
      </c>
      <c r="C297" s="282"/>
      <c r="D297" s="123"/>
      <c r="E297" s="700"/>
      <c r="F297" s="700"/>
      <c r="G297" s="700"/>
      <c r="H297" s="700"/>
      <c r="I297" s="700"/>
      <c r="J297" s="700"/>
      <c r="K297" s="700"/>
      <c r="L297" s="700"/>
      <c r="M297" s="700"/>
      <c r="N297" s="700"/>
      <c r="O297" s="700"/>
      <c r="P297" s="700"/>
      <c r="Q297" s="700"/>
      <c r="R297" s="700"/>
      <c r="S297" s="700"/>
      <c r="T297" s="700"/>
      <c r="U297" s="122"/>
      <c r="V297" s="123"/>
      <c r="W297" t="s">
        <v>113</v>
      </c>
      <c r="Y297" s="111" t="s">
        <v>9</v>
      </c>
      <c r="Z297" s="111"/>
      <c r="AA297" s="111"/>
      <c r="AB297" s="111"/>
      <c r="AC297" s="111"/>
      <c r="AD297" s="111"/>
      <c r="AE297" s="111"/>
      <c r="AF297" s="111"/>
      <c r="AG297" s="111"/>
      <c r="AH297" s="111"/>
      <c r="AI297" s="111"/>
      <c r="AJ297" s="111"/>
      <c r="AK297" s="111"/>
      <c r="AL297" s="84" t="s">
        <v>89</v>
      </c>
      <c r="AM297" s="122"/>
      <c r="AN297" s="123"/>
    </row>
    <row r="298" spans="1:43" x14ac:dyDescent="0.2">
      <c r="A298" s="320"/>
      <c r="B298" s="539"/>
      <c r="C298" s="282"/>
      <c r="D298" s="123"/>
      <c r="E298" s="700"/>
      <c r="F298" s="700"/>
      <c r="G298" s="700"/>
      <c r="H298" s="700"/>
      <c r="I298" s="700"/>
      <c r="J298" s="700"/>
      <c r="K298" s="700"/>
      <c r="L298" s="700"/>
      <c r="M298" s="700"/>
      <c r="N298" s="700"/>
      <c r="O298" s="700"/>
      <c r="P298" s="700"/>
      <c r="Q298" s="700"/>
      <c r="R298" s="700"/>
      <c r="S298" s="700"/>
      <c r="T298" s="700"/>
      <c r="U298" s="122"/>
      <c r="V298" s="123"/>
      <c r="W298" t="s">
        <v>260</v>
      </c>
      <c r="AB298" s="111" t="s">
        <v>9</v>
      </c>
      <c r="AC298" s="111"/>
      <c r="AD298" s="111"/>
      <c r="AE298" s="111"/>
      <c r="AF298" s="111"/>
      <c r="AG298" s="111"/>
      <c r="AH298" s="111"/>
      <c r="AI298" s="111"/>
      <c r="AJ298" s="111"/>
      <c r="AK298" s="111"/>
      <c r="AL298" s="84" t="s">
        <v>212</v>
      </c>
      <c r="AM298" s="122"/>
      <c r="AN298" s="123"/>
    </row>
    <row r="299" spans="1:43" x14ac:dyDescent="0.2">
      <c r="A299" s="320"/>
      <c r="B299" s="281"/>
      <c r="C299" s="282"/>
      <c r="D299" s="123"/>
      <c r="E299" s="700"/>
      <c r="F299" s="700"/>
      <c r="G299" s="700"/>
      <c r="H299" s="700"/>
      <c r="I299" s="700"/>
      <c r="J299" s="700"/>
      <c r="K299" s="700"/>
      <c r="L299" s="700"/>
      <c r="M299" s="700"/>
      <c r="N299" s="700"/>
      <c r="O299" s="700"/>
      <c r="P299" s="700"/>
      <c r="Q299" s="700"/>
      <c r="R299" s="700"/>
      <c r="S299" s="700"/>
      <c r="T299" s="700"/>
      <c r="U299" s="122"/>
      <c r="V299" s="123"/>
      <c r="AL299"/>
      <c r="AM299" s="122"/>
      <c r="AN299" s="123"/>
    </row>
    <row r="300" spans="1:43" ht="6" customHeight="1" x14ac:dyDescent="0.2">
      <c r="A300" s="283"/>
      <c r="B300" s="284"/>
      <c r="C300" s="285"/>
      <c r="D300" s="257"/>
      <c r="E300" s="94"/>
      <c r="F300" s="94"/>
      <c r="G300" s="94"/>
      <c r="H300" s="94"/>
      <c r="I300" s="94"/>
      <c r="J300" s="94"/>
      <c r="K300" s="94"/>
      <c r="L300" s="94"/>
      <c r="M300" s="94"/>
      <c r="N300" s="94"/>
      <c r="O300" s="94"/>
      <c r="P300" s="94"/>
      <c r="Q300" s="94"/>
      <c r="R300" s="94"/>
      <c r="S300" s="94"/>
      <c r="T300" s="94"/>
      <c r="U300" s="124"/>
      <c r="V300" s="257"/>
      <c r="W300" s="94"/>
      <c r="X300" s="94"/>
      <c r="Y300" s="94"/>
      <c r="Z300" s="94"/>
      <c r="AA300" s="94"/>
      <c r="AB300" s="94"/>
      <c r="AC300" s="94"/>
      <c r="AD300" s="94"/>
      <c r="AE300" s="94"/>
      <c r="AF300" s="94"/>
      <c r="AG300" s="94"/>
      <c r="AH300" s="94"/>
      <c r="AI300" s="94"/>
      <c r="AJ300" s="94"/>
      <c r="AK300" s="94"/>
      <c r="AL300" s="447"/>
      <c r="AM300" s="124"/>
      <c r="AN300" s="257"/>
      <c r="AO300" s="94"/>
      <c r="AP300" s="94"/>
      <c r="AQ300" s="94"/>
    </row>
    <row r="301" spans="1:43" ht="6" customHeight="1" x14ac:dyDescent="0.2">
      <c r="A301" s="278"/>
      <c r="B301" s="279"/>
      <c r="C301" s="280"/>
      <c r="D301" s="381"/>
      <c r="E301" s="212"/>
      <c r="F301" s="212"/>
      <c r="G301" s="212"/>
      <c r="H301" s="212"/>
      <c r="I301" s="212"/>
      <c r="J301" s="212"/>
      <c r="K301" s="212"/>
      <c r="L301" s="212"/>
      <c r="M301" s="212"/>
      <c r="N301" s="212"/>
      <c r="O301" s="212"/>
      <c r="P301" s="212"/>
      <c r="Q301" s="212"/>
      <c r="R301" s="212"/>
      <c r="S301" s="212"/>
      <c r="T301" s="212"/>
      <c r="U301" s="380"/>
      <c r="V301" s="381"/>
      <c r="W301" s="212"/>
      <c r="X301" s="212"/>
      <c r="Y301" s="212"/>
      <c r="Z301" s="212"/>
      <c r="AA301" s="212"/>
      <c r="AB301" s="212"/>
      <c r="AC301" s="212"/>
      <c r="AD301" s="212"/>
      <c r="AE301" s="212"/>
      <c r="AF301" s="212"/>
      <c r="AG301" s="212"/>
      <c r="AH301" s="212"/>
      <c r="AI301" s="212"/>
      <c r="AJ301" s="212"/>
      <c r="AK301" s="212"/>
      <c r="AL301" s="214"/>
      <c r="AM301" s="380"/>
      <c r="AN301" s="123"/>
    </row>
    <row r="302" spans="1:43" ht="11.25" customHeight="1" x14ac:dyDescent="0.2">
      <c r="A302" s="320"/>
      <c r="B302" s="281">
        <v>431</v>
      </c>
      <c r="C302" s="282"/>
      <c r="D302" s="123"/>
      <c r="E302" s="700" t="str">
        <f ca="1">VLOOKUP(INDIRECT(ADDRESS(ROW(),COLUMN()-3)),Language_Translations,MATCH(Language_Selected,Language_Options,0),FALSE)</f>
        <v>During this pregnancy, did you take SP/Fansidar to keep you from getting malaria?</v>
      </c>
      <c r="F302" s="700"/>
      <c r="G302" s="700"/>
      <c r="H302" s="700"/>
      <c r="I302" s="700"/>
      <c r="J302" s="700"/>
      <c r="K302" s="700"/>
      <c r="L302" s="700"/>
      <c r="M302" s="700"/>
      <c r="N302" s="700"/>
      <c r="O302" s="700"/>
      <c r="P302" s="700"/>
      <c r="Q302" s="700"/>
      <c r="R302" s="700"/>
      <c r="S302" s="700"/>
      <c r="T302" s="700"/>
      <c r="U302" s="122"/>
      <c r="V302" s="123"/>
      <c r="W302" t="s">
        <v>112</v>
      </c>
      <c r="Y302" s="111" t="s">
        <v>9</v>
      </c>
      <c r="Z302" s="111"/>
      <c r="AA302" s="111"/>
      <c r="AB302" s="111"/>
      <c r="AC302" s="111"/>
      <c r="AD302" s="111"/>
      <c r="AE302" s="111"/>
      <c r="AF302" s="111"/>
      <c r="AG302" s="111"/>
      <c r="AH302" s="111"/>
      <c r="AI302" s="111"/>
      <c r="AJ302" s="111"/>
      <c r="AK302" s="111"/>
      <c r="AL302" s="84" t="s">
        <v>87</v>
      </c>
      <c r="AM302" s="122"/>
      <c r="AN302" s="123"/>
    </row>
    <row r="303" spans="1:43" x14ac:dyDescent="0.2">
      <c r="A303" s="320"/>
      <c r="B303" s="539" t="s">
        <v>330</v>
      </c>
      <c r="C303" s="282"/>
      <c r="D303" s="123"/>
      <c r="E303" s="700"/>
      <c r="F303" s="700"/>
      <c r="G303" s="700"/>
      <c r="H303" s="700"/>
      <c r="I303" s="700"/>
      <c r="J303" s="700"/>
      <c r="K303" s="700"/>
      <c r="L303" s="700"/>
      <c r="M303" s="700"/>
      <c r="N303" s="700"/>
      <c r="O303" s="700"/>
      <c r="P303" s="700"/>
      <c r="Q303" s="700"/>
      <c r="R303" s="700"/>
      <c r="S303" s="700"/>
      <c r="T303" s="700"/>
      <c r="U303" s="122"/>
      <c r="V303" s="123"/>
      <c r="W303" t="s">
        <v>113</v>
      </c>
      <c r="Y303" s="111" t="s">
        <v>9</v>
      </c>
      <c r="Z303" s="111"/>
      <c r="AA303" s="111"/>
      <c r="AB303" s="111"/>
      <c r="AC303" s="111"/>
      <c r="AD303" s="111"/>
      <c r="AE303" s="111"/>
      <c r="AF303" s="111"/>
      <c r="AG303" s="111"/>
      <c r="AH303" s="111"/>
      <c r="AI303" s="111"/>
      <c r="AJ303" s="111"/>
      <c r="AK303" s="111"/>
      <c r="AL303" s="84" t="s">
        <v>89</v>
      </c>
      <c r="AM303" s="122"/>
      <c r="AN303" s="123"/>
      <c r="AP303" s="685">
        <v>434</v>
      </c>
    </row>
    <row r="304" spans="1:43" x14ac:dyDescent="0.2">
      <c r="A304" s="320"/>
      <c r="B304" s="539" t="s">
        <v>503</v>
      </c>
      <c r="C304" s="282"/>
      <c r="D304" s="123"/>
      <c r="E304" s="700"/>
      <c r="F304" s="700"/>
      <c r="G304" s="700"/>
      <c r="H304" s="700"/>
      <c r="I304" s="700"/>
      <c r="J304" s="700"/>
      <c r="K304" s="700"/>
      <c r="L304" s="700"/>
      <c r="M304" s="700"/>
      <c r="N304" s="700"/>
      <c r="O304" s="700"/>
      <c r="P304" s="700"/>
      <c r="Q304" s="700"/>
      <c r="R304" s="700"/>
      <c r="S304" s="700"/>
      <c r="T304" s="700"/>
      <c r="U304" s="122"/>
      <c r="V304" s="123"/>
      <c r="W304" t="s">
        <v>260</v>
      </c>
      <c r="AB304" s="111" t="s">
        <v>9</v>
      </c>
      <c r="AC304" s="111"/>
      <c r="AD304" s="111"/>
      <c r="AE304" s="111"/>
      <c r="AF304" s="111"/>
      <c r="AG304" s="111"/>
      <c r="AH304" s="111"/>
      <c r="AI304" s="111"/>
      <c r="AJ304" s="111"/>
      <c r="AK304" s="111"/>
      <c r="AL304" s="84" t="s">
        <v>212</v>
      </c>
      <c r="AM304" s="122"/>
      <c r="AN304" s="123"/>
      <c r="AP304" s="685"/>
    </row>
    <row r="305" spans="1:43" ht="6" customHeight="1" x14ac:dyDescent="0.2">
      <c r="A305" s="283"/>
      <c r="B305" s="284"/>
      <c r="C305" s="285"/>
      <c r="D305" s="257"/>
      <c r="E305" s="94"/>
      <c r="F305" s="94"/>
      <c r="G305" s="94"/>
      <c r="H305" s="94"/>
      <c r="I305" s="94"/>
      <c r="J305" s="94"/>
      <c r="K305" s="94"/>
      <c r="L305" s="94"/>
      <c r="M305" s="94"/>
      <c r="N305" s="94"/>
      <c r="O305" s="94"/>
      <c r="P305" s="94"/>
      <c r="Q305" s="94"/>
      <c r="R305" s="94"/>
      <c r="S305" s="94"/>
      <c r="T305" s="94"/>
      <c r="U305" s="124"/>
      <c r="V305" s="257"/>
      <c r="W305" s="94"/>
      <c r="X305" s="94"/>
      <c r="Y305" s="94"/>
      <c r="Z305" s="94"/>
      <c r="AA305" s="94"/>
      <c r="AB305" s="94"/>
      <c r="AC305" s="94"/>
      <c r="AD305" s="94"/>
      <c r="AE305" s="94"/>
      <c r="AF305" s="94"/>
      <c r="AG305" s="94"/>
      <c r="AH305" s="94"/>
      <c r="AI305" s="94"/>
      <c r="AJ305" s="94"/>
      <c r="AK305" s="94"/>
      <c r="AL305" s="447"/>
      <c r="AM305" s="124"/>
      <c r="AN305" s="257"/>
      <c r="AO305" s="94"/>
      <c r="AP305" s="94"/>
      <c r="AQ305" s="94"/>
    </row>
    <row r="306" spans="1:43" ht="6" customHeight="1" x14ac:dyDescent="0.2">
      <c r="A306" s="278"/>
      <c r="B306" s="279"/>
      <c r="C306" s="280"/>
      <c r="D306" s="381"/>
      <c r="E306" s="212"/>
      <c r="F306" s="212"/>
      <c r="G306" s="212"/>
      <c r="H306" s="212"/>
      <c r="I306" s="212"/>
      <c r="J306" s="212"/>
      <c r="K306" s="212"/>
      <c r="L306" s="212"/>
      <c r="M306" s="212"/>
      <c r="N306" s="212"/>
      <c r="O306" s="212"/>
      <c r="P306" s="212"/>
      <c r="Q306" s="212"/>
      <c r="R306" s="212"/>
      <c r="S306" s="212"/>
      <c r="T306" s="212"/>
      <c r="U306" s="380"/>
      <c r="V306" s="381"/>
      <c r="W306" s="212"/>
      <c r="X306" s="212"/>
      <c r="Y306" s="212"/>
      <c r="Z306" s="212"/>
      <c r="AA306" s="212"/>
      <c r="AB306" s="212"/>
      <c r="AC306" s="212"/>
      <c r="AD306" s="212"/>
      <c r="AE306" s="212"/>
      <c r="AF306" s="212"/>
      <c r="AG306" s="212"/>
      <c r="AH306" s="212"/>
      <c r="AI306" s="212"/>
      <c r="AJ306" s="212"/>
      <c r="AK306" s="212"/>
      <c r="AL306" s="214"/>
      <c r="AM306" s="380"/>
      <c r="AN306" s="123"/>
    </row>
    <row r="307" spans="1:43" ht="11.25" customHeight="1" x14ac:dyDescent="0.2">
      <c r="A307" s="320"/>
      <c r="B307" s="281">
        <v>432</v>
      </c>
      <c r="C307" s="282"/>
      <c r="D307" s="123"/>
      <c r="E307" s="700" t="str">
        <f ca="1">VLOOKUP(INDIRECT(ADDRESS(ROW(),COLUMN()-3)),Language_Translations,MATCH(Language_Selected,Language_Options,0),FALSE)</f>
        <v xml:space="preserve">How many times did you take SP/Fansidar during this pregnancy? </v>
      </c>
      <c r="F307" s="700"/>
      <c r="G307" s="700"/>
      <c r="H307" s="700"/>
      <c r="I307" s="700"/>
      <c r="J307" s="700"/>
      <c r="K307" s="700"/>
      <c r="L307" s="700"/>
      <c r="M307" s="700"/>
      <c r="N307" s="700"/>
      <c r="O307" s="700"/>
      <c r="P307" s="700"/>
      <c r="Q307" s="700"/>
      <c r="R307" s="700"/>
      <c r="S307" s="700"/>
      <c r="T307" s="700"/>
      <c r="U307" s="122"/>
      <c r="V307" s="123"/>
      <c r="AI307" s="381"/>
      <c r="AJ307" s="380"/>
      <c r="AK307" s="212"/>
      <c r="AL307" s="511"/>
      <c r="AM307" s="122"/>
      <c r="AN307" s="123"/>
    </row>
    <row r="308" spans="1:43" x14ac:dyDescent="0.2">
      <c r="A308" s="320"/>
      <c r="B308" s="539" t="s">
        <v>504</v>
      </c>
      <c r="C308" s="540"/>
      <c r="D308" s="123"/>
      <c r="E308" s="700"/>
      <c r="F308" s="700"/>
      <c r="G308" s="700"/>
      <c r="H308" s="700"/>
      <c r="I308" s="700"/>
      <c r="J308" s="700"/>
      <c r="K308" s="700"/>
      <c r="L308" s="700"/>
      <c r="M308" s="700"/>
      <c r="N308" s="700"/>
      <c r="O308" s="700"/>
      <c r="P308" s="700"/>
      <c r="Q308" s="700"/>
      <c r="R308" s="700"/>
      <c r="S308" s="700"/>
      <c r="T308" s="700"/>
      <c r="U308" s="122"/>
      <c r="V308" s="123"/>
      <c r="W308" t="s">
        <v>484</v>
      </c>
      <c r="Z308" s="111" t="s">
        <v>9</v>
      </c>
      <c r="AA308" s="111"/>
      <c r="AB308" s="111"/>
      <c r="AC308" s="111"/>
      <c r="AD308" s="111"/>
      <c r="AE308" s="111"/>
      <c r="AF308" s="111"/>
      <c r="AG308" s="111"/>
      <c r="AH308" s="111"/>
      <c r="AI308" s="257"/>
      <c r="AJ308" s="124"/>
      <c r="AK308" s="257"/>
      <c r="AL308" s="508"/>
      <c r="AM308" s="122"/>
      <c r="AN308" s="123"/>
    </row>
    <row r="309" spans="1:43" ht="6" customHeight="1" x14ac:dyDescent="0.2">
      <c r="A309" s="283"/>
      <c r="B309" s="284"/>
      <c r="C309" s="285"/>
      <c r="D309" s="257"/>
      <c r="E309" s="94"/>
      <c r="F309" s="94"/>
      <c r="G309" s="94"/>
      <c r="H309" s="94"/>
      <c r="I309" s="94"/>
      <c r="J309" s="94"/>
      <c r="K309" s="94"/>
      <c r="L309" s="94"/>
      <c r="M309" s="94"/>
      <c r="N309" s="94"/>
      <c r="O309" s="94"/>
      <c r="P309" s="94"/>
      <c r="Q309" s="94"/>
      <c r="R309" s="94"/>
      <c r="S309" s="94"/>
      <c r="T309" s="94"/>
      <c r="U309" s="124"/>
      <c r="V309" s="257"/>
      <c r="W309" s="94"/>
      <c r="X309" s="94"/>
      <c r="Y309" s="94"/>
      <c r="Z309" s="94"/>
      <c r="AA309" s="94"/>
      <c r="AB309" s="94"/>
      <c r="AC309" s="94"/>
      <c r="AD309" s="94"/>
      <c r="AE309" s="94"/>
      <c r="AF309" s="94"/>
      <c r="AG309" s="94"/>
      <c r="AH309" s="94"/>
      <c r="AI309" s="94"/>
      <c r="AJ309" s="94"/>
      <c r="AK309" s="94"/>
      <c r="AL309" s="447"/>
      <c r="AM309" s="124"/>
      <c r="AN309" s="257"/>
      <c r="AO309" s="94"/>
      <c r="AP309" s="94"/>
      <c r="AQ309" s="94"/>
    </row>
    <row r="310" spans="1:43" ht="6" customHeight="1" x14ac:dyDescent="0.2">
      <c r="A310" s="278"/>
      <c r="B310" s="279"/>
      <c r="C310" s="280"/>
      <c r="D310" s="381"/>
      <c r="E310" s="212"/>
      <c r="F310" s="212"/>
      <c r="G310" s="212"/>
      <c r="H310" s="212"/>
      <c r="I310" s="212"/>
      <c r="J310" s="212"/>
      <c r="K310" s="212"/>
      <c r="L310" s="212"/>
      <c r="M310" s="212"/>
      <c r="N310" s="212"/>
      <c r="O310" s="212"/>
      <c r="P310" s="212"/>
      <c r="Q310" s="212"/>
      <c r="R310" s="212"/>
      <c r="S310" s="212"/>
      <c r="T310" s="212"/>
      <c r="U310" s="380"/>
      <c r="V310" s="381"/>
      <c r="W310" s="212"/>
      <c r="X310" s="212"/>
      <c r="Y310" s="212"/>
      <c r="Z310" s="212"/>
      <c r="AA310" s="212"/>
      <c r="AB310" s="212"/>
      <c r="AC310" s="212"/>
      <c r="AD310" s="212"/>
      <c r="AE310" s="212"/>
      <c r="AF310" s="212"/>
      <c r="AG310" s="212"/>
      <c r="AH310" s="212"/>
      <c r="AI310" s="212"/>
      <c r="AJ310" s="212"/>
      <c r="AK310" s="212"/>
      <c r="AL310" s="214"/>
      <c r="AM310" s="380"/>
      <c r="AN310" s="123"/>
    </row>
    <row r="311" spans="1:43" ht="11.25" customHeight="1" x14ac:dyDescent="0.2">
      <c r="A311" s="320"/>
      <c r="B311" s="281">
        <v>433</v>
      </c>
      <c r="C311" s="282"/>
      <c r="D311" s="123"/>
      <c r="E311" s="700" t="str">
        <f ca="1">VLOOKUP(INDIRECT(ADDRESS(ROW(),COLUMN()-3)),Language_Translations,MATCH(Language_Selected,Language_Options,0),FALSE)</f>
        <v>Did you get the SP/Fansidar during any antenatal care visit, during another visit to a health facility or from another source?</v>
      </c>
      <c r="F311" s="700"/>
      <c r="G311" s="700"/>
      <c r="H311" s="700"/>
      <c r="I311" s="700"/>
      <c r="J311" s="700"/>
      <c r="K311" s="700"/>
      <c r="L311" s="700"/>
      <c r="M311" s="700"/>
      <c r="N311" s="700"/>
      <c r="O311" s="700"/>
      <c r="P311" s="700"/>
      <c r="Q311" s="700"/>
      <c r="R311" s="700"/>
      <c r="S311" s="700"/>
      <c r="T311" s="700"/>
      <c r="U311" s="122"/>
      <c r="V311" s="123"/>
      <c r="AL311"/>
      <c r="AM311" s="122"/>
      <c r="AN311" s="123"/>
    </row>
    <row r="312" spans="1:43" x14ac:dyDescent="0.2">
      <c r="A312" s="320"/>
      <c r="B312" s="539" t="s">
        <v>330</v>
      </c>
      <c r="C312" s="282"/>
      <c r="D312" s="123"/>
      <c r="E312" s="700"/>
      <c r="F312" s="700"/>
      <c r="G312" s="700"/>
      <c r="H312" s="700"/>
      <c r="I312" s="700"/>
      <c r="J312" s="700"/>
      <c r="K312" s="700"/>
      <c r="L312" s="700"/>
      <c r="M312" s="700"/>
      <c r="N312" s="700"/>
      <c r="O312" s="700"/>
      <c r="P312" s="700"/>
      <c r="Q312" s="700"/>
      <c r="R312" s="700"/>
      <c r="S312" s="700"/>
      <c r="T312" s="700"/>
      <c r="U312" s="122"/>
      <c r="V312" s="123"/>
      <c r="W312" t="s">
        <v>505</v>
      </c>
      <c r="AC312" s="111" t="s">
        <v>9</v>
      </c>
      <c r="AD312" s="111"/>
      <c r="AE312" s="111"/>
      <c r="AF312" s="111"/>
      <c r="AG312" s="111"/>
      <c r="AH312" s="111"/>
      <c r="AI312" s="111"/>
      <c r="AJ312" s="111"/>
      <c r="AK312" s="111"/>
      <c r="AL312" s="84" t="s">
        <v>87</v>
      </c>
      <c r="AM312" s="122"/>
      <c r="AN312" s="123"/>
    </row>
    <row r="313" spans="1:43" x14ac:dyDescent="0.2">
      <c r="A313" s="320"/>
      <c r="B313" s="539" t="s">
        <v>503</v>
      </c>
      <c r="C313" s="282"/>
      <c r="D313" s="123"/>
      <c r="E313" s="700"/>
      <c r="F313" s="700"/>
      <c r="G313" s="700"/>
      <c r="H313" s="700"/>
      <c r="I313" s="700"/>
      <c r="J313" s="700"/>
      <c r="K313" s="700"/>
      <c r="L313" s="700"/>
      <c r="M313" s="700"/>
      <c r="N313" s="700"/>
      <c r="O313" s="700"/>
      <c r="P313" s="700"/>
      <c r="Q313" s="700"/>
      <c r="R313" s="700"/>
      <c r="S313" s="700"/>
      <c r="T313" s="700"/>
      <c r="U313" s="122"/>
      <c r="V313" s="123"/>
      <c r="W313" t="s">
        <v>506</v>
      </c>
      <c r="AF313" s="111" t="s">
        <v>9</v>
      </c>
      <c r="AG313" s="111"/>
      <c r="AH313" s="111"/>
      <c r="AI313" s="111"/>
      <c r="AJ313" s="111"/>
      <c r="AK313" s="111"/>
      <c r="AL313" s="84" t="s">
        <v>89</v>
      </c>
      <c r="AM313" s="122"/>
      <c r="AN313" s="123"/>
    </row>
    <row r="314" spans="1:43" x14ac:dyDescent="0.2">
      <c r="A314" s="320"/>
      <c r="B314" s="281"/>
      <c r="C314" s="282"/>
      <c r="D314" s="123"/>
      <c r="E314" s="460"/>
      <c r="F314" s="460"/>
      <c r="G314" s="460"/>
      <c r="H314" s="460"/>
      <c r="I314" s="460"/>
      <c r="J314" s="460"/>
      <c r="K314" s="460"/>
      <c r="L314" s="460"/>
      <c r="M314" s="460"/>
      <c r="N314" s="460"/>
      <c r="O314" s="460"/>
      <c r="P314" s="460"/>
      <c r="Q314" s="460"/>
      <c r="R314" s="460"/>
      <c r="S314" s="460"/>
      <c r="T314" s="460"/>
      <c r="U314" s="122"/>
      <c r="V314" s="123"/>
      <c r="W314" t="s">
        <v>403</v>
      </c>
      <c r="AC314" s="111" t="s">
        <v>9</v>
      </c>
      <c r="AD314" s="111"/>
      <c r="AE314" s="111"/>
      <c r="AF314" s="111"/>
      <c r="AG314" s="111"/>
      <c r="AH314" s="111"/>
      <c r="AI314" s="111"/>
      <c r="AJ314" s="111"/>
      <c r="AK314" s="111"/>
      <c r="AL314" s="84" t="s">
        <v>265</v>
      </c>
      <c r="AM314" s="122"/>
      <c r="AN314" s="123"/>
    </row>
    <row r="315" spans="1:43" ht="11.25" customHeight="1" x14ac:dyDescent="0.2">
      <c r="A315" s="320"/>
      <c r="B315" s="281"/>
      <c r="C315" s="282"/>
      <c r="D315" s="123"/>
      <c r="E315" s="660" t="s">
        <v>507</v>
      </c>
      <c r="F315" s="660"/>
      <c r="G315" s="660"/>
      <c r="H315" s="660"/>
      <c r="I315" s="660"/>
      <c r="J315" s="660"/>
      <c r="K315" s="660"/>
      <c r="L315" s="660"/>
      <c r="M315" s="660"/>
      <c r="N315" s="660"/>
      <c r="O315" s="660"/>
      <c r="P315" s="660"/>
      <c r="Q315" s="660"/>
      <c r="R315" s="660"/>
      <c r="S315" s="660"/>
      <c r="T315" s="660"/>
      <c r="U315" s="122"/>
      <c r="V315" s="123"/>
      <c r="AL315"/>
      <c r="AM315" s="122"/>
      <c r="AN315" s="123"/>
    </row>
    <row r="316" spans="1:43" x14ac:dyDescent="0.2">
      <c r="A316" s="320"/>
      <c r="B316" s="281"/>
      <c r="C316" s="282"/>
      <c r="D316" s="123"/>
      <c r="E316" s="660"/>
      <c r="F316" s="660"/>
      <c r="G316" s="660"/>
      <c r="H316" s="660"/>
      <c r="I316" s="660"/>
      <c r="J316" s="660"/>
      <c r="K316" s="660"/>
      <c r="L316" s="660"/>
      <c r="M316" s="660"/>
      <c r="N316" s="660"/>
      <c r="O316" s="660"/>
      <c r="P316" s="660"/>
      <c r="Q316" s="660"/>
      <c r="R316" s="660"/>
      <c r="S316" s="660"/>
      <c r="T316" s="660"/>
      <c r="U316" s="122"/>
      <c r="V316" s="123"/>
      <c r="AH316" s="111"/>
      <c r="AI316" s="111"/>
      <c r="AJ316" s="111"/>
      <c r="AK316" s="111"/>
      <c r="AL316" s="84"/>
      <c r="AM316" s="122"/>
      <c r="AN316" s="123"/>
    </row>
    <row r="317" spans="1:43" ht="6" customHeight="1" x14ac:dyDescent="0.2">
      <c r="A317" s="283"/>
      <c r="B317" s="284"/>
      <c r="C317" s="285"/>
      <c r="D317" s="257"/>
      <c r="E317" s="94"/>
      <c r="F317" s="94"/>
      <c r="G317" s="94"/>
      <c r="H317" s="94"/>
      <c r="I317" s="94"/>
      <c r="J317" s="94"/>
      <c r="K317" s="94"/>
      <c r="L317" s="94"/>
      <c r="M317" s="94"/>
      <c r="N317" s="94"/>
      <c r="O317" s="94"/>
      <c r="P317" s="94"/>
      <c r="Q317" s="94"/>
      <c r="R317" s="94"/>
      <c r="S317" s="94"/>
      <c r="T317" s="94"/>
      <c r="U317" s="124"/>
      <c r="V317" s="257"/>
      <c r="W317" s="94"/>
      <c r="X317" s="94"/>
      <c r="Y317" s="94"/>
      <c r="Z317" s="94"/>
      <c r="AA317" s="94"/>
      <c r="AB317" s="94"/>
      <c r="AC317" s="94"/>
      <c r="AD317" s="94"/>
      <c r="AE317" s="94"/>
      <c r="AF317" s="94"/>
      <c r="AG317" s="94"/>
      <c r="AH317" s="94"/>
      <c r="AI317" s="94"/>
      <c r="AJ317" s="94"/>
      <c r="AK317" s="94"/>
      <c r="AL317" s="447"/>
      <c r="AM317" s="124"/>
      <c r="AN317" s="257"/>
      <c r="AO317" s="94"/>
      <c r="AP317" s="94"/>
      <c r="AQ317" s="94"/>
    </row>
    <row r="318" spans="1:43" ht="6" customHeight="1" x14ac:dyDescent="0.2">
      <c r="C318" s="122"/>
      <c r="D318" s="123"/>
      <c r="U318" s="122"/>
      <c r="V318" s="123"/>
      <c r="AM318" s="122"/>
      <c r="AN318" s="123"/>
    </row>
    <row r="319" spans="1:43" ht="11.25" customHeight="1" x14ac:dyDescent="0.2">
      <c r="B319" s="125">
        <v>434</v>
      </c>
      <c r="C319" s="122"/>
      <c r="D319" s="123"/>
      <c r="E319" s="700" t="s">
        <v>442</v>
      </c>
      <c r="F319" s="700"/>
      <c r="G319" s="700"/>
      <c r="H319" s="700"/>
      <c r="I319" s="700"/>
      <c r="J319" s="700"/>
      <c r="K319" s="700"/>
      <c r="L319" s="700"/>
      <c r="M319" s="700"/>
      <c r="N319" s="700"/>
      <c r="O319" s="700"/>
      <c r="P319" s="700"/>
      <c r="Q319" s="700"/>
      <c r="R319" s="700"/>
      <c r="S319" s="700"/>
      <c r="T319" s="700"/>
      <c r="U319" s="122"/>
      <c r="V319" s="123"/>
      <c r="AM319" s="122"/>
      <c r="AN319" s="123"/>
    </row>
    <row r="320" spans="1:43" ht="6" customHeight="1" x14ac:dyDescent="0.2">
      <c r="B320"/>
      <c r="C320" s="122"/>
      <c r="D320" s="123"/>
      <c r="E320" s="485"/>
      <c r="F320" s="485"/>
      <c r="G320" s="485"/>
      <c r="H320" s="485"/>
      <c r="I320" s="485"/>
      <c r="J320" s="485"/>
      <c r="K320" s="485"/>
      <c r="L320" s="485"/>
      <c r="M320" s="485"/>
      <c r="N320" s="485"/>
      <c r="O320" s="485"/>
      <c r="P320" s="485"/>
      <c r="Q320" s="485"/>
      <c r="R320" s="485"/>
      <c r="S320" s="485"/>
      <c r="T320" s="485"/>
      <c r="U320" s="122"/>
      <c r="V320" s="123"/>
      <c r="AM320" s="122"/>
      <c r="AN320" s="123"/>
    </row>
    <row r="321" spans="1:74" ht="10.5" x14ac:dyDescent="0.2">
      <c r="B321" s="255" t="s">
        <v>52</v>
      </c>
      <c r="C321" s="122"/>
      <c r="D321" s="123"/>
      <c r="E321" s="460"/>
      <c r="F321" s="515"/>
      <c r="G321" s="515"/>
      <c r="H321" s="515"/>
      <c r="I321" s="515"/>
      <c r="J321" s="516" t="s">
        <v>443</v>
      </c>
      <c r="K321" s="515"/>
      <c r="L321" s="515"/>
      <c r="M321" s="517"/>
      <c r="N321" s="515"/>
      <c r="O321" s="515"/>
      <c r="P321" s="515"/>
      <c r="Q321" s="515"/>
      <c r="R321" s="516" t="s">
        <v>443</v>
      </c>
      <c r="S321" s="460"/>
      <c r="T321" s="460"/>
      <c r="U321" s="122"/>
      <c r="V321" s="123"/>
      <c r="W321" s="258" t="s">
        <v>455</v>
      </c>
      <c r="AL321" s="125"/>
      <c r="AM321" s="122"/>
      <c r="AN321" s="123"/>
      <c r="BD321" s="111"/>
      <c r="BE321" s="111"/>
      <c r="BV321" s="111"/>
    </row>
    <row r="322" spans="1:74" x14ac:dyDescent="0.2">
      <c r="B322" s="255"/>
      <c r="C322" s="122"/>
      <c r="D322" s="123"/>
      <c r="E322" s="460"/>
      <c r="F322" s="515"/>
      <c r="G322" s="515"/>
      <c r="H322" s="515"/>
      <c r="I322" s="515"/>
      <c r="J322" s="516" t="s">
        <v>444</v>
      </c>
      <c r="K322" s="515"/>
      <c r="L322" s="515"/>
      <c r="M322" s="517"/>
      <c r="N322" s="515"/>
      <c r="O322" s="515"/>
      <c r="P322" s="515"/>
      <c r="Q322" s="515"/>
      <c r="R322" s="516" t="s">
        <v>508</v>
      </c>
      <c r="S322" s="460"/>
      <c r="T322" s="460"/>
      <c r="U322" s="122"/>
      <c r="V322" s="123"/>
      <c r="X322" t="s">
        <v>456</v>
      </c>
      <c r="AA322" s="111" t="s">
        <v>9</v>
      </c>
      <c r="AB322" s="111"/>
      <c r="AC322" s="111"/>
      <c r="AD322" s="111"/>
      <c r="AE322" s="111"/>
      <c r="AF322" s="111"/>
      <c r="AG322" s="111"/>
      <c r="AH322" s="111"/>
      <c r="AI322" s="111"/>
      <c r="AJ322" s="111"/>
      <c r="AK322" s="111"/>
      <c r="AL322" s="125" t="s">
        <v>239</v>
      </c>
      <c r="AM322" s="122"/>
      <c r="AN322" s="123"/>
      <c r="BD322" s="111"/>
      <c r="BE322" s="111"/>
      <c r="BV322" s="111"/>
    </row>
    <row r="323" spans="1:74" x14ac:dyDescent="0.2">
      <c r="C323" s="122"/>
      <c r="D323" s="123"/>
      <c r="E323" s="460"/>
      <c r="F323" s="460"/>
      <c r="G323" s="460"/>
      <c r="H323" s="460"/>
      <c r="I323" s="460"/>
      <c r="J323" s="460"/>
      <c r="K323" s="460"/>
      <c r="L323" s="460"/>
      <c r="M323" s="518"/>
      <c r="N323" s="460"/>
      <c r="O323" s="460"/>
      <c r="P323" s="460"/>
      <c r="Q323" s="460"/>
      <c r="R323" s="460"/>
      <c r="S323" s="460"/>
      <c r="T323" s="460"/>
      <c r="U323" s="122"/>
      <c r="V323" s="123"/>
      <c r="X323" t="s">
        <v>457</v>
      </c>
      <c r="AD323" s="111" t="s">
        <v>9</v>
      </c>
      <c r="AE323" s="111"/>
      <c r="AF323" s="111"/>
      <c r="AG323" s="111"/>
      <c r="AH323" s="111"/>
      <c r="AI323" s="111"/>
      <c r="AJ323" s="111"/>
      <c r="AK323" s="111"/>
      <c r="AL323" s="125" t="s">
        <v>241</v>
      </c>
      <c r="AM323" s="122"/>
      <c r="AN323" s="123"/>
      <c r="BD323" s="111"/>
      <c r="BE323" s="111"/>
      <c r="BV323" s="111"/>
    </row>
    <row r="324" spans="1:74" ht="10.4" customHeight="1" x14ac:dyDescent="0.2">
      <c r="C324" s="122"/>
      <c r="D324" s="123"/>
      <c r="E324" t="s">
        <v>148</v>
      </c>
      <c r="F324" s="700" t="str">
        <f ca="1">VLOOKUP(CONCATENATE(B319&amp;INDIRECT(ADDRESS(ROW(),COLUMN()-1))),Language_Translations,MATCH(Language_Selected,Language_Options,0),FALSE)</f>
        <v>Who assisted with the delivery of (NAME)?
Anyone else?</v>
      </c>
      <c r="G324" s="700"/>
      <c r="H324" s="700"/>
      <c r="I324" s="700"/>
      <c r="J324" s="700"/>
      <c r="K324" s="700"/>
      <c r="L324" s="700"/>
      <c r="M324" s="314" t="s">
        <v>150</v>
      </c>
      <c r="N324" s="700" t="str">
        <f ca="1">VLOOKUP(CONCATENATE(B319&amp;INDIRECT(ADDRESS(ROW(),COLUMN()-1))),Language_Translations,MATCH(Language_Selected,Language_Options,0),FALSE)</f>
        <v>Who assisted with the delivery of the stillbirth you had in (DATE FROM 406)?
Anyone else?</v>
      </c>
      <c r="O324" s="700"/>
      <c r="P324" s="700"/>
      <c r="Q324" s="700"/>
      <c r="R324" s="700"/>
      <c r="S324" s="700"/>
      <c r="T324" s="700"/>
      <c r="U324" s="122"/>
      <c r="V324" s="123"/>
      <c r="X324" t="s">
        <v>458</v>
      </c>
      <c r="AE324" s="111" t="s">
        <v>9</v>
      </c>
      <c r="AF324" s="111"/>
      <c r="AG324" s="111"/>
      <c r="AH324" s="111"/>
      <c r="AI324" s="111"/>
      <c r="AJ324" s="111"/>
      <c r="AK324" s="111"/>
      <c r="AL324" s="125" t="s">
        <v>209</v>
      </c>
      <c r="AM324" s="122"/>
      <c r="AN324" s="123"/>
      <c r="BD324" s="111"/>
      <c r="BE324" s="111"/>
      <c r="BV324" s="111"/>
    </row>
    <row r="325" spans="1:74" ht="10.5" x14ac:dyDescent="0.2">
      <c r="C325" s="122"/>
      <c r="D325" s="123"/>
      <c r="F325" s="700"/>
      <c r="G325" s="700"/>
      <c r="H325" s="700"/>
      <c r="I325" s="700"/>
      <c r="J325" s="700"/>
      <c r="K325" s="700"/>
      <c r="L325" s="700"/>
      <c r="M325" s="314"/>
      <c r="N325" s="700"/>
      <c r="O325" s="700"/>
      <c r="P325" s="700"/>
      <c r="Q325" s="700"/>
      <c r="R325" s="700"/>
      <c r="S325" s="700"/>
      <c r="T325" s="700"/>
      <c r="U325" s="122"/>
      <c r="V325" s="123"/>
      <c r="W325" s="258" t="s">
        <v>460</v>
      </c>
      <c r="AL325"/>
      <c r="AM325" s="122"/>
      <c r="AN325" s="123"/>
      <c r="BD325" s="111"/>
      <c r="BE325" s="111"/>
      <c r="BV325" s="111"/>
    </row>
    <row r="326" spans="1:74" x14ac:dyDescent="0.2">
      <c r="C326" s="122"/>
      <c r="D326" s="123"/>
      <c r="F326" s="700"/>
      <c r="G326" s="700"/>
      <c r="H326" s="700"/>
      <c r="I326" s="700"/>
      <c r="J326" s="700"/>
      <c r="K326" s="700"/>
      <c r="L326" s="700"/>
      <c r="M326" s="314"/>
      <c r="N326" s="700"/>
      <c r="O326" s="700"/>
      <c r="P326" s="700"/>
      <c r="Q326" s="700"/>
      <c r="R326" s="700"/>
      <c r="S326" s="700"/>
      <c r="T326" s="700"/>
      <c r="U326" s="122"/>
      <c r="V326" s="123"/>
      <c r="X326" t="s">
        <v>461</v>
      </c>
      <c r="AI326" s="111" t="s">
        <v>9</v>
      </c>
      <c r="AJ326" s="111"/>
      <c r="AK326" s="111"/>
      <c r="AL326" s="125" t="s">
        <v>244</v>
      </c>
      <c r="AM326" s="122"/>
      <c r="AN326" s="123"/>
      <c r="BD326" s="111"/>
      <c r="BE326" s="111"/>
      <c r="BV326" s="111"/>
    </row>
    <row r="327" spans="1:74" x14ac:dyDescent="0.2">
      <c r="C327" s="122"/>
      <c r="D327" s="123"/>
      <c r="E327" s="313"/>
      <c r="F327" s="700"/>
      <c r="G327" s="700"/>
      <c r="H327" s="700"/>
      <c r="I327" s="700"/>
      <c r="J327" s="700"/>
      <c r="K327" s="700"/>
      <c r="L327" s="700"/>
      <c r="M327" s="541"/>
      <c r="N327" s="700"/>
      <c r="O327" s="700"/>
      <c r="P327" s="700"/>
      <c r="Q327" s="700"/>
      <c r="R327" s="700"/>
      <c r="S327" s="700"/>
      <c r="T327" s="700"/>
      <c r="U327" s="122"/>
      <c r="V327" s="123"/>
      <c r="X327" t="s">
        <v>509</v>
      </c>
      <c r="AD327" s="111" t="s">
        <v>9</v>
      </c>
      <c r="AE327" s="111"/>
      <c r="AF327" s="111"/>
      <c r="AG327" s="111"/>
      <c r="AH327" s="111"/>
      <c r="AI327" s="111"/>
      <c r="AJ327" s="111"/>
      <c r="AK327" s="111"/>
      <c r="AL327" s="125" t="s">
        <v>246</v>
      </c>
      <c r="AM327" s="122"/>
      <c r="AN327" s="123"/>
      <c r="BD327" s="111"/>
      <c r="BE327" s="111"/>
      <c r="BV327" s="111"/>
    </row>
    <row r="328" spans="1:74" x14ac:dyDescent="0.2">
      <c r="C328" s="122"/>
      <c r="D328" s="123"/>
      <c r="E328" s="313"/>
      <c r="F328" s="700"/>
      <c r="G328" s="700"/>
      <c r="H328" s="700"/>
      <c r="I328" s="700"/>
      <c r="J328" s="700"/>
      <c r="K328" s="700"/>
      <c r="L328" s="700"/>
      <c r="M328" s="541"/>
      <c r="N328" s="700"/>
      <c r="O328" s="700"/>
      <c r="P328" s="700"/>
      <c r="Q328" s="700"/>
      <c r="R328" s="700"/>
      <c r="S328" s="700"/>
      <c r="T328" s="700"/>
      <c r="U328" s="122"/>
      <c r="V328" s="123"/>
      <c r="AD328" s="111"/>
      <c r="AE328" s="111"/>
      <c r="AF328" s="111"/>
      <c r="AG328" s="111"/>
      <c r="AH328" s="111"/>
      <c r="AI328" s="111"/>
      <c r="AJ328" s="111"/>
      <c r="AK328" s="111"/>
      <c r="AL328" s="125"/>
      <c r="AM328" s="122"/>
      <c r="AN328" s="123"/>
      <c r="BD328" s="111"/>
      <c r="BE328" s="111"/>
      <c r="BV328" s="111"/>
    </row>
    <row r="329" spans="1:74" x14ac:dyDescent="0.2">
      <c r="C329" s="122"/>
      <c r="D329" s="123"/>
      <c r="E329" s="313"/>
      <c r="F329" s="460"/>
      <c r="G329" s="460"/>
      <c r="H329" s="460"/>
      <c r="I329" s="460"/>
      <c r="J329" s="460"/>
      <c r="K329" s="460"/>
      <c r="L329" s="460"/>
      <c r="M329" s="313"/>
      <c r="N329" s="460"/>
      <c r="O329" s="460"/>
      <c r="P329" s="460"/>
      <c r="Q329" s="460"/>
      <c r="R329" s="460"/>
      <c r="S329" s="460"/>
      <c r="T329" s="460"/>
      <c r="U329" s="122"/>
      <c r="V329" s="123"/>
      <c r="W329" t="s">
        <v>253</v>
      </c>
      <c r="Z329" s="94"/>
      <c r="AA329" s="94"/>
      <c r="AB329" s="94"/>
      <c r="AC329" s="94"/>
      <c r="AD329" s="94"/>
      <c r="AE329" s="94"/>
      <c r="AL329" s="125" t="s">
        <v>254</v>
      </c>
      <c r="AM329" s="122"/>
      <c r="AN329" s="123"/>
      <c r="BD329" s="111"/>
      <c r="BE329" s="111"/>
      <c r="BV329" s="111"/>
    </row>
    <row r="330" spans="1:74" x14ac:dyDescent="0.2">
      <c r="C330" s="122"/>
      <c r="D330" s="123"/>
      <c r="E330" s="660" t="s">
        <v>510</v>
      </c>
      <c r="F330" s="660"/>
      <c r="G330" s="660"/>
      <c r="H330" s="660"/>
      <c r="I330" s="660"/>
      <c r="J330" s="660"/>
      <c r="K330" s="660"/>
      <c r="L330" s="660"/>
      <c r="M330" s="660"/>
      <c r="N330" s="660"/>
      <c r="O330" s="660"/>
      <c r="P330" s="660"/>
      <c r="Q330" s="660"/>
      <c r="R330" s="660"/>
      <c r="S330" s="660"/>
      <c r="T330" s="660"/>
      <c r="U330" s="122"/>
      <c r="V330" s="123"/>
      <c r="Z330" s="531" t="s">
        <v>102</v>
      </c>
      <c r="AA330" s="531"/>
      <c r="AB330" s="531"/>
      <c r="AC330" s="531"/>
      <c r="AD330" s="531"/>
      <c r="AE330" s="531"/>
      <c r="AF330" s="531"/>
      <c r="AG330" s="531"/>
      <c r="AH330" s="531"/>
      <c r="AI330" s="531"/>
      <c r="AJ330" s="531"/>
      <c r="AK330" s="531"/>
      <c r="AL330"/>
      <c r="AM330" s="122"/>
      <c r="AN330" s="123"/>
    </row>
    <row r="331" spans="1:74" ht="11.25" customHeight="1" x14ac:dyDescent="0.2">
      <c r="C331" s="122"/>
      <c r="D331" s="123"/>
      <c r="E331" s="660"/>
      <c r="F331" s="660"/>
      <c r="G331" s="660"/>
      <c r="H331" s="660"/>
      <c r="I331" s="660"/>
      <c r="J331" s="660"/>
      <c r="K331" s="660"/>
      <c r="L331" s="660"/>
      <c r="M331" s="660"/>
      <c r="N331" s="660"/>
      <c r="O331" s="660"/>
      <c r="P331" s="660"/>
      <c r="Q331" s="660"/>
      <c r="R331" s="660"/>
      <c r="S331" s="660"/>
      <c r="T331" s="660"/>
      <c r="U331" s="122"/>
      <c r="V331" s="123"/>
      <c r="Z331" s="312"/>
      <c r="AA331" s="312"/>
      <c r="AB331" s="312"/>
      <c r="AC331" s="312"/>
      <c r="AD331" s="312"/>
      <c r="AE331" s="312"/>
      <c r="AF331" s="312"/>
      <c r="AG331" s="312"/>
      <c r="AH331" s="312"/>
      <c r="AI331" s="312"/>
      <c r="AJ331" s="312"/>
      <c r="AK331" s="312"/>
      <c r="AL331"/>
      <c r="AM331" s="122"/>
      <c r="AN331" s="123"/>
    </row>
    <row r="332" spans="1:74" x14ac:dyDescent="0.2">
      <c r="C332" s="122"/>
      <c r="D332" s="123"/>
      <c r="E332" s="313"/>
      <c r="F332" s="313"/>
      <c r="G332" s="313"/>
      <c r="H332" s="313"/>
      <c r="I332" s="313"/>
      <c r="J332" s="313"/>
      <c r="K332" s="313"/>
      <c r="L332" s="313"/>
      <c r="M332" s="313"/>
      <c r="N332" s="313"/>
      <c r="O332" s="313"/>
      <c r="P332" s="313"/>
      <c r="Q332" s="313"/>
      <c r="R332" s="313"/>
      <c r="S332" s="313"/>
      <c r="T332" s="313"/>
      <c r="U332" s="122"/>
      <c r="V332" s="123"/>
      <c r="W332" t="s">
        <v>511</v>
      </c>
      <c r="AD332" s="111" t="s">
        <v>9</v>
      </c>
      <c r="AE332" s="111"/>
      <c r="AF332" s="111"/>
      <c r="AG332" s="111"/>
      <c r="AH332" s="111"/>
      <c r="AI332" s="111"/>
      <c r="AJ332" s="111"/>
      <c r="AK332" s="111"/>
      <c r="AL332" s="125" t="s">
        <v>256</v>
      </c>
      <c r="AM332" s="122"/>
      <c r="AN332" s="123"/>
    </row>
    <row r="333" spans="1:74" x14ac:dyDescent="0.2">
      <c r="C333" s="122"/>
      <c r="D333" s="123"/>
      <c r="E333" s="660" t="s">
        <v>512</v>
      </c>
      <c r="F333" s="660"/>
      <c r="G333" s="660"/>
      <c r="H333" s="660"/>
      <c r="I333" s="660"/>
      <c r="J333" s="660"/>
      <c r="K333" s="660"/>
      <c r="L333" s="660"/>
      <c r="M333" s="660"/>
      <c r="N333" s="660"/>
      <c r="O333" s="660"/>
      <c r="P333" s="660"/>
      <c r="Q333" s="660"/>
      <c r="R333" s="660"/>
      <c r="S333" s="660"/>
      <c r="T333" s="660"/>
      <c r="U333" s="122"/>
      <c r="V333" s="123"/>
      <c r="AL333"/>
      <c r="AM333" s="122"/>
      <c r="AN333" s="123"/>
    </row>
    <row r="334" spans="1:74" ht="11.25" customHeight="1" x14ac:dyDescent="0.2">
      <c r="C334" s="122"/>
      <c r="D334" s="123"/>
      <c r="E334" s="660"/>
      <c r="F334" s="660"/>
      <c r="G334" s="660"/>
      <c r="H334" s="660"/>
      <c r="I334" s="660"/>
      <c r="J334" s="660"/>
      <c r="K334" s="660"/>
      <c r="L334" s="660"/>
      <c r="M334" s="660"/>
      <c r="N334" s="660"/>
      <c r="O334" s="660"/>
      <c r="P334" s="660"/>
      <c r="Q334" s="660"/>
      <c r="R334" s="660"/>
      <c r="S334" s="660"/>
      <c r="T334" s="660"/>
      <c r="U334" s="122"/>
      <c r="V334" s="123"/>
      <c r="AL334"/>
      <c r="AM334" s="122"/>
      <c r="AN334" s="123"/>
    </row>
    <row r="335" spans="1:74" x14ac:dyDescent="0.2">
      <c r="C335" s="122"/>
      <c r="D335" s="123"/>
      <c r="E335" s="660"/>
      <c r="F335" s="660"/>
      <c r="G335" s="660"/>
      <c r="H335" s="660"/>
      <c r="I335" s="660"/>
      <c r="J335" s="660"/>
      <c r="K335" s="660"/>
      <c r="L335" s="660"/>
      <c r="M335" s="660"/>
      <c r="N335" s="660"/>
      <c r="O335" s="660"/>
      <c r="P335" s="660"/>
      <c r="Q335" s="660"/>
      <c r="R335" s="660"/>
      <c r="S335" s="660"/>
      <c r="T335" s="660"/>
      <c r="U335" s="122"/>
      <c r="V335" s="123"/>
      <c r="AL335"/>
      <c r="AM335" s="122"/>
      <c r="AN335" s="123"/>
    </row>
    <row r="336" spans="1:74" ht="6" customHeight="1" x14ac:dyDescent="0.2">
      <c r="A336" s="94"/>
      <c r="B336" s="256"/>
      <c r="C336" s="124"/>
      <c r="D336" s="257"/>
      <c r="E336" s="94"/>
      <c r="F336" s="94"/>
      <c r="G336" s="94"/>
      <c r="H336" s="94"/>
      <c r="I336" s="94"/>
      <c r="J336" s="94"/>
      <c r="K336" s="94"/>
      <c r="L336" s="94"/>
      <c r="M336" s="94"/>
      <c r="N336" s="94"/>
      <c r="O336" s="94"/>
      <c r="P336" s="94"/>
      <c r="Q336" s="94"/>
      <c r="R336" s="94"/>
      <c r="S336" s="94"/>
      <c r="T336" s="94"/>
      <c r="U336" s="124"/>
      <c r="V336" s="257"/>
      <c r="W336" s="94"/>
      <c r="X336" s="94"/>
      <c r="Y336" s="94"/>
      <c r="Z336" s="94"/>
      <c r="AA336" s="94"/>
      <c r="AB336" s="94"/>
      <c r="AC336" s="94"/>
      <c r="AD336" s="94"/>
      <c r="AE336" s="94"/>
      <c r="AF336" s="94"/>
      <c r="AG336" s="94"/>
      <c r="AH336" s="94"/>
      <c r="AI336" s="94"/>
      <c r="AJ336" s="94"/>
      <c r="AK336" s="94"/>
      <c r="AL336" s="447"/>
      <c r="AM336" s="124"/>
      <c r="AN336" s="257"/>
      <c r="AO336" s="94"/>
      <c r="AP336" s="94"/>
      <c r="AQ336" s="94"/>
      <c r="BL336" s="125"/>
      <c r="BU336" s="111"/>
      <c r="BV336" s="111"/>
    </row>
    <row r="337" spans="1:43" ht="6" customHeight="1" x14ac:dyDescent="0.2">
      <c r="A337" s="212"/>
      <c r="B337" s="230"/>
      <c r="C337" s="380"/>
      <c r="D337" s="381"/>
      <c r="E337" s="212"/>
      <c r="F337" s="212"/>
      <c r="G337" s="212"/>
      <c r="H337" s="212"/>
      <c r="I337" s="212"/>
      <c r="J337" s="212"/>
      <c r="K337" s="212"/>
      <c r="L337" s="212"/>
      <c r="M337" s="212"/>
      <c r="N337" s="212"/>
      <c r="O337" s="212"/>
      <c r="P337" s="212"/>
      <c r="Q337" s="212"/>
      <c r="R337" s="212"/>
      <c r="S337" s="212"/>
      <c r="T337" s="212"/>
      <c r="U337" s="380"/>
      <c r="V337" s="381"/>
      <c r="W337" s="212"/>
      <c r="X337" s="212"/>
      <c r="Y337" s="212"/>
      <c r="Z337" s="212"/>
      <c r="AA337" s="212"/>
      <c r="AB337" s="212"/>
      <c r="AC337" s="212"/>
      <c r="AD337" s="212"/>
      <c r="AE337" s="212"/>
      <c r="AF337" s="212"/>
      <c r="AG337" s="212"/>
      <c r="AH337" s="212"/>
      <c r="AI337" s="212"/>
      <c r="AJ337" s="212"/>
      <c r="AK337" s="212"/>
      <c r="AL337" s="214"/>
      <c r="AM337" s="380"/>
      <c r="AN337" s="381"/>
      <c r="AO337" s="212"/>
      <c r="AP337" s="212"/>
      <c r="AQ337" s="212"/>
    </row>
    <row r="338" spans="1:43" ht="11.25" customHeight="1" x14ac:dyDescent="0.2">
      <c r="B338" s="125">
        <v>435</v>
      </c>
      <c r="C338" s="122"/>
      <c r="D338" s="123"/>
      <c r="E338" s="700" t="s">
        <v>442</v>
      </c>
      <c r="F338" s="700"/>
      <c r="G338" s="700"/>
      <c r="H338" s="700"/>
      <c r="I338" s="700"/>
      <c r="J338" s="700"/>
      <c r="K338" s="700"/>
      <c r="L338" s="700"/>
      <c r="M338" s="700"/>
      <c r="N338" s="700"/>
      <c r="O338" s="700"/>
      <c r="P338" s="700"/>
      <c r="Q338" s="700"/>
      <c r="R338" s="700"/>
      <c r="S338" s="700"/>
      <c r="T338" s="700"/>
      <c r="U338" s="122"/>
      <c r="V338" s="123"/>
      <c r="W338" s="258" t="s">
        <v>463</v>
      </c>
      <c r="AM338" s="122"/>
      <c r="AN338" s="123"/>
    </row>
    <row r="339" spans="1:43" x14ac:dyDescent="0.2">
      <c r="B339" s="255" t="s">
        <v>52</v>
      </c>
      <c r="C339" s="122"/>
      <c r="D339" s="123"/>
      <c r="E339" s="485"/>
      <c r="F339" s="485"/>
      <c r="G339" s="485"/>
      <c r="H339" s="485"/>
      <c r="I339" s="485"/>
      <c r="J339" s="485"/>
      <c r="K339" s="485"/>
      <c r="L339" s="485"/>
      <c r="M339" s="485"/>
      <c r="N339" s="485"/>
      <c r="O339" s="485"/>
      <c r="P339" s="485"/>
      <c r="Q339" s="485"/>
      <c r="R339" s="485"/>
      <c r="S339" s="485"/>
      <c r="T339" s="485"/>
      <c r="U339" s="122"/>
      <c r="V339" s="123"/>
      <c r="X339" t="s">
        <v>464</v>
      </c>
      <c r="AB339" s="111" t="s">
        <v>9</v>
      </c>
      <c r="AC339" s="111"/>
      <c r="AD339" s="111"/>
      <c r="AE339" s="111"/>
      <c r="AF339" s="111"/>
      <c r="AG339" s="111"/>
      <c r="AH339" s="111"/>
      <c r="AI339" s="111"/>
      <c r="AJ339" s="111"/>
      <c r="AK339" s="111"/>
      <c r="AL339" s="27" t="s">
        <v>273</v>
      </c>
      <c r="AM339" s="122"/>
      <c r="AN339" s="123"/>
      <c r="AP339" s="685">
        <v>437</v>
      </c>
    </row>
    <row r="340" spans="1:43" x14ac:dyDescent="0.2">
      <c r="B340" s="255"/>
      <c r="C340" s="122"/>
      <c r="D340" s="123"/>
      <c r="E340" s="460"/>
      <c r="F340" s="515"/>
      <c r="G340" s="515"/>
      <c r="H340" s="515"/>
      <c r="I340" s="515"/>
      <c r="J340" s="516" t="s">
        <v>443</v>
      </c>
      <c r="K340" s="515"/>
      <c r="L340" s="515"/>
      <c r="M340" s="517"/>
      <c r="N340" s="515"/>
      <c r="O340" s="515"/>
      <c r="P340" s="515"/>
      <c r="Q340" s="515"/>
      <c r="R340" s="516" t="s">
        <v>443</v>
      </c>
      <c r="S340" s="460"/>
      <c r="T340" s="460"/>
      <c r="U340" s="122"/>
      <c r="V340" s="123"/>
      <c r="X340" t="s">
        <v>465</v>
      </c>
      <c r="AC340" s="111" t="s">
        <v>9</v>
      </c>
      <c r="AD340" s="111"/>
      <c r="AE340" s="111"/>
      <c r="AF340" s="111"/>
      <c r="AG340" s="111"/>
      <c r="AH340" s="111"/>
      <c r="AI340" s="111"/>
      <c r="AJ340" s="111"/>
      <c r="AK340" s="111"/>
      <c r="AL340" s="27" t="s">
        <v>274</v>
      </c>
      <c r="AM340" s="122"/>
      <c r="AN340" s="123"/>
      <c r="AP340" s="685"/>
    </row>
    <row r="341" spans="1:43" x14ac:dyDescent="0.2">
      <c r="C341" s="122"/>
      <c r="D341" s="123"/>
      <c r="E341" s="460"/>
      <c r="F341" s="515"/>
      <c r="G341" s="515"/>
      <c r="H341" s="515"/>
      <c r="I341" s="515"/>
      <c r="J341" s="516" t="s">
        <v>444</v>
      </c>
      <c r="K341" s="515"/>
      <c r="L341" s="515"/>
      <c r="M341" s="517"/>
      <c r="N341" s="515"/>
      <c r="O341" s="515"/>
      <c r="P341" s="515"/>
      <c r="Q341" s="515"/>
      <c r="R341" s="516" t="s">
        <v>508</v>
      </c>
      <c r="S341" s="460"/>
      <c r="T341" s="460"/>
      <c r="U341" s="122"/>
      <c r="V341" s="123"/>
      <c r="AL341"/>
      <c r="AM341" s="122"/>
      <c r="AN341" s="123"/>
    </row>
    <row r="342" spans="1:43" ht="11.25" customHeight="1" x14ac:dyDescent="0.2">
      <c r="C342" s="122"/>
      <c r="D342" s="123"/>
      <c r="E342" s="460"/>
      <c r="F342" s="460"/>
      <c r="G342" s="460"/>
      <c r="H342" s="460"/>
      <c r="I342" s="460"/>
      <c r="J342" s="460"/>
      <c r="K342" s="460"/>
      <c r="L342" s="460"/>
      <c r="M342" s="518"/>
      <c r="N342" s="460"/>
      <c r="O342" s="460"/>
      <c r="P342" s="460"/>
      <c r="Q342" s="460"/>
      <c r="R342" s="460"/>
      <c r="S342" s="460"/>
      <c r="T342" s="460"/>
      <c r="U342" s="122"/>
      <c r="V342" s="123"/>
      <c r="W342" s="258" t="s">
        <v>329</v>
      </c>
      <c r="AG342" s="125"/>
      <c r="AM342" s="122"/>
      <c r="AN342" s="123"/>
    </row>
    <row r="343" spans="1:43" x14ac:dyDescent="0.2">
      <c r="C343" s="122"/>
      <c r="D343" s="123"/>
      <c r="E343" t="s">
        <v>148</v>
      </c>
      <c r="F343" s="700" t="str">
        <f ca="1">VLOOKUP(CONCATENATE(B338&amp;INDIRECT(ADDRESS(ROW(),COLUMN()-1))),Language_Translations,MATCH(Language_Selected,Language_Options,0),FALSE)</f>
        <v>Where did you give birth to (NAME)?</v>
      </c>
      <c r="G343" s="700"/>
      <c r="H343" s="700"/>
      <c r="I343" s="700"/>
      <c r="J343" s="700"/>
      <c r="K343" s="700"/>
      <c r="L343" s="700"/>
      <c r="M343" s="314" t="s">
        <v>150</v>
      </c>
      <c r="N343" s="700" t="str">
        <f ca="1">VLOOKUP(CONCATENATE(B338&amp;INDIRECT(ADDRESS(ROW(),COLUMN()-1))),Language_Translations,MATCH(Language_Selected,Language_Options,0),FALSE)</f>
        <v>Where did you deliver this stillbirth?</v>
      </c>
      <c r="O343" s="700"/>
      <c r="P343" s="700"/>
      <c r="Q343" s="700"/>
      <c r="R343" s="700"/>
      <c r="S343" s="700"/>
      <c r="T343" s="700"/>
      <c r="U343" s="122"/>
      <c r="V343" s="123"/>
      <c r="X343" t="s">
        <v>331</v>
      </c>
      <c r="AG343" s="111" t="s">
        <v>9</v>
      </c>
      <c r="AH343" s="111"/>
      <c r="AI343" s="111"/>
      <c r="AJ343" s="111"/>
      <c r="AK343" s="111"/>
      <c r="AL343" s="27" t="s">
        <v>340</v>
      </c>
      <c r="AM343" s="122"/>
      <c r="AN343" s="123"/>
    </row>
    <row r="344" spans="1:43" x14ac:dyDescent="0.2">
      <c r="C344" s="122"/>
      <c r="D344" s="123"/>
      <c r="F344" s="700"/>
      <c r="G344" s="700"/>
      <c r="H344" s="700"/>
      <c r="I344" s="700"/>
      <c r="J344" s="700"/>
      <c r="K344" s="700"/>
      <c r="L344" s="700"/>
      <c r="M344" s="314"/>
      <c r="N344" s="700"/>
      <c r="O344" s="700"/>
      <c r="P344" s="700"/>
      <c r="Q344" s="700"/>
      <c r="R344" s="700"/>
      <c r="S344" s="700"/>
      <c r="T344" s="700"/>
      <c r="U344" s="122"/>
      <c r="V344" s="123"/>
      <c r="X344" t="s">
        <v>332</v>
      </c>
      <c r="AG344" s="125"/>
      <c r="AI344" s="111" t="s">
        <v>9</v>
      </c>
      <c r="AJ344" s="111"/>
      <c r="AK344" s="111"/>
      <c r="AL344" s="27" t="s">
        <v>342</v>
      </c>
      <c r="AM344" s="122"/>
      <c r="AN344" s="123"/>
    </row>
    <row r="345" spans="1:43" ht="11.25" customHeight="1" x14ac:dyDescent="0.2">
      <c r="C345" s="122"/>
      <c r="D345" s="123"/>
      <c r="F345" s="460"/>
      <c r="G345" s="460"/>
      <c r="H345" s="460"/>
      <c r="I345" s="460"/>
      <c r="J345" s="460"/>
      <c r="K345" s="460"/>
      <c r="L345" s="460"/>
      <c r="N345" s="460"/>
      <c r="O345" s="460"/>
      <c r="P345" s="460"/>
      <c r="Q345" s="460"/>
      <c r="R345" s="460"/>
      <c r="S345" s="460"/>
      <c r="T345" s="460"/>
      <c r="U345" s="122"/>
      <c r="V345" s="123"/>
      <c r="X345" t="s">
        <v>467</v>
      </c>
      <c r="AH345" s="111" t="s">
        <v>9</v>
      </c>
      <c r="AI345" s="111"/>
      <c r="AJ345" s="111"/>
      <c r="AK345" s="111"/>
      <c r="AL345" s="27" t="s">
        <v>344</v>
      </c>
      <c r="AM345" s="122"/>
      <c r="AN345" s="123"/>
    </row>
    <row r="346" spans="1:43" ht="11.25" customHeight="1" x14ac:dyDescent="0.2">
      <c r="C346" s="122"/>
      <c r="D346" s="123"/>
      <c r="E346" s="369" t="s">
        <v>466</v>
      </c>
      <c r="F346" s="460"/>
      <c r="G346" s="460"/>
      <c r="H346" s="460"/>
      <c r="I346" s="460"/>
      <c r="J346" s="460"/>
      <c r="K346" s="460"/>
      <c r="L346" s="460"/>
      <c r="M346" s="313"/>
      <c r="N346" s="460"/>
      <c r="O346" s="460"/>
      <c r="P346" s="460"/>
      <c r="Q346" s="460"/>
      <c r="R346" s="460"/>
      <c r="S346" s="460"/>
      <c r="T346" s="460"/>
      <c r="U346" s="122"/>
      <c r="V346" s="123"/>
      <c r="X346" t="s">
        <v>468</v>
      </c>
      <c r="AB346" s="111"/>
      <c r="AC346" s="532"/>
      <c r="AD346" s="111"/>
      <c r="AE346" s="111"/>
      <c r="AF346" s="111"/>
      <c r="AG346" s="111"/>
      <c r="AH346" s="111"/>
      <c r="AI346" s="111"/>
      <c r="AJ346" s="111"/>
      <c r="AK346" s="111"/>
      <c r="AM346" s="122"/>
      <c r="AN346" s="123"/>
    </row>
    <row r="347" spans="1:43" ht="10.4" customHeight="1" x14ac:dyDescent="0.2">
      <c r="C347" s="122"/>
      <c r="D347" s="123"/>
      <c r="F347" s="460"/>
      <c r="G347" s="460"/>
      <c r="H347" s="460"/>
      <c r="I347" s="460"/>
      <c r="J347" s="460"/>
      <c r="K347" s="460"/>
      <c r="L347" s="460"/>
      <c r="M347" s="313"/>
      <c r="N347" s="460"/>
      <c r="O347" s="460"/>
      <c r="P347" s="460"/>
      <c r="Q347" s="460"/>
      <c r="R347" s="460"/>
      <c r="S347" s="460"/>
      <c r="T347" s="460"/>
      <c r="U347" s="122"/>
      <c r="V347" s="123"/>
      <c r="Y347" t="s">
        <v>469</v>
      </c>
      <c r="AB347" s="94"/>
      <c r="AC347" s="94"/>
      <c r="AD347" s="94"/>
      <c r="AE347" s="94"/>
      <c r="AF347" s="94"/>
      <c r="AG347" s="94"/>
      <c r="AH347" s="94"/>
      <c r="AI347" s="94"/>
      <c r="AJ347" s="94"/>
      <c r="AK347" s="94"/>
      <c r="AL347" s="84" t="s">
        <v>347</v>
      </c>
      <c r="AM347" s="122"/>
      <c r="AN347" s="123"/>
    </row>
    <row r="348" spans="1:43" ht="10.4" customHeight="1" x14ac:dyDescent="0.2">
      <c r="C348" s="122"/>
      <c r="D348" s="123"/>
      <c r="E348" s="660" t="s">
        <v>513</v>
      </c>
      <c r="F348" s="660"/>
      <c r="G348" s="660"/>
      <c r="H348" s="660"/>
      <c r="I348" s="660"/>
      <c r="J348" s="660"/>
      <c r="K348" s="660"/>
      <c r="L348" s="660"/>
      <c r="M348" s="660"/>
      <c r="N348" s="660"/>
      <c r="O348" s="660"/>
      <c r="P348" s="660"/>
      <c r="Q348" s="660"/>
      <c r="R348" s="660"/>
      <c r="S348" s="660"/>
      <c r="T348" s="660"/>
      <c r="U348" s="122"/>
      <c r="V348" s="123"/>
      <c r="AB348" s="531" t="s">
        <v>102</v>
      </c>
      <c r="AC348" s="531"/>
      <c r="AD348" s="531"/>
      <c r="AE348" s="531"/>
      <c r="AF348" s="531"/>
      <c r="AG348" s="531"/>
      <c r="AH348" s="531"/>
      <c r="AI348" s="312"/>
      <c r="AJ348" s="312"/>
      <c r="AK348" s="312"/>
      <c r="AM348" s="122"/>
      <c r="AN348" s="123"/>
    </row>
    <row r="349" spans="1:43" ht="10.4" customHeight="1" x14ac:dyDescent="0.2">
      <c r="C349" s="122"/>
      <c r="D349" s="123"/>
      <c r="E349" s="660"/>
      <c r="F349" s="660"/>
      <c r="G349" s="660"/>
      <c r="H349" s="660"/>
      <c r="I349" s="660"/>
      <c r="J349" s="660"/>
      <c r="K349" s="660"/>
      <c r="L349" s="660"/>
      <c r="M349" s="660"/>
      <c r="N349" s="660"/>
      <c r="O349" s="660"/>
      <c r="P349" s="660"/>
      <c r="Q349" s="660"/>
      <c r="R349" s="660"/>
      <c r="S349" s="660"/>
      <c r="T349" s="660"/>
      <c r="U349" s="122"/>
      <c r="V349" s="123"/>
      <c r="AB349" s="111"/>
      <c r="AC349" s="532"/>
      <c r="AD349" s="111"/>
      <c r="AE349" s="111"/>
      <c r="AF349" s="111"/>
      <c r="AG349" s="111"/>
      <c r="AH349" s="111"/>
      <c r="AI349" s="111"/>
      <c r="AJ349" s="111"/>
      <c r="AK349" s="111"/>
      <c r="AM349" s="122"/>
      <c r="AN349" s="123"/>
    </row>
    <row r="350" spans="1:43" ht="10.4" customHeight="1" x14ac:dyDescent="0.2">
      <c r="C350" s="122"/>
      <c r="D350" s="123"/>
      <c r="E350" s="660"/>
      <c r="F350" s="660"/>
      <c r="G350" s="660"/>
      <c r="H350" s="660"/>
      <c r="I350" s="660"/>
      <c r="J350" s="660"/>
      <c r="K350" s="660"/>
      <c r="L350" s="660"/>
      <c r="M350" s="660"/>
      <c r="N350" s="660"/>
      <c r="O350" s="660"/>
      <c r="P350" s="660"/>
      <c r="Q350" s="660"/>
      <c r="R350" s="660"/>
      <c r="S350" s="660"/>
      <c r="T350" s="660"/>
      <c r="U350" s="122"/>
      <c r="V350" s="123"/>
      <c r="W350" s="258" t="s">
        <v>338</v>
      </c>
      <c r="AM350" s="122"/>
      <c r="AN350" s="123"/>
    </row>
    <row r="351" spans="1:43" ht="10.4" customHeight="1" x14ac:dyDescent="0.2">
      <c r="C351" s="122"/>
      <c r="D351" s="123"/>
      <c r="E351" s="660"/>
      <c r="F351" s="660"/>
      <c r="G351" s="660"/>
      <c r="H351" s="660"/>
      <c r="I351" s="660"/>
      <c r="J351" s="660"/>
      <c r="K351" s="660"/>
      <c r="L351" s="660"/>
      <c r="M351" s="660"/>
      <c r="N351" s="660"/>
      <c r="O351" s="660"/>
      <c r="P351" s="660"/>
      <c r="Q351" s="660"/>
      <c r="R351" s="660"/>
      <c r="S351" s="660"/>
      <c r="T351" s="660"/>
      <c r="U351" s="122"/>
      <c r="V351" s="123"/>
      <c r="X351" t="s">
        <v>339</v>
      </c>
      <c r="AE351" s="111" t="s">
        <v>9</v>
      </c>
      <c r="AF351" s="111"/>
      <c r="AG351" s="111"/>
      <c r="AH351" s="111"/>
      <c r="AI351" s="111"/>
      <c r="AJ351" s="111"/>
      <c r="AK351" s="111"/>
      <c r="AL351" s="27" t="s">
        <v>350</v>
      </c>
      <c r="AM351" s="122"/>
      <c r="AN351" s="123"/>
    </row>
    <row r="352" spans="1:43" x14ac:dyDescent="0.2">
      <c r="C352" s="122"/>
      <c r="D352" s="123"/>
      <c r="E352" s="660"/>
      <c r="F352" s="660"/>
      <c r="G352" s="660"/>
      <c r="H352" s="660"/>
      <c r="I352" s="660"/>
      <c r="J352" s="660"/>
      <c r="K352" s="660"/>
      <c r="L352" s="660"/>
      <c r="M352" s="660"/>
      <c r="N352" s="660"/>
      <c r="O352" s="660"/>
      <c r="P352" s="660"/>
      <c r="Q352" s="660"/>
      <c r="R352" s="660"/>
      <c r="S352" s="660"/>
      <c r="T352" s="660"/>
      <c r="U352" s="122"/>
      <c r="V352" s="123"/>
      <c r="X352" s="533" t="s">
        <v>341</v>
      </c>
      <c r="Y352" s="533"/>
      <c r="Z352" s="533"/>
      <c r="AA352" s="533"/>
      <c r="AB352" s="533"/>
      <c r="AD352" s="111" t="s">
        <v>9</v>
      </c>
      <c r="AE352" s="111"/>
      <c r="AF352" s="111"/>
      <c r="AG352" s="111"/>
      <c r="AH352" s="111"/>
      <c r="AI352" s="111"/>
      <c r="AJ352" s="111"/>
      <c r="AK352" s="111"/>
      <c r="AL352" s="84" t="s">
        <v>352</v>
      </c>
      <c r="AM352" s="122"/>
      <c r="AN352" s="123"/>
    </row>
    <row r="353" spans="1:43" x14ac:dyDescent="0.2">
      <c r="C353" s="122"/>
      <c r="D353" s="123"/>
      <c r="E353" s="660"/>
      <c r="F353" s="660"/>
      <c r="G353" s="660"/>
      <c r="H353" s="660"/>
      <c r="I353" s="660"/>
      <c r="J353" s="660"/>
      <c r="K353" s="660"/>
      <c r="L353" s="660"/>
      <c r="M353" s="660"/>
      <c r="N353" s="660"/>
      <c r="O353" s="660"/>
      <c r="P353" s="660"/>
      <c r="Q353" s="660"/>
      <c r="R353" s="660"/>
      <c r="S353" s="660"/>
      <c r="T353" s="660"/>
      <c r="U353" s="122"/>
      <c r="V353" s="123"/>
      <c r="X353" t="s">
        <v>471</v>
      </c>
      <c r="AM353" s="122"/>
      <c r="AN353" s="123"/>
    </row>
    <row r="354" spans="1:43" x14ac:dyDescent="0.2">
      <c r="C354" s="122"/>
      <c r="D354" s="123"/>
      <c r="E354" s="660"/>
      <c r="F354" s="660"/>
      <c r="G354" s="660"/>
      <c r="H354" s="660"/>
      <c r="I354" s="660"/>
      <c r="J354" s="660"/>
      <c r="K354" s="660"/>
      <c r="L354" s="660"/>
      <c r="M354" s="660"/>
      <c r="N354" s="660"/>
      <c r="O354" s="660"/>
      <c r="P354" s="660"/>
      <c r="Q354" s="660"/>
      <c r="R354" s="660"/>
      <c r="S354" s="660"/>
      <c r="T354" s="660"/>
      <c r="U354" s="122"/>
      <c r="V354" s="123"/>
      <c r="W354" s="111"/>
      <c r="Y354" t="s">
        <v>469</v>
      </c>
      <c r="AB354" s="94"/>
      <c r="AC354" s="94"/>
      <c r="AD354" s="94"/>
      <c r="AE354" s="94"/>
      <c r="AF354" s="94"/>
      <c r="AG354" s="94"/>
      <c r="AH354" s="94"/>
      <c r="AI354" s="94"/>
      <c r="AJ354" s="94"/>
      <c r="AK354" s="94"/>
      <c r="AL354" s="27" t="s">
        <v>354</v>
      </c>
      <c r="AM354" s="122"/>
      <c r="AN354" s="123"/>
    </row>
    <row r="355" spans="1:43" x14ac:dyDescent="0.2">
      <c r="C355" s="122"/>
      <c r="D355" s="123"/>
      <c r="U355" s="122"/>
      <c r="V355" s="123"/>
      <c r="W355" s="111"/>
      <c r="AB355" s="531" t="s">
        <v>102</v>
      </c>
      <c r="AC355" s="531"/>
      <c r="AD355" s="531"/>
      <c r="AE355" s="531"/>
      <c r="AF355" s="531"/>
      <c r="AG355" s="531"/>
      <c r="AH355" s="531"/>
      <c r="AI355" s="312"/>
      <c r="AJ355" s="312"/>
      <c r="AK355" s="312"/>
      <c r="AM355" s="122"/>
      <c r="AN355" s="123"/>
    </row>
    <row r="356" spans="1:43" x14ac:dyDescent="0.2">
      <c r="C356" s="122"/>
      <c r="D356" s="123"/>
      <c r="U356" s="122"/>
      <c r="V356" s="123"/>
      <c r="W356" s="111"/>
      <c r="AM356" s="122"/>
      <c r="AN356" s="123"/>
    </row>
    <row r="357" spans="1:43" ht="10.5" x14ac:dyDescent="0.2">
      <c r="C357" s="122"/>
      <c r="D357" s="123"/>
      <c r="U357" s="122"/>
      <c r="V357" s="123"/>
      <c r="W357" s="258" t="s">
        <v>348</v>
      </c>
      <c r="AM357" s="122"/>
      <c r="AN357" s="123"/>
    </row>
    <row r="358" spans="1:43" x14ac:dyDescent="0.2">
      <c r="C358" s="122"/>
      <c r="D358" s="123"/>
      <c r="U358" s="122"/>
      <c r="V358" s="123"/>
      <c r="X358" t="s">
        <v>349</v>
      </c>
      <c r="AC358" s="111" t="s">
        <v>9</v>
      </c>
      <c r="AD358" s="111"/>
      <c r="AE358" s="111"/>
      <c r="AF358" s="111"/>
      <c r="AG358" s="111"/>
      <c r="AH358" s="111"/>
      <c r="AI358" s="111"/>
      <c r="AJ358" s="111"/>
      <c r="AK358" s="111"/>
      <c r="AL358" s="27">
        <v>41</v>
      </c>
      <c r="AM358" s="122"/>
      <c r="AN358" s="123"/>
    </row>
    <row r="359" spans="1:43" x14ac:dyDescent="0.2">
      <c r="C359" s="122"/>
      <c r="D359" s="123"/>
      <c r="U359" s="122"/>
      <c r="V359" s="123"/>
      <c r="X359" t="s">
        <v>351</v>
      </c>
      <c r="AB359" s="111" t="s">
        <v>9</v>
      </c>
      <c r="AC359" s="111"/>
      <c r="AD359" s="111"/>
      <c r="AE359" s="111"/>
      <c r="AF359" s="111"/>
      <c r="AG359" s="111"/>
      <c r="AH359" s="111"/>
      <c r="AI359" s="111"/>
      <c r="AJ359" s="111"/>
      <c r="AK359" s="111"/>
      <c r="AL359" s="84" t="s">
        <v>407</v>
      </c>
      <c r="AM359" s="122"/>
      <c r="AN359" s="123"/>
    </row>
    <row r="360" spans="1:43" x14ac:dyDescent="0.2">
      <c r="C360" s="122"/>
      <c r="D360" s="123"/>
      <c r="U360" s="122"/>
      <c r="V360" s="123"/>
      <c r="X360" t="s">
        <v>472</v>
      </c>
      <c r="AM360" s="122"/>
      <c r="AN360" s="123"/>
    </row>
    <row r="361" spans="1:43" x14ac:dyDescent="0.2">
      <c r="C361" s="122"/>
      <c r="D361" s="123"/>
      <c r="U361" s="122"/>
      <c r="V361" s="123"/>
      <c r="Y361" t="s">
        <v>469</v>
      </c>
      <c r="AB361" s="94"/>
      <c r="AC361" s="94"/>
      <c r="AD361" s="94"/>
      <c r="AE361" s="94"/>
      <c r="AF361" s="94"/>
      <c r="AG361" s="94"/>
      <c r="AH361" s="94"/>
      <c r="AI361" s="94"/>
      <c r="AJ361" s="94"/>
      <c r="AK361" s="94"/>
      <c r="AL361" s="84" t="s">
        <v>514</v>
      </c>
      <c r="AM361" s="122"/>
      <c r="AN361" s="123"/>
    </row>
    <row r="362" spans="1:43" x14ac:dyDescent="0.2">
      <c r="C362" s="122"/>
      <c r="D362" s="123"/>
      <c r="U362" s="122"/>
      <c r="V362" s="123"/>
      <c r="AB362" s="531" t="s">
        <v>102</v>
      </c>
      <c r="AC362" s="531"/>
      <c r="AD362" s="531"/>
      <c r="AE362" s="531"/>
      <c r="AF362" s="531"/>
      <c r="AG362" s="531"/>
      <c r="AH362" s="531"/>
      <c r="AI362" s="312"/>
      <c r="AJ362" s="312"/>
      <c r="AK362" s="312"/>
      <c r="AM362" s="122"/>
      <c r="AN362" s="123"/>
    </row>
    <row r="363" spans="1:43" x14ac:dyDescent="0.2">
      <c r="C363" s="122"/>
      <c r="D363" s="123"/>
      <c r="U363" s="122"/>
      <c r="V363" s="123"/>
      <c r="AM363" s="122"/>
      <c r="AN363" s="123"/>
    </row>
    <row r="364" spans="1:43" x14ac:dyDescent="0.2">
      <c r="C364" s="122"/>
      <c r="D364" s="123"/>
      <c r="U364" s="122"/>
      <c r="V364" s="123"/>
      <c r="W364" t="s">
        <v>253</v>
      </c>
      <c r="Z364" s="94"/>
      <c r="AA364" s="94"/>
      <c r="AB364" s="94"/>
      <c r="AC364" s="94"/>
      <c r="AD364" s="94"/>
      <c r="AE364" s="94"/>
      <c r="AF364" s="94"/>
      <c r="AG364" s="94"/>
      <c r="AH364" s="94"/>
      <c r="AI364" s="256"/>
      <c r="AJ364" s="256"/>
      <c r="AK364" s="256"/>
      <c r="AL364" s="84" t="s">
        <v>71</v>
      </c>
      <c r="AM364" s="122"/>
      <c r="AN364" s="123"/>
      <c r="AP364">
        <v>437</v>
      </c>
    </row>
    <row r="365" spans="1:43" x14ac:dyDescent="0.2">
      <c r="C365" s="122"/>
      <c r="D365" s="123"/>
      <c r="U365" s="122"/>
      <c r="V365" s="123"/>
      <c r="Z365" s="531" t="s">
        <v>102</v>
      </c>
      <c r="AA365" s="531"/>
      <c r="AB365" s="531"/>
      <c r="AC365" s="531"/>
      <c r="AD365" s="531"/>
      <c r="AE365" s="531"/>
      <c r="AF365" s="531"/>
      <c r="AG365" s="531"/>
      <c r="AH365" s="531"/>
      <c r="AI365" s="531"/>
      <c r="AJ365" s="531"/>
      <c r="AK365" s="531"/>
      <c r="AM365" s="122"/>
      <c r="AN365" s="123"/>
    </row>
    <row r="366" spans="1:43" ht="6" customHeight="1" x14ac:dyDescent="0.2">
      <c r="A366" s="94"/>
      <c r="B366" s="256"/>
      <c r="C366" s="124"/>
      <c r="D366" s="257"/>
      <c r="E366" s="94"/>
      <c r="F366" s="94"/>
      <c r="G366" s="94"/>
      <c r="H366" s="94"/>
      <c r="I366" s="94"/>
      <c r="J366" s="94"/>
      <c r="K366" s="94"/>
      <c r="L366" s="94"/>
      <c r="M366" s="94"/>
      <c r="N366" s="94"/>
      <c r="O366" s="94"/>
      <c r="P366" s="94"/>
      <c r="Q366" s="94"/>
      <c r="R366" s="94"/>
      <c r="S366" s="94"/>
      <c r="T366" s="94"/>
      <c r="U366" s="124"/>
      <c r="V366" s="257"/>
      <c r="W366" s="94"/>
      <c r="X366" s="94"/>
      <c r="Y366" s="94"/>
      <c r="Z366" s="94"/>
      <c r="AA366" s="94"/>
      <c r="AB366" s="94"/>
      <c r="AC366" s="94"/>
      <c r="AD366" s="94"/>
      <c r="AE366" s="94"/>
      <c r="AF366" s="94"/>
      <c r="AG366" s="94"/>
      <c r="AH366" s="94"/>
      <c r="AI366" s="94"/>
      <c r="AJ366" s="94"/>
      <c r="AK366" s="94"/>
      <c r="AL366" s="447"/>
      <c r="AM366" s="124"/>
      <c r="AN366" s="257"/>
      <c r="AO366" s="94"/>
      <c r="AP366" s="94"/>
      <c r="AQ366" s="94"/>
    </row>
    <row r="367" spans="1:43" ht="6" customHeight="1" x14ac:dyDescent="0.2">
      <c r="A367" s="212"/>
      <c r="B367" s="230"/>
      <c r="C367" s="380"/>
      <c r="D367" s="381"/>
      <c r="E367" s="212"/>
      <c r="F367" s="212"/>
      <c r="G367" s="212"/>
      <c r="H367" s="212"/>
      <c r="I367" s="212"/>
      <c r="J367" s="212"/>
      <c r="K367" s="212"/>
      <c r="L367" s="212"/>
      <c r="M367" s="212"/>
      <c r="N367" s="212"/>
      <c r="O367" s="212"/>
      <c r="P367" s="212"/>
      <c r="Q367" s="212"/>
      <c r="R367" s="212"/>
      <c r="S367" s="212"/>
      <c r="T367" s="212"/>
      <c r="U367" s="380"/>
      <c r="V367" s="381"/>
      <c r="W367" s="212"/>
      <c r="X367" s="212"/>
      <c r="Y367" s="212"/>
      <c r="Z367" s="212"/>
      <c r="AA367" s="212"/>
      <c r="AB367" s="212"/>
      <c r="AC367" s="212"/>
      <c r="AD367" s="212"/>
      <c r="AE367" s="212"/>
      <c r="AF367" s="212"/>
      <c r="AG367" s="212"/>
      <c r="AH367" s="212"/>
      <c r="AI367" s="212"/>
      <c r="AJ367" s="212"/>
      <c r="AK367" s="212"/>
      <c r="AL367" s="214"/>
      <c r="AM367" s="380"/>
      <c r="AN367" s="381"/>
      <c r="AO367" s="212"/>
      <c r="AP367" s="212"/>
      <c r="AQ367" s="212"/>
    </row>
    <row r="368" spans="1:43" ht="11.25" customHeight="1" x14ac:dyDescent="0.2">
      <c r="B368" s="125">
        <v>436</v>
      </c>
      <c r="C368" s="122"/>
      <c r="D368" s="123"/>
      <c r="E368" s="700" t="s">
        <v>442</v>
      </c>
      <c r="F368" s="700"/>
      <c r="G368" s="700"/>
      <c r="H368" s="700"/>
      <c r="I368" s="700"/>
      <c r="J368" s="700"/>
      <c r="K368" s="700"/>
      <c r="L368" s="700"/>
      <c r="M368" s="700"/>
      <c r="N368" s="700"/>
      <c r="O368" s="700"/>
      <c r="P368" s="700"/>
      <c r="Q368" s="700"/>
      <c r="R368" s="700"/>
      <c r="S368" s="700"/>
      <c r="T368" s="700"/>
      <c r="U368" s="122"/>
      <c r="V368" s="123"/>
      <c r="AL368"/>
      <c r="AM368" s="122"/>
      <c r="AN368" s="123"/>
    </row>
    <row r="369" spans="1:74" ht="6" customHeight="1" x14ac:dyDescent="0.2">
      <c r="B369"/>
      <c r="C369" s="122"/>
      <c r="D369" s="123"/>
      <c r="E369" s="485"/>
      <c r="F369" s="485"/>
      <c r="G369" s="485"/>
      <c r="H369" s="485"/>
      <c r="I369" s="485"/>
      <c r="J369" s="485"/>
      <c r="K369" s="485"/>
      <c r="L369" s="485"/>
      <c r="M369" s="485"/>
      <c r="N369" s="485"/>
      <c r="O369" s="485"/>
      <c r="P369" s="485"/>
      <c r="Q369" s="485"/>
      <c r="R369" s="485"/>
      <c r="S369" s="485"/>
      <c r="T369" s="485"/>
      <c r="U369" s="122"/>
      <c r="V369" s="123"/>
      <c r="AL369"/>
      <c r="AM369" s="122"/>
      <c r="AN369" s="123"/>
    </row>
    <row r="370" spans="1:74" x14ac:dyDescent="0.2">
      <c r="B370" s="255"/>
      <c r="C370" s="122"/>
      <c r="D370" s="123"/>
      <c r="E370" s="460"/>
      <c r="F370" s="515"/>
      <c r="G370" s="515"/>
      <c r="H370" s="515"/>
      <c r="I370" s="515"/>
      <c r="J370" s="516" t="s">
        <v>443</v>
      </c>
      <c r="K370" s="515"/>
      <c r="L370" s="515"/>
      <c r="M370" s="517"/>
      <c r="N370" s="515"/>
      <c r="O370" s="515"/>
      <c r="P370" s="515"/>
      <c r="Q370" s="515"/>
      <c r="R370" s="516" t="s">
        <v>443</v>
      </c>
      <c r="S370" s="460"/>
      <c r="T370" s="460"/>
      <c r="U370" s="122"/>
      <c r="V370" s="123"/>
      <c r="Y370" s="111"/>
      <c r="Z370" s="111"/>
      <c r="AA370" s="111"/>
      <c r="AB370" s="111"/>
      <c r="AC370" s="111"/>
      <c r="AD370" s="111"/>
      <c r="AE370" s="111"/>
      <c r="AF370" s="111"/>
      <c r="AG370" s="111"/>
      <c r="AH370" s="111"/>
      <c r="AI370" s="111"/>
      <c r="AJ370" s="111"/>
      <c r="AK370" s="111"/>
      <c r="AL370" s="84"/>
      <c r="AM370" s="122"/>
      <c r="AN370" s="123"/>
    </row>
    <row r="371" spans="1:74" x14ac:dyDescent="0.2">
      <c r="B371" s="255"/>
      <c r="C371" s="122"/>
      <c r="D371" s="123"/>
      <c r="E371" s="460"/>
      <c r="F371" s="515"/>
      <c r="G371" s="515"/>
      <c r="H371" s="515"/>
      <c r="I371" s="515"/>
      <c r="J371" s="516" t="s">
        <v>444</v>
      </c>
      <c r="K371" s="515"/>
      <c r="L371" s="515"/>
      <c r="M371" s="517"/>
      <c r="N371" s="515"/>
      <c r="O371" s="515"/>
      <c r="P371" s="515"/>
      <c r="Q371" s="515"/>
      <c r="R371" s="516" t="s">
        <v>508</v>
      </c>
      <c r="S371" s="460"/>
      <c r="T371" s="460"/>
      <c r="U371" s="122"/>
      <c r="V371" s="123"/>
      <c r="Y371" s="111"/>
      <c r="Z371" s="111"/>
      <c r="AA371" s="111"/>
      <c r="AB371" s="111"/>
      <c r="AC371" s="111"/>
      <c r="AD371" s="111"/>
      <c r="AE371" s="111"/>
      <c r="AF371" s="111"/>
      <c r="AG371" s="111"/>
      <c r="AH371" s="111"/>
      <c r="AI371" s="111"/>
      <c r="AJ371" s="111"/>
      <c r="AK371" s="111"/>
      <c r="AL371" s="84"/>
      <c r="AM371" s="122"/>
      <c r="AN371" s="123"/>
    </row>
    <row r="372" spans="1:74" ht="6" customHeight="1" x14ac:dyDescent="0.2">
      <c r="B372" s="255"/>
      <c r="C372" s="122"/>
      <c r="D372" s="123"/>
      <c r="E372" s="460"/>
      <c r="F372" s="460"/>
      <c r="G372" s="460"/>
      <c r="H372" s="460"/>
      <c r="I372" s="460"/>
      <c r="J372" s="460"/>
      <c r="K372" s="460"/>
      <c r="L372" s="460"/>
      <c r="M372" s="518"/>
      <c r="N372" s="460"/>
      <c r="O372" s="460"/>
      <c r="P372" s="460"/>
      <c r="Q372" s="460"/>
      <c r="R372" s="460"/>
      <c r="S372" s="460"/>
      <c r="T372" s="460"/>
      <c r="U372" s="122"/>
      <c r="V372" s="123"/>
      <c r="Y372" s="111"/>
      <c r="Z372" s="111"/>
      <c r="AA372" s="111"/>
      <c r="AB372" s="111"/>
      <c r="AC372" s="111"/>
      <c r="AD372" s="111"/>
      <c r="AE372" s="111"/>
      <c r="AF372" s="111"/>
      <c r="AG372" s="111"/>
      <c r="AH372" s="111"/>
      <c r="AI372" s="111"/>
      <c r="AJ372" s="111"/>
      <c r="AK372" s="111"/>
      <c r="AL372" s="84"/>
      <c r="AM372" s="122"/>
      <c r="AN372" s="123"/>
    </row>
    <row r="373" spans="1:74" ht="10.4" customHeight="1" x14ac:dyDescent="0.2">
      <c r="B373" s="255"/>
      <c r="C373" s="122"/>
      <c r="D373" s="123"/>
      <c r="E373" t="s">
        <v>148</v>
      </c>
      <c r="F373" s="700" t="str">
        <f ca="1">VLOOKUP(CONCATENATE(B368&amp;INDIRECT(ADDRESS(ROW(),COLUMN()-1))),Language_Translations,MATCH(Language_Selected,Language_Options,0),FALSE)</f>
        <v>Was (NAME) delivered by caesarean, that is, did they cut your belly open to take the baby out?</v>
      </c>
      <c r="G373" s="700"/>
      <c r="H373" s="700"/>
      <c r="I373" s="700"/>
      <c r="J373" s="700"/>
      <c r="K373" s="700"/>
      <c r="L373" s="700"/>
      <c r="M373" s="314" t="s">
        <v>150</v>
      </c>
      <c r="N373" s="700" t="str">
        <f ca="1">VLOOKUP(CONCATENATE(B368&amp;INDIRECT(ADDRESS(ROW(),COLUMN()-1))),Language_Translations,MATCH(Language_Selected,Language_Options,0),FALSE)</f>
        <v>Was this stillbirth delivered by caesarean, that is, did they cut your belly open to take the baby out?</v>
      </c>
      <c r="O373" s="700"/>
      <c r="P373" s="700"/>
      <c r="Q373" s="700"/>
      <c r="R373" s="700"/>
      <c r="S373" s="700"/>
      <c r="T373" s="700"/>
      <c r="U373" s="122"/>
      <c r="V373" s="123"/>
      <c r="W373" t="s">
        <v>112</v>
      </c>
      <c r="Y373" s="111" t="s">
        <v>9</v>
      </c>
      <c r="Z373" s="111"/>
      <c r="AA373" s="111"/>
      <c r="AB373" s="111"/>
      <c r="AC373" s="111"/>
      <c r="AD373" s="111"/>
      <c r="AE373" s="111"/>
      <c r="AF373" s="111"/>
      <c r="AG373" s="111"/>
      <c r="AH373" s="111"/>
      <c r="AI373" s="111"/>
      <c r="AJ373" s="111"/>
      <c r="AK373" s="111"/>
      <c r="AL373" s="84" t="s">
        <v>87</v>
      </c>
      <c r="AM373" s="122"/>
      <c r="AN373" s="123"/>
    </row>
    <row r="374" spans="1:74" x14ac:dyDescent="0.2">
      <c r="B374" s="255"/>
      <c r="C374" s="122"/>
      <c r="D374" s="123"/>
      <c r="F374" s="700"/>
      <c r="G374" s="700"/>
      <c r="H374" s="700"/>
      <c r="I374" s="700"/>
      <c r="J374" s="700"/>
      <c r="K374" s="700"/>
      <c r="L374" s="700"/>
      <c r="M374" s="314"/>
      <c r="N374" s="700"/>
      <c r="O374" s="700"/>
      <c r="P374" s="700"/>
      <c r="Q374" s="700"/>
      <c r="R374" s="700"/>
      <c r="S374" s="700"/>
      <c r="T374" s="700"/>
      <c r="U374" s="122"/>
      <c r="V374" s="123"/>
      <c r="W374" t="s">
        <v>113</v>
      </c>
      <c r="Y374" s="111" t="s">
        <v>9</v>
      </c>
      <c r="Z374" s="111"/>
      <c r="AA374" s="111"/>
      <c r="AB374" s="111"/>
      <c r="AC374" s="111"/>
      <c r="AD374" s="111"/>
      <c r="AE374" s="111"/>
      <c r="AF374" s="111"/>
      <c r="AG374" s="111"/>
      <c r="AH374" s="111"/>
      <c r="AI374" s="111"/>
      <c r="AJ374" s="111"/>
      <c r="AK374" s="111"/>
      <c r="AL374" s="84" t="s">
        <v>89</v>
      </c>
      <c r="AM374" s="122"/>
      <c r="AN374" s="123"/>
    </row>
    <row r="375" spans="1:74" x14ac:dyDescent="0.2">
      <c r="B375" s="255"/>
      <c r="C375" s="122"/>
      <c r="D375" s="123"/>
      <c r="F375" s="700"/>
      <c r="G375" s="700"/>
      <c r="H375" s="700"/>
      <c r="I375" s="700"/>
      <c r="J375" s="700"/>
      <c r="K375" s="700"/>
      <c r="L375" s="700"/>
      <c r="M375" s="314"/>
      <c r="N375" s="700"/>
      <c r="O375" s="700"/>
      <c r="P375" s="700"/>
      <c r="Q375" s="700"/>
      <c r="R375" s="700"/>
      <c r="S375" s="700"/>
      <c r="T375" s="700"/>
      <c r="U375" s="122"/>
      <c r="V375" s="123"/>
      <c r="Y375" s="111"/>
      <c r="Z375" s="111"/>
      <c r="AA375" s="111"/>
      <c r="AB375" s="111"/>
      <c r="AC375" s="111"/>
      <c r="AD375" s="111"/>
      <c r="AE375" s="111"/>
      <c r="AF375" s="111"/>
      <c r="AG375" s="111"/>
      <c r="AH375" s="111"/>
      <c r="AI375" s="111"/>
      <c r="AJ375" s="111"/>
      <c r="AK375" s="111"/>
      <c r="AL375" s="84"/>
      <c r="AM375" s="122"/>
      <c r="AN375" s="123"/>
    </row>
    <row r="376" spans="1:74" x14ac:dyDescent="0.2">
      <c r="B376" s="255"/>
      <c r="C376" s="122"/>
      <c r="D376" s="123"/>
      <c r="E376" s="460"/>
      <c r="F376" s="700"/>
      <c r="G376" s="700"/>
      <c r="H376" s="700"/>
      <c r="I376" s="700"/>
      <c r="J376" s="700"/>
      <c r="K376" s="700"/>
      <c r="L376" s="700"/>
      <c r="M376" s="518"/>
      <c r="N376" s="700"/>
      <c r="O376" s="700"/>
      <c r="P376" s="700"/>
      <c r="Q376" s="700"/>
      <c r="R376" s="700"/>
      <c r="S376" s="700"/>
      <c r="T376" s="700"/>
      <c r="U376" s="122"/>
      <c r="V376" s="123"/>
      <c r="Y376" s="111"/>
      <c r="Z376" s="111"/>
      <c r="AA376" s="111"/>
      <c r="AB376" s="111"/>
      <c r="AC376" s="111"/>
      <c r="AD376" s="111"/>
      <c r="AE376" s="111"/>
      <c r="AF376" s="111"/>
      <c r="AG376" s="111"/>
      <c r="AH376" s="111"/>
      <c r="AI376" s="111"/>
      <c r="AJ376" s="111"/>
      <c r="AK376" s="111"/>
      <c r="AL376" s="84"/>
      <c r="AM376" s="122"/>
      <c r="AN376" s="123"/>
    </row>
    <row r="377" spans="1:74" x14ac:dyDescent="0.2">
      <c r="B377" s="255"/>
      <c r="C377" s="122"/>
      <c r="D377" s="123"/>
      <c r="E377" s="460"/>
      <c r="F377" s="700"/>
      <c r="G377" s="700"/>
      <c r="H377" s="700"/>
      <c r="I377" s="700"/>
      <c r="J377" s="700"/>
      <c r="K377" s="700"/>
      <c r="L377" s="700"/>
      <c r="M377" s="518"/>
      <c r="N377" s="700"/>
      <c r="O377" s="700"/>
      <c r="P377" s="700"/>
      <c r="Q377" s="700"/>
      <c r="R377" s="700"/>
      <c r="S377" s="700"/>
      <c r="T377" s="700"/>
      <c r="U377" s="122"/>
      <c r="V377" s="123"/>
      <c r="Y377" s="111"/>
      <c r="Z377" s="111"/>
      <c r="AA377" s="111"/>
      <c r="AB377" s="111"/>
      <c r="AC377" s="111"/>
      <c r="AD377" s="111"/>
      <c r="AE377" s="111"/>
      <c r="AF377" s="111"/>
      <c r="AG377" s="111"/>
      <c r="AH377" s="111"/>
      <c r="AI377" s="111"/>
      <c r="AJ377" s="111"/>
      <c r="AK377" s="111"/>
      <c r="AL377" s="84"/>
      <c r="AM377" s="122"/>
      <c r="AN377" s="123"/>
    </row>
    <row r="378" spans="1:74" x14ac:dyDescent="0.2">
      <c r="B378" s="255"/>
      <c r="C378" s="122"/>
      <c r="D378" s="123"/>
      <c r="E378" s="460"/>
      <c r="F378" s="700"/>
      <c r="G378" s="700"/>
      <c r="H378" s="700"/>
      <c r="I378" s="700"/>
      <c r="J378" s="700"/>
      <c r="K378" s="700"/>
      <c r="L378" s="700"/>
      <c r="M378" s="518"/>
      <c r="N378" s="700"/>
      <c r="O378" s="700"/>
      <c r="P378" s="700"/>
      <c r="Q378" s="700"/>
      <c r="R378" s="700"/>
      <c r="S378" s="700"/>
      <c r="T378" s="700"/>
      <c r="U378" s="122"/>
      <c r="V378" s="123"/>
      <c r="Y378" s="111"/>
      <c r="Z378" s="111"/>
      <c r="AA378" s="111"/>
      <c r="AB378" s="111"/>
      <c r="AC378" s="111"/>
      <c r="AD378" s="111"/>
      <c r="AE378" s="111"/>
      <c r="AF378" s="111"/>
      <c r="AG378" s="111"/>
      <c r="AH378" s="111"/>
      <c r="AI378" s="111"/>
      <c r="AJ378" s="111"/>
      <c r="AK378" s="111"/>
      <c r="AL378" s="84"/>
      <c r="AM378" s="122"/>
      <c r="AN378" s="123"/>
    </row>
    <row r="379" spans="1:74" ht="6" customHeight="1" thickBot="1" x14ac:dyDescent="0.25">
      <c r="A379" s="94"/>
      <c r="B379" s="256"/>
      <c r="C379" s="124"/>
      <c r="D379" s="257"/>
      <c r="E379" s="94"/>
      <c r="F379" s="94"/>
      <c r="G379" s="94"/>
      <c r="H379" s="94"/>
      <c r="I379" s="94"/>
      <c r="J379" s="94"/>
      <c r="K379" s="94"/>
      <c r="L379" s="94"/>
      <c r="M379" s="94"/>
      <c r="N379" s="94"/>
      <c r="O379" s="94"/>
      <c r="P379" s="94"/>
      <c r="Q379" s="94"/>
      <c r="R379" s="94"/>
      <c r="S379" s="94"/>
      <c r="T379" s="94"/>
      <c r="U379" s="124"/>
      <c r="V379" s="257"/>
      <c r="W379" s="94"/>
      <c r="X379" s="94"/>
      <c r="Y379" s="94"/>
      <c r="Z379" s="94"/>
      <c r="AA379" s="94"/>
      <c r="AB379" s="94"/>
      <c r="AC379" s="94"/>
      <c r="AD379" s="94"/>
      <c r="AE379" s="94"/>
      <c r="AF379" s="94"/>
      <c r="AG379" s="94"/>
      <c r="AH379" s="94"/>
      <c r="AI379" s="94"/>
      <c r="AJ379" s="94"/>
      <c r="AK379" s="94"/>
      <c r="AL379" s="447"/>
      <c r="AM379" s="124"/>
      <c r="AN379" s="257"/>
      <c r="AO379" s="94"/>
      <c r="AP379" s="94"/>
      <c r="AQ379" s="94"/>
    </row>
    <row r="380" spans="1:74" ht="6" customHeight="1" x14ac:dyDescent="0.2">
      <c r="A380" s="494"/>
      <c r="B380" s="383"/>
      <c r="C380" s="495"/>
      <c r="D380" s="496"/>
      <c r="E380" s="211"/>
      <c r="F380" s="211"/>
      <c r="G380" s="211"/>
      <c r="H380" s="211"/>
      <c r="I380" s="211"/>
      <c r="J380" s="211"/>
      <c r="K380" s="211"/>
      <c r="L380" s="211"/>
      <c r="M380" s="211"/>
      <c r="N380" s="211"/>
      <c r="O380" s="211"/>
      <c r="P380" s="211"/>
      <c r="Q380" s="211"/>
      <c r="R380" s="211"/>
      <c r="S380" s="211"/>
      <c r="T380" s="211"/>
      <c r="U380" s="495"/>
      <c r="V380" s="496"/>
      <c r="W380" s="211"/>
      <c r="X380" s="211"/>
      <c r="Y380" s="211"/>
      <c r="Z380" s="211"/>
      <c r="AA380" s="211"/>
      <c r="AB380" s="211"/>
      <c r="AC380" s="211"/>
      <c r="AD380" s="211"/>
      <c r="AE380" s="211"/>
      <c r="AF380" s="211"/>
      <c r="AG380" s="211"/>
      <c r="AH380" s="211"/>
      <c r="AI380" s="211"/>
      <c r="AJ380" s="211"/>
      <c r="AK380" s="211"/>
      <c r="AL380" s="384"/>
      <c r="AM380" s="495"/>
      <c r="AN380" s="496"/>
      <c r="AO380" s="211"/>
      <c r="AP380" s="211"/>
      <c r="AQ380" s="497"/>
    </row>
    <row r="381" spans="1:74" ht="11.25" customHeight="1" x14ac:dyDescent="0.2">
      <c r="A381" s="387"/>
      <c r="B381" s="125">
        <v>437</v>
      </c>
      <c r="C381" s="122"/>
      <c r="D381" s="123"/>
      <c r="E381" s="700" t="s">
        <v>449</v>
      </c>
      <c r="F381" s="700"/>
      <c r="G381" s="700"/>
      <c r="H381" s="700"/>
      <c r="I381" s="700"/>
      <c r="J381" s="700"/>
      <c r="K381" s="700"/>
      <c r="L381" s="700"/>
      <c r="M381" s="700"/>
      <c r="N381" s="700"/>
      <c r="O381" s="700"/>
      <c r="P381" s="700"/>
      <c r="Q381" s="700"/>
      <c r="R381" s="700"/>
      <c r="S381" s="700"/>
      <c r="T381" s="700"/>
      <c r="U381" s="122"/>
      <c r="V381" s="123"/>
      <c r="W381" t="s">
        <v>430</v>
      </c>
      <c r="AF381" s="111" t="s">
        <v>9</v>
      </c>
      <c r="AG381" s="111"/>
      <c r="AH381" s="111"/>
      <c r="AI381" s="111"/>
      <c r="AJ381" s="111"/>
      <c r="AK381" s="111"/>
      <c r="AL381">
        <v>1</v>
      </c>
      <c r="AM381" s="122"/>
      <c r="AN381" s="123"/>
      <c r="AQ381" s="210"/>
    </row>
    <row r="382" spans="1:74" ht="10.4" customHeight="1" x14ac:dyDescent="0.2">
      <c r="A382" s="387"/>
      <c r="B382" s="255"/>
      <c r="C382" s="122"/>
      <c r="D382" s="123"/>
      <c r="E382" s="700"/>
      <c r="F382" s="700"/>
      <c r="G382" s="700"/>
      <c r="H382" s="700"/>
      <c r="I382" s="700"/>
      <c r="J382" s="700"/>
      <c r="K382" s="700"/>
      <c r="L382" s="700"/>
      <c r="M382" s="700"/>
      <c r="N382" s="700"/>
      <c r="O382" s="700"/>
      <c r="P382" s="700"/>
      <c r="Q382" s="700"/>
      <c r="R382" s="700"/>
      <c r="S382" s="700"/>
      <c r="T382" s="700"/>
      <c r="U382" s="122"/>
      <c r="V382" s="123"/>
      <c r="W382" t="s">
        <v>431</v>
      </c>
      <c r="AC382" s="111" t="s">
        <v>9</v>
      </c>
      <c r="AD382" s="111"/>
      <c r="AE382" s="111"/>
      <c r="AF382" s="111"/>
      <c r="AG382" s="111"/>
      <c r="AH382" s="111"/>
      <c r="AI382" s="111"/>
      <c r="AJ382" s="111"/>
      <c r="AK382" s="111"/>
      <c r="AL382">
        <v>2</v>
      </c>
      <c r="AM382" s="122"/>
      <c r="AN382" s="123"/>
      <c r="AP382">
        <v>441</v>
      </c>
      <c r="AQ382" s="210"/>
    </row>
    <row r="383" spans="1:74" x14ac:dyDescent="0.2">
      <c r="A383" s="387"/>
      <c r="C383" s="122"/>
      <c r="D383" s="123"/>
      <c r="E383" s="700"/>
      <c r="F383" s="700"/>
      <c r="G383" s="700"/>
      <c r="H383" s="700"/>
      <c r="I383" s="700"/>
      <c r="J383" s="700"/>
      <c r="K383" s="700"/>
      <c r="L383" s="700"/>
      <c r="M383" s="700"/>
      <c r="N383" s="700"/>
      <c r="O383" s="700"/>
      <c r="P383" s="700"/>
      <c r="Q383" s="700"/>
      <c r="R383" s="700"/>
      <c r="S383" s="700"/>
      <c r="T383" s="700"/>
      <c r="U383" s="122"/>
      <c r="V383" s="123"/>
      <c r="W383" t="s">
        <v>432</v>
      </c>
      <c r="AF383" s="111" t="s">
        <v>9</v>
      </c>
      <c r="AG383" s="111"/>
      <c r="AH383" s="111"/>
      <c r="AI383" s="111"/>
      <c r="AJ383" s="111"/>
      <c r="AK383" s="111"/>
      <c r="AL383">
        <v>3</v>
      </c>
      <c r="AM383" s="122"/>
      <c r="AN383" s="123"/>
      <c r="AP383">
        <v>445</v>
      </c>
      <c r="AQ383" s="210"/>
      <c r="BD383" s="111"/>
      <c r="BE383" s="111"/>
      <c r="BV383" s="111"/>
    </row>
    <row r="384" spans="1:74" x14ac:dyDescent="0.2">
      <c r="A384" s="387"/>
      <c r="C384" s="122"/>
      <c r="D384" s="123"/>
      <c r="E384" s="700"/>
      <c r="F384" s="700"/>
      <c r="G384" s="700"/>
      <c r="H384" s="700"/>
      <c r="I384" s="700"/>
      <c r="J384" s="700"/>
      <c r="K384" s="700"/>
      <c r="L384" s="700"/>
      <c r="M384" s="700"/>
      <c r="N384" s="700"/>
      <c r="O384" s="700"/>
      <c r="P384" s="700"/>
      <c r="Q384" s="700"/>
      <c r="R384" s="700"/>
      <c r="S384" s="700"/>
      <c r="T384" s="700"/>
      <c r="U384" s="122"/>
      <c r="V384" s="123"/>
      <c r="W384" t="s">
        <v>433</v>
      </c>
      <c r="AC384" s="111" t="s">
        <v>9</v>
      </c>
      <c r="AD384" s="111"/>
      <c r="AE384" s="111"/>
      <c r="AF384" s="111"/>
      <c r="AG384" s="111"/>
      <c r="AH384" s="111"/>
      <c r="AI384" s="111"/>
      <c r="AJ384" s="111"/>
      <c r="AK384" s="111"/>
      <c r="AL384">
        <v>4</v>
      </c>
      <c r="AM384" s="122"/>
      <c r="AN384" s="123"/>
      <c r="AP384">
        <v>487</v>
      </c>
      <c r="AQ384" s="210"/>
      <c r="BJ384" s="111"/>
      <c r="BK384" s="111"/>
    </row>
    <row r="385" spans="1:74" ht="6" customHeight="1" thickBot="1" x14ac:dyDescent="0.25">
      <c r="A385" s="499"/>
      <c r="B385" s="493"/>
      <c r="C385" s="400"/>
      <c r="D385" s="401"/>
      <c r="E385" s="399"/>
      <c r="F385" s="399"/>
      <c r="G385" s="399"/>
      <c r="H385" s="399"/>
      <c r="I385" s="399"/>
      <c r="J385" s="399"/>
      <c r="K385" s="399"/>
      <c r="L385" s="399"/>
      <c r="M385" s="399"/>
      <c r="N385" s="399"/>
      <c r="O385" s="399"/>
      <c r="P385" s="399"/>
      <c r="Q385" s="399"/>
      <c r="R385" s="399"/>
      <c r="S385" s="399"/>
      <c r="T385" s="399"/>
      <c r="U385" s="400"/>
      <c r="V385" s="401"/>
      <c r="W385" s="399"/>
      <c r="X385" s="399"/>
      <c r="Y385" s="399"/>
      <c r="Z385" s="399"/>
      <c r="AA385" s="399"/>
      <c r="AB385" s="399"/>
      <c r="AC385" s="399"/>
      <c r="AD385" s="399"/>
      <c r="AE385" s="399"/>
      <c r="AF385" s="399"/>
      <c r="AG385" s="399"/>
      <c r="AH385" s="399"/>
      <c r="AI385" s="399"/>
      <c r="AJ385" s="399"/>
      <c r="AK385" s="399"/>
      <c r="AL385" s="402"/>
      <c r="AM385" s="400"/>
      <c r="AN385" s="401"/>
      <c r="AO385" s="399"/>
      <c r="AP385" s="399"/>
      <c r="AQ385" s="500"/>
      <c r="BU385" s="111"/>
      <c r="BV385" s="111"/>
    </row>
    <row r="386" spans="1:74" ht="6" customHeight="1" x14ac:dyDescent="0.2">
      <c r="A386" s="212"/>
      <c r="B386" s="230"/>
      <c r="C386" s="380"/>
      <c r="D386" s="381"/>
      <c r="E386" s="212"/>
      <c r="F386" s="212"/>
      <c r="G386" s="212"/>
      <c r="H386" s="212"/>
      <c r="I386" s="212"/>
      <c r="J386" s="212"/>
      <c r="K386" s="212"/>
      <c r="L386" s="212"/>
      <c r="M386" s="212"/>
      <c r="N386" s="212"/>
      <c r="O386" s="212"/>
      <c r="P386" s="212"/>
      <c r="Q386" s="212"/>
      <c r="R386" s="212"/>
      <c r="S386" s="212"/>
      <c r="T386" s="212"/>
      <c r="U386" s="380"/>
      <c r="V386" s="381"/>
      <c r="W386" s="212"/>
      <c r="X386" s="212"/>
      <c r="Y386" s="212"/>
      <c r="Z386" s="212"/>
      <c r="AA386" s="212"/>
      <c r="AB386" s="212"/>
      <c r="AC386" s="212"/>
      <c r="AD386" s="212"/>
      <c r="AE386" s="212"/>
      <c r="AF386" s="212"/>
      <c r="AG386" s="212"/>
      <c r="AH386" s="212"/>
      <c r="AI386" s="212"/>
      <c r="AJ386" s="212"/>
      <c r="AK386" s="212"/>
      <c r="AL386" s="214"/>
      <c r="AM386" s="380"/>
      <c r="AN386" s="381"/>
      <c r="AO386" s="212"/>
      <c r="AP386" s="212"/>
      <c r="AQ386" s="212"/>
    </row>
    <row r="387" spans="1:74" x14ac:dyDescent="0.2">
      <c r="B387" s="125">
        <v>438</v>
      </c>
      <c r="C387" s="122"/>
      <c r="D387" s="123"/>
      <c r="E387" s="700" t="str">
        <f ca="1">VLOOKUP(INDIRECT(ADDRESS(ROW(),COLUMN()-3)),Language_Translations,MATCH(Language_Selected,Language_Options,0),FALSE)</f>
        <v>After the birth, was (NAME) put on your chest?</v>
      </c>
      <c r="F387" s="700"/>
      <c r="G387" s="700"/>
      <c r="H387" s="700"/>
      <c r="I387" s="700"/>
      <c r="J387" s="700"/>
      <c r="K387" s="700"/>
      <c r="L387" s="700"/>
      <c r="M387" s="700"/>
      <c r="N387" s="700"/>
      <c r="O387" s="700"/>
      <c r="P387" s="700"/>
      <c r="Q387" s="700"/>
      <c r="R387" s="700"/>
      <c r="S387" s="700"/>
      <c r="T387" s="700"/>
      <c r="U387" s="122"/>
      <c r="V387" s="123"/>
      <c r="W387" t="s">
        <v>112</v>
      </c>
      <c r="Y387" s="111" t="s">
        <v>9</v>
      </c>
      <c r="Z387" s="111"/>
      <c r="AA387" s="111"/>
      <c r="AB387" s="111"/>
      <c r="AC387" s="111"/>
      <c r="AD387" s="111"/>
      <c r="AE387" s="111"/>
      <c r="AF387" s="111"/>
      <c r="AG387" s="111"/>
      <c r="AH387" s="111"/>
      <c r="AI387" s="111"/>
      <c r="AJ387" s="111"/>
      <c r="AK387" s="111"/>
      <c r="AL387" s="84" t="s">
        <v>87</v>
      </c>
      <c r="AM387" s="122"/>
      <c r="AN387" s="123"/>
    </row>
    <row r="388" spans="1:74" x14ac:dyDescent="0.2">
      <c r="C388" s="122"/>
      <c r="D388" s="123"/>
      <c r="E388" s="700"/>
      <c r="F388" s="700"/>
      <c r="G388" s="700"/>
      <c r="H388" s="700"/>
      <c r="I388" s="700"/>
      <c r="J388" s="700"/>
      <c r="K388" s="700"/>
      <c r="L388" s="700"/>
      <c r="M388" s="700"/>
      <c r="N388" s="700"/>
      <c r="O388" s="700"/>
      <c r="P388" s="700"/>
      <c r="Q388" s="700"/>
      <c r="R388" s="700"/>
      <c r="S388" s="700"/>
      <c r="T388" s="700"/>
      <c r="U388" s="122"/>
      <c r="V388" s="123"/>
      <c r="W388" t="s">
        <v>113</v>
      </c>
      <c r="Y388" s="111" t="s">
        <v>9</v>
      </c>
      <c r="Z388" s="111"/>
      <c r="AA388" s="111"/>
      <c r="AB388" s="111"/>
      <c r="AC388" s="111"/>
      <c r="AD388" s="111"/>
      <c r="AE388" s="111"/>
      <c r="AF388" s="111"/>
      <c r="AG388" s="111"/>
      <c r="AH388" s="111"/>
      <c r="AI388" s="111"/>
      <c r="AJ388" s="111"/>
      <c r="AK388" s="111"/>
      <c r="AL388" s="84" t="s">
        <v>89</v>
      </c>
      <c r="AM388" s="122"/>
      <c r="AN388" s="123"/>
      <c r="AP388" s="685">
        <v>441</v>
      </c>
    </row>
    <row r="389" spans="1:74" x14ac:dyDescent="0.2">
      <c r="C389" s="122"/>
      <c r="D389" s="123"/>
      <c r="E389" s="700"/>
      <c r="F389" s="700"/>
      <c r="G389" s="700"/>
      <c r="H389" s="700"/>
      <c r="I389" s="700"/>
      <c r="J389" s="700"/>
      <c r="K389" s="700"/>
      <c r="L389" s="700"/>
      <c r="M389" s="700"/>
      <c r="N389" s="700"/>
      <c r="O389" s="700"/>
      <c r="P389" s="700"/>
      <c r="Q389" s="700"/>
      <c r="R389" s="700"/>
      <c r="S389" s="700"/>
      <c r="T389" s="700"/>
      <c r="U389" s="122"/>
      <c r="V389" s="123"/>
      <c r="W389" t="s">
        <v>260</v>
      </c>
      <c r="AB389" s="111" t="s">
        <v>9</v>
      </c>
      <c r="AC389" s="111"/>
      <c r="AD389" s="111"/>
      <c r="AE389" s="111"/>
      <c r="AF389" s="111"/>
      <c r="AG389" s="111"/>
      <c r="AH389" s="111"/>
      <c r="AI389" s="111"/>
      <c r="AJ389" s="111"/>
      <c r="AK389" s="111"/>
      <c r="AL389" s="84" t="s">
        <v>212</v>
      </c>
      <c r="AM389" s="122"/>
      <c r="AN389" s="123"/>
      <c r="AP389" s="685"/>
    </row>
    <row r="390" spans="1:74" ht="6" customHeight="1" x14ac:dyDescent="0.2">
      <c r="A390" s="94"/>
      <c r="B390" s="256"/>
      <c r="C390" s="124"/>
      <c r="D390" s="257"/>
      <c r="E390" s="94"/>
      <c r="F390" s="94"/>
      <c r="G390" s="94"/>
      <c r="H390" s="94"/>
      <c r="I390" s="94"/>
      <c r="J390" s="94"/>
      <c r="K390" s="94"/>
      <c r="L390" s="94"/>
      <c r="M390" s="94"/>
      <c r="N390" s="94"/>
      <c r="O390" s="94"/>
      <c r="P390" s="94"/>
      <c r="Q390" s="94"/>
      <c r="R390" s="94"/>
      <c r="S390" s="94"/>
      <c r="T390" s="94"/>
      <c r="U390" s="124"/>
      <c r="V390" s="257"/>
      <c r="W390" s="94"/>
      <c r="X390" s="94"/>
      <c r="Y390" s="94"/>
      <c r="Z390" s="94"/>
      <c r="AA390" s="94"/>
      <c r="AB390" s="94"/>
      <c r="AC390" s="94"/>
      <c r="AD390" s="94"/>
      <c r="AE390" s="94"/>
      <c r="AF390" s="94"/>
      <c r="AG390" s="94"/>
      <c r="AH390" s="94"/>
      <c r="AI390" s="94"/>
      <c r="AJ390" s="94"/>
      <c r="AK390" s="94"/>
      <c r="AL390" s="447"/>
      <c r="AM390" s="124"/>
      <c r="AN390" s="257"/>
      <c r="AO390" s="94"/>
      <c r="AP390" s="94"/>
      <c r="AQ390" s="94"/>
    </row>
    <row r="391" spans="1:74" ht="6" customHeight="1" x14ac:dyDescent="0.2">
      <c r="A391" s="212"/>
      <c r="B391" s="230"/>
      <c r="C391" s="380"/>
      <c r="D391" s="381"/>
      <c r="E391" s="212"/>
      <c r="F391" s="212"/>
      <c r="G391" s="212"/>
      <c r="H391" s="212"/>
      <c r="I391" s="212"/>
      <c r="J391" s="212"/>
      <c r="K391" s="212"/>
      <c r="L391" s="212"/>
      <c r="M391" s="212"/>
      <c r="N391" s="212"/>
      <c r="O391" s="212"/>
      <c r="P391" s="212"/>
      <c r="Q391" s="212"/>
      <c r="R391" s="212"/>
      <c r="S391" s="212"/>
      <c r="T391" s="212"/>
      <c r="U391" s="380"/>
      <c r="V391" s="381"/>
      <c r="W391" s="212"/>
      <c r="X391" s="212"/>
      <c r="Y391" s="212"/>
      <c r="Z391" s="212"/>
      <c r="AA391" s="212"/>
      <c r="AB391" s="212"/>
      <c r="AC391" s="212"/>
      <c r="AD391" s="212"/>
      <c r="AE391" s="212"/>
      <c r="AF391" s="212"/>
      <c r="AG391" s="212"/>
      <c r="AH391" s="212"/>
      <c r="AI391" s="212"/>
      <c r="AJ391" s="212"/>
      <c r="AK391" s="212"/>
      <c r="AL391" s="214"/>
      <c r="AM391" s="380"/>
      <c r="AN391" s="381"/>
      <c r="AO391" s="212"/>
      <c r="AP391" s="212"/>
      <c r="AQ391" s="212"/>
    </row>
    <row r="392" spans="1:74" ht="10" customHeight="1" x14ac:dyDescent="0.2">
      <c r="B392" s="125">
        <v>439</v>
      </c>
      <c r="C392" s="122"/>
      <c r="D392" s="123"/>
      <c r="E392" s="700" t="str">
        <f ca="1">VLOOKUP(INDIRECT(ADDRESS(ROW(),COLUMN()-3)),Language_Translations,MATCH(Language_Selected,Language_Options,0),FALSE)</f>
        <v>Was (NAME)'s bare skin touching your bare skin?</v>
      </c>
      <c r="F392" s="700"/>
      <c r="G392" s="700"/>
      <c r="H392" s="700"/>
      <c r="I392" s="700"/>
      <c r="J392" s="700"/>
      <c r="K392" s="700"/>
      <c r="L392" s="700"/>
      <c r="M392" s="700"/>
      <c r="N392" s="700"/>
      <c r="O392" s="700"/>
      <c r="P392" s="700"/>
      <c r="Q392" s="700"/>
      <c r="R392" s="700"/>
      <c r="S392" s="700"/>
      <c r="T392" s="700"/>
      <c r="U392" s="122"/>
      <c r="V392" s="123"/>
      <c r="W392" t="s">
        <v>112</v>
      </c>
      <c r="Y392" s="111" t="s">
        <v>9</v>
      </c>
      <c r="Z392" s="111"/>
      <c r="AA392" s="111"/>
      <c r="AB392" s="111"/>
      <c r="AC392" s="111"/>
      <c r="AD392" s="111"/>
      <c r="AE392" s="111"/>
      <c r="AF392" s="111"/>
      <c r="AG392" s="111"/>
      <c r="AH392" s="111"/>
      <c r="AI392" s="111"/>
      <c r="AJ392" s="111"/>
      <c r="AK392" s="111"/>
      <c r="AL392" s="84" t="s">
        <v>87</v>
      </c>
      <c r="AM392" s="122"/>
      <c r="AN392" s="123"/>
      <c r="AP392" t="s">
        <v>515</v>
      </c>
    </row>
    <row r="393" spans="1:74" x14ac:dyDescent="0.2">
      <c r="C393" s="122"/>
      <c r="D393" s="123"/>
      <c r="E393" s="700"/>
      <c r="F393" s="700"/>
      <c r="G393" s="700"/>
      <c r="H393" s="700"/>
      <c r="I393" s="700"/>
      <c r="J393" s="700"/>
      <c r="K393" s="700"/>
      <c r="L393" s="700"/>
      <c r="M393" s="700"/>
      <c r="N393" s="700"/>
      <c r="O393" s="700"/>
      <c r="P393" s="700"/>
      <c r="Q393" s="700"/>
      <c r="R393" s="700"/>
      <c r="S393" s="700"/>
      <c r="T393" s="700"/>
      <c r="U393" s="122"/>
      <c r="V393" s="123"/>
      <c r="W393" t="s">
        <v>113</v>
      </c>
      <c r="Y393" s="111" t="s">
        <v>9</v>
      </c>
      <c r="Z393" s="111"/>
      <c r="AA393" s="111"/>
      <c r="AB393" s="111"/>
      <c r="AC393" s="111"/>
      <c r="AD393" s="111"/>
      <c r="AE393" s="111"/>
      <c r="AF393" s="111"/>
      <c r="AG393" s="111"/>
      <c r="AH393" s="111"/>
      <c r="AI393" s="111"/>
      <c r="AJ393" s="111"/>
      <c r="AK393" s="111"/>
      <c r="AL393" s="84" t="s">
        <v>89</v>
      </c>
      <c r="AM393" s="122"/>
      <c r="AN393" s="123"/>
      <c r="AP393" s="685">
        <v>441</v>
      </c>
    </row>
    <row r="394" spans="1:74" x14ac:dyDescent="0.2">
      <c r="C394" s="122"/>
      <c r="D394" s="123"/>
      <c r="E394" s="700"/>
      <c r="F394" s="700"/>
      <c r="G394" s="700"/>
      <c r="H394" s="700"/>
      <c r="I394" s="700"/>
      <c r="J394" s="700"/>
      <c r="K394" s="700"/>
      <c r="L394" s="700"/>
      <c r="M394" s="700"/>
      <c r="N394" s="700"/>
      <c r="O394" s="700"/>
      <c r="P394" s="700"/>
      <c r="Q394" s="700"/>
      <c r="R394" s="700"/>
      <c r="S394" s="700"/>
      <c r="T394" s="700"/>
      <c r="U394" s="122"/>
      <c r="V394" s="123"/>
      <c r="W394" t="s">
        <v>260</v>
      </c>
      <c r="AB394" s="111" t="s">
        <v>9</v>
      </c>
      <c r="AC394" s="111"/>
      <c r="AD394" s="111"/>
      <c r="AE394" s="111"/>
      <c r="AF394" s="111"/>
      <c r="AG394" s="111"/>
      <c r="AH394" s="111"/>
      <c r="AI394" s="111"/>
      <c r="AJ394" s="111"/>
      <c r="AK394" s="111"/>
      <c r="AL394" s="84" t="s">
        <v>212</v>
      </c>
      <c r="AM394" s="122"/>
      <c r="AN394" s="123"/>
      <c r="AP394" s="685"/>
    </row>
    <row r="395" spans="1:74" ht="6" customHeight="1" x14ac:dyDescent="0.2">
      <c r="A395" s="94"/>
      <c r="B395" s="256"/>
      <c r="C395" s="124"/>
      <c r="D395" s="257"/>
      <c r="E395" s="94"/>
      <c r="F395" s="94"/>
      <c r="G395" s="94"/>
      <c r="H395" s="94"/>
      <c r="I395" s="94"/>
      <c r="J395" s="94"/>
      <c r="K395" s="94"/>
      <c r="L395" s="94"/>
      <c r="M395" s="94"/>
      <c r="N395" s="94"/>
      <c r="O395" s="94"/>
      <c r="P395" s="94"/>
      <c r="Q395" s="94"/>
      <c r="R395" s="94"/>
      <c r="S395" s="94"/>
      <c r="T395" s="94"/>
      <c r="U395" s="124"/>
      <c r="V395" s="257"/>
      <c r="W395" s="94"/>
      <c r="X395" s="94"/>
      <c r="Y395" s="94"/>
      <c r="Z395" s="94"/>
      <c r="AA395" s="94"/>
      <c r="AB395" s="94"/>
      <c r="AC395" s="94"/>
      <c r="AD395" s="94"/>
      <c r="AE395" s="94"/>
      <c r="AF395" s="94"/>
      <c r="AG395" s="94"/>
      <c r="AH395" s="94"/>
      <c r="AI395" s="94"/>
      <c r="AJ395" s="94"/>
      <c r="AK395" s="94"/>
      <c r="AL395" s="447"/>
      <c r="AM395" s="124"/>
      <c r="AN395" s="257"/>
      <c r="AO395" s="94"/>
      <c r="AP395" s="94"/>
      <c r="AQ395" s="94"/>
    </row>
    <row r="396" spans="1:74" ht="6" customHeight="1" x14ac:dyDescent="0.2">
      <c r="C396" s="122"/>
      <c r="D396" s="123"/>
      <c r="U396" s="122"/>
      <c r="V396" s="123"/>
      <c r="AM396" s="122"/>
      <c r="AN396" s="123"/>
    </row>
    <row r="397" spans="1:74" ht="11.25" customHeight="1" x14ac:dyDescent="0.2">
      <c r="B397" s="125">
        <v>440</v>
      </c>
      <c r="C397" s="122"/>
      <c r="D397" s="123"/>
      <c r="E397" s="700" t="str">
        <f ca="1">VLOOKUP(INDIRECT(ADDRESS(ROW(),COLUMN()-3)),Language_Translations,MATCH(Language_Selected,Language_Options,0),FALSE)</f>
        <v>How long after birth was (NAME) put on the bare skin of your chest?</v>
      </c>
      <c r="F397" s="700"/>
      <c r="G397" s="700"/>
      <c r="H397" s="700"/>
      <c r="I397" s="700"/>
      <c r="J397" s="700"/>
      <c r="K397" s="700"/>
      <c r="L397" s="700"/>
      <c r="M397" s="700"/>
      <c r="N397" s="700"/>
      <c r="O397" s="700"/>
      <c r="P397" s="700"/>
      <c r="Q397" s="700"/>
      <c r="R397" s="700"/>
      <c r="S397" s="700"/>
      <c r="T397" s="700"/>
      <c r="U397" s="122"/>
      <c r="V397" s="123"/>
      <c r="W397" t="s">
        <v>378</v>
      </c>
      <c r="AB397" s="111" t="s">
        <v>9</v>
      </c>
      <c r="AC397" s="111"/>
      <c r="AD397" s="111"/>
      <c r="AE397" s="111"/>
      <c r="AF397" s="111"/>
      <c r="AG397" s="111"/>
      <c r="AH397" s="111"/>
      <c r="AI397" s="111"/>
      <c r="AJ397" s="111"/>
      <c r="AK397" s="111"/>
      <c r="AL397" s="84" t="s">
        <v>516</v>
      </c>
      <c r="AM397" s="122"/>
      <c r="AN397" s="123"/>
    </row>
    <row r="398" spans="1:74" x14ac:dyDescent="0.2">
      <c r="B398" s="255"/>
      <c r="C398" s="122"/>
      <c r="D398" s="123"/>
      <c r="E398" s="700"/>
      <c r="F398" s="700"/>
      <c r="G398" s="700"/>
      <c r="H398" s="700"/>
      <c r="I398" s="700"/>
      <c r="J398" s="700"/>
      <c r="K398" s="700"/>
      <c r="L398" s="700"/>
      <c r="M398" s="700"/>
      <c r="N398" s="700"/>
      <c r="O398" s="700"/>
      <c r="P398" s="700"/>
      <c r="Q398" s="700"/>
      <c r="R398" s="700"/>
      <c r="S398" s="700"/>
      <c r="T398" s="700"/>
      <c r="U398" s="122"/>
      <c r="V398" s="123"/>
      <c r="AM398" s="122"/>
      <c r="AN398" s="123"/>
    </row>
    <row r="399" spans="1:74" x14ac:dyDescent="0.2">
      <c r="C399" s="122"/>
      <c r="D399" s="123"/>
      <c r="E399" s="700"/>
      <c r="F399" s="700"/>
      <c r="G399" s="700"/>
      <c r="H399" s="700"/>
      <c r="I399" s="700"/>
      <c r="J399" s="700"/>
      <c r="K399" s="700"/>
      <c r="L399" s="700"/>
      <c r="M399" s="700"/>
      <c r="N399" s="700"/>
      <c r="O399" s="700"/>
      <c r="P399" s="700"/>
      <c r="Q399" s="700"/>
      <c r="R399" s="700"/>
      <c r="S399" s="700"/>
      <c r="T399" s="700"/>
      <c r="U399" s="122"/>
      <c r="V399" s="123"/>
      <c r="AI399" s="381"/>
      <c r="AJ399" s="212"/>
      <c r="AK399" s="381"/>
      <c r="AL399" s="511"/>
      <c r="AM399" s="122"/>
      <c r="AN399" s="123"/>
    </row>
    <row r="400" spans="1:74" ht="11.25" customHeight="1" x14ac:dyDescent="0.2">
      <c r="C400" s="122"/>
      <c r="D400" s="123"/>
      <c r="E400" s="660" t="s">
        <v>1838</v>
      </c>
      <c r="F400" s="660"/>
      <c r="G400" s="660"/>
      <c r="H400" s="660"/>
      <c r="I400" s="660"/>
      <c r="J400" s="660"/>
      <c r="K400" s="660"/>
      <c r="L400" s="660"/>
      <c r="M400" s="660"/>
      <c r="N400" s="660"/>
      <c r="O400" s="660"/>
      <c r="P400" s="660"/>
      <c r="Q400" s="660"/>
      <c r="R400" s="660"/>
      <c r="S400" s="660"/>
      <c r="T400" s="660"/>
      <c r="U400" s="122"/>
      <c r="V400" s="123"/>
      <c r="W400" t="s">
        <v>64</v>
      </c>
      <c r="Z400" s="111" t="s">
        <v>9</v>
      </c>
      <c r="AA400" s="111"/>
      <c r="AB400" s="111"/>
      <c r="AC400" s="111"/>
      <c r="AD400" s="111"/>
      <c r="AE400" s="111"/>
      <c r="AF400" s="111"/>
      <c r="AG400" s="111"/>
      <c r="AH400" s="111"/>
      <c r="AI400" s="257"/>
      <c r="AJ400" s="94"/>
      <c r="AK400" s="257"/>
      <c r="AL400" s="508"/>
      <c r="AM400" s="122"/>
      <c r="AN400" s="123"/>
    </row>
    <row r="401" spans="1:43" x14ac:dyDescent="0.2">
      <c r="C401" s="122"/>
      <c r="D401" s="123"/>
      <c r="E401" s="660"/>
      <c r="F401" s="660"/>
      <c r="G401" s="660"/>
      <c r="H401" s="660"/>
      <c r="I401" s="660"/>
      <c r="J401" s="660"/>
      <c r="K401" s="660"/>
      <c r="L401" s="660"/>
      <c r="M401" s="660"/>
      <c r="N401" s="660"/>
      <c r="O401" s="660"/>
      <c r="P401" s="660"/>
      <c r="Q401" s="660"/>
      <c r="R401" s="660"/>
      <c r="S401" s="660"/>
      <c r="T401" s="660"/>
      <c r="U401" s="122"/>
      <c r="V401" s="123"/>
      <c r="AK401" s="212"/>
      <c r="AM401" s="122"/>
      <c r="AN401" s="123"/>
    </row>
    <row r="402" spans="1:43" x14ac:dyDescent="0.2">
      <c r="C402" s="122"/>
      <c r="D402" s="123"/>
      <c r="E402" s="660"/>
      <c r="F402" s="660"/>
      <c r="G402" s="660"/>
      <c r="H402" s="660"/>
      <c r="I402" s="660"/>
      <c r="J402" s="660"/>
      <c r="K402" s="660"/>
      <c r="L402" s="660"/>
      <c r="M402" s="660"/>
      <c r="N402" s="660"/>
      <c r="O402" s="660"/>
      <c r="P402" s="660"/>
      <c r="Q402" s="660"/>
      <c r="R402" s="660"/>
      <c r="S402" s="660"/>
      <c r="T402" s="660"/>
      <c r="U402" s="122"/>
      <c r="V402" s="123"/>
      <c r="Y402" s="111"/>
      <c r="Z402" s="111"/>
      <c r="AA402" s="111"/>
      <c r="AB402" s="111"/>
      <c r="AC402" s="111"/>
      <c r="AD402" s="111"/>
      <c r="AE402" s="111"/>
      <c r="AF402" s="111"/>
      <c r="AG402" s="111"/>
      <c r="AH402" s="321"/>
      <c r="AM402" s="122"/>
      <c r="AN402" s="123"/>
    </row>
    <row r="403" spans="1:43" ht="6" customHeight="1" x14ac:dyDescent="0.2">
      <c r="A403" s="94"/>
      <c r="B403" s="256"/>
      <c r="C403" s="124"/>
      <c r="D403" s="257"/>
      <c r="E403" s="94"/>
      <c r="F403" s="94"/>
      <c r="G403" s="94"/>
      <c r="H403" s="94"/>
      <c r="I403" s="94"/>
      <c r="J403" s="94"/>
      <c r="K403" s="94"/>
      <c r="L403" s="94"/>
      <c r="M403" s="94"/>
      <c r="N403" s="94"/>
      <c r="O403" s="94"/>
      <c r="P403" s="94"/>
      <c r="Q403" s="94"/>
      <c r="R403" s="94"/>
      <c r="S403" s="94"/>
      <c r="T403" s="94"/>
      <c r="U403" s="124"/>
      <c r="V403" s="257"/>
      <c r="W403" s="94"/>
      <c r="X403" s="94"/>
      <c r="Y403" s="94"/>
      <c r="Z403" s="94"/>
      <c r="AA403" s="94"/>
      <c r="AB403" s="94"/>
      <c r="AC403" s="94"/>
      <c r="AD403" s="94"/>
      <c r="AE403" s="94"/>
      <c r="AF403" s="94"/>
      <c r="AG403" s="94"/>
      <c r="AH403" s="94"/>
      <c r="AI403" s="94"/>
      <c r="AJ403" s="94"/>
      <c r="AK403" s="94"/>
      <c r="AL403" s="447"/>
      <c r="AM403" s="124"/>
      <c r="AN403" s="257"/>
      <c r="AO403" s="94"/>
      <c r="AP403" s="94"/>
      <c r="AQ403" s="94"/>
    </row>
    <row r="404" spans="1:43" ht="6" customHeight="1" x14ac:dyDescent="0.2">
      <c r="C404" s="122"/>
      <c r="D404" s="123"/>
      <c r="U404" s="122"/>
      <c r="V404" s="123"/>
      <c r="AM404" s="122"/>
      <c r="AN404" s="123"/>
    </row>
    <row r="405" spans="1:43" ht="11.25" customHeight="1" x14ac:dyDescent="0.2">
      <c r="B405" s="125">
        <v>441</v>
      </c>
      <c r="C405" s="122"/>
      <c r="D405" s="123"/>
      <c r="E405" s="700" t="str">
        <f ca="1">VLOOKUP(INDIRECT(ADDRESS(ROW(),COLUMN()-3)),Language_Translations,MATCH(Language_Selected,Language_Options,0),FALSE)</f>
        <v>When (NAME) was born, was (NAME) very large, larger than average, average, smaller than average, or very small?</v>
      </c>
      <c r="F405" s="700"/>
      <c r="G405" s="700"/>
      <c r="H405" s="700"/>
      <c r="I405" s="700"/>
      <c r="J405" s="700"/>
      <c r="K405" s="700"/>
      <c r="L405" s="700"/>
      <c r="M405" s="700"/>
      <c r="N405" s="700"/>
      <c r="O405" s="700"/>
      <c r="P405" s="700"/>
      <c r="Q405" s="700"/>
      <c r="R405" s="700"/>
      <c r="S405" s="700"/>
      <c r="T405" s="700"/>
      <c r="U405" s="122"/>
      <c r="V405" s="123"/>
      <c r="W405" t="s">
        <v>517</v>
      </c>
      <c r="AB405" s="111" t="s">
        <v>9</v>
      </c>
      <c r="AC405" s="111"/>
      <c r="AD405" s="111"/>
      <c r="AE405" s="111"/>
      <c r="AF405" s="111"/>
      <c r="AG405" s="111"/>
      <c r="AH405" s="111"/>
      <c r="AI405" s="111"/>
      <c r="AJ405" s="111"/>
      <c r="AK405" s="111"/>
      <c r="AL405" s="84" t="s">
        <v>87</v>
      </c>
      <c r="AM405" s="122"/>
      <c r="AN405" s="123"/>
    </row>
    <row r="406" spans="1:43" x14ac:dyDescent="0.2">
      <c r="B406" s="255"/>
      <c r="C406" s="122"/>
      <c r="D406" s="123"/>
      <c r="E406" s="700"/>
      <c r="F406" s="700"/>
      <c r="G406" s="700"/>
      <c r="H406" s="700"/>
      <c r="I406" s="700"/>
      <c r="J406" s="700"/>
      <c r="K406" s="700"/>
      <c r="L406" s="700"/>
      <c r="M406" s="700"/>
      <c r="N406" s="700"/>
      <c r="O406" s="700"/>
      <c r="P406" s="700"/>
      <c r="Q406" s="700"/>
      <c r="R406" s="700"/>
      <c r="S406" s="700"/>
      <c r="T406" s="700"/>
      <c r="U406" s="122"/>
      <c r="V406" s="123"/>
      <c r="W406" t="s">
        <v>518</v>
      </c>
      <c r="AE406" s="111" t="s">
        <v>9</v>
      </c>
      <c r="AF406" s="111"/>
      <c r="AG406" s="111"/>
      <c r="AH406" s="111"/>
      <c r="AI406" s="111"/>
      <c r="AJ406" s="111"/>
      <c r="AK406" s="111"/>
      <c r="AL406" s="84" t="s">
        <v>89</v>
      </c>
      <c r="AM406" s="122"/>
      <c r="AN406" s="123"/>
    </row>
    <row r="407" spans="1:43" x14ac:dyDescent="0.2">
      <c r="C407" s="122"/>
      <c r="D407" s="123"/>
      <c r="E407" s="700"/>
      <c r="F407" s="700"/>
      <c r="G407" s="700"/>
      <c r="H407" s="700"/>
      <c r="I407" s="700"/>
      <c r="J407" s="700"/>
      <c r="K407" s="700"/>
      <c r="L407" s="700"/>
      <c r="M407" s="700"/>
      <c r="N407" s="700"/>
      <c r="O407" s="700"/>
      <c r="P407" s="700"/>
      <c r="Q407" s="700"/>
      <c r="R407" s="700"/>
      <c r="S407" s="700"/>
      <c r="T407" s="700"/>
      <c r="U407" s="122"/>
      <c r="V407" s="123"/>
      <c r="W407" t="s">
        <v>519</v>
      </c>
      <c r="AA407" s="111" t="s">
        <v>9</v>
      </c>
      <c r="AB407" s="111"/>
      <c r="AC407" s="111"/>
      <c r="AD407" s="111"/>
      <c r="AE407" s="111"/>
      <c r="AF407" s="111"/>
      <c r="AG407" s="111"/>
      <c r="AH407" s="111"/>
      <c r="AI407" s="111"/>
      <c r="AJ407" s="111"/>
      <c r="AK407" s="111"/>
      <c r="AL407" s="84" t="s">
        <v>91</v>
      </c>
      <c r="AM407" s="122"/>
      <c r="AN407" s="123"/>
    </row>
    <row r="408" spans="1:43" x14ac:dyDescent="0.2">
      <c r="C408" s="122"/>
      <c r="D408" s="123"/>
      <c r="E408" s="700"/>
      <c r="F408" s="700"/>
      <c r="G408" s="700"/>
      <c r="H408" s="700"/>
      <c r="I408" s="700"/>
      <c r="J408" s="700"/>
      <c r="K408" s="700"/>
      <c r="L408" s="700"/>
      <c r="M408" s="700"/>
      <c r="N408" s="700"/>
      <c r="O408" s="700"/>
      <c r="P408" s="700"/>
      <c r="Q408" s="700"/>
      <c r="R408" s="700"/>
      <c r="S408" s="700"/>
      <c r="T408" s="700"/>
      <c r="U408" s="122"/>
      <c r="V408" s="123"/>
      <c r="W408" t="s">
        <v>520</v>
      </c>
      <c r="AF408" s="111" t="s">
        <v>9</v>
      </c>
      <c r="AG408" s="111"/>
      <c r="AH408" s="111"/>
      <c r="AI408" s="111"/>
      <c r="AJ408" s="111"/>
      <c r="AK408" s="111"/>
      <c r="AL408" s="84" t="s">
        <v>109</v>
      </c>
      <c r="AN408" s="123"/>
    </row>
    <row r="409" spans="1:43" x14ac:dyDescent="0.2">
      <c r="C409" s="122"/>
      <c r="D409" s="123"/>
      <c r="E409" s="700"/>
      <c r="F409" s="700"/>
      <c r="G409" s="700"/>
      <c r="H409" s="700"/>
      <c r="I409" s="700"/>
      <c r="J409" s="700"/>
      <c r="K409" s="700"/>
      <c r="L409" s="700"/>
      <c r="M409" s="700"/>
      <c r="N409" s="700"/>
      <c r="O409" s="700"/>
      <c r="P409" s="700"/>
      <c r="Q409" s="700"/>
      <c r="R409" s="700"/>
      <c r="S409" s="700"/>
      <c r="T409" s="700"/>
      <c r="U409" s="122"/>
      <c r="V409" s="123"/>
      <c r="W409" t="s">
        <v>521</v>
      </c>
      <c r="AB409" s="111" t="s">
        <v>9</v>
      </c>
      <c r="AC409" s="111"/>
      <c r="AD409" s="111"/>
      <c r="AE409" s="111"/>
      <c r="AF409" s="111"/>
      <c r="AG409" s="111"/>
      <c r="AH409" s="111"/>
      <c r="AI409" s="111"/>
      <c r="AJ409" s="111"/>
      <c r="AK409" s="111"/>
      <c r="AL409" s="84" t="s">
        <v>111</v>
      </c>
      <c r="AM409" s="122"/>
      <c r="AN409" s="123"/>
    </row>
    <row r="410" spans="1:43" x14ac:dyDescent="0.2">
      <c r="C410" s="122"/>
      <c r="D410" s="123"/>
      <c r="E410" s="700"/>
      <c r="F410" s="700"/>
      <c r="G410" s="700"/>
      <c r="H410" s="700"/>
      <c r="I410" s="700"/>
      <c r="J410" s="700"/>
      <c r="K410" s="700"/>
      <c r="L410" s="700"/>
      <c r="M410" s="700"/>
      <c r="N410" s="700"/>
      <c r="O410" s="700"/>
      <c r="P410" s="700"/>
      <c r="Q410" s="700"/>
      <c r="R410" s="700"/>
      <c r="S410" s="700"/>
      <c r="T410" s="700"/>
      <c r="U410" s="122"/>
      <c r="V410" s="123"/>
      <c r="W410" t="s">
        <v>260</v>
      </c>
      <c r="AB410" s="111" t="s">
        <v>9</v>
      </c>
      <c r="AC410" s="111"/>
      <c r="AD410" s="111"/>
      <c r="AE410" s="111"/>
      <c r="AF410" s="111"/>
      <c r="AG410" s="111"/>
      <c r="AH410" s="111"/>
      <c r="AI410" s="111"/>
      <c r="AJ410" s="111"/>
      <c r="AK410" s="111"/>
      <c r="AL410" s="84" t="s">
        <v>212</v>
      </c>
      <c r="AM410" s="122"/>
      <c r="AN410" s="123"/>
    </row>
    <row r="411" spans="1:43" ht="6" customHeight="1" x14ac:dyDescent="0.2">
      <c r="A411" s="94"/>
      <c r="B411" s="256"/>
      <c r="C411" s="124"/>
      <c r="D411" s="257"/>
      <c r="E411" s="94"/>
      <c r="F411" s="94"/>
      <c r="G411" s="94"/>
      <c r="H411" s="94"/>
      <c r="I411" s="94"/>
      <c r="J411" s="94"/>
      <c r="K411" s="94"/>
      <c r="L411" s="94"/>
      <c r="M411" s="94"/>
      <c r="N411" s="94"/>
      <c r="O411" s="94"/>
      <c r="P411" s="94"/>
      <c r="Q411" s="94"/>
      <c r="R411" s="94"/>
      <c r="S411" s="94"/>
      <c r="T411" s="94"/>
      <c r="U411" s="124"/>
      <c r="V411" s="257"/>
      <c r="W411" s="94"/>
      <c r="X411" s="94"/>
      <c r="Y411" s="94"/>
      <c r="Z411" s="94"/>
      <c r="AA411" s="94"/>
      <c r="AB411" s="94"/>
      <c r="AC411" s="94"/>
      <c r="AD411" s="94"/>
      <c r="AE411" s="94"/>
      <c r="AF411" s="94"/>
      <c r="AG411" s="94"/>
      <c r="AH411" s="94"/>
      <c r="AI411" s="94"/>
      <c r="AJ411" s="94"/>
      <c r="AK411" s="94"/>
      <c r="AL411" s="447"/>
      <c r="AM411" s="124"/>
      <c r="AN411" s="257"/>
      <c r="AO411" s="94"/>
      <c r="AP411" s="94"/>
      <c r="AQ411" s="94"/>
    </row>
    <row r="412" spans="1:43" ht="6" customHeight="1" x14ac:dyDescent="0.2">
      <c r="A412" s="212"/>
      <c r="B412" s="230"/>
      <c r="C412" s="380"/>
      <c r="D412" s="381"/>
      <c r="E412" s="212"/>
      <c r="F412" s="212"/>
      <c r="G412" s="212"/>
      <c r="H412" s="212"/>
      <c r="I412" s="212"/>
      <c r="J412" s="212"/>
      <c r="K412" s="212"/>
      <c r="L412" s="212"/>
      <c r="M412" s="212"/>
      <c r="N412" s="212"/>
      <c r="O412" s="212"/>
      <c r="P412" s="212"/>
      <c r="Q412" s="212"/>
      <c r="R412" s="212"/>
      <c r="S412" s="212"/>
      <c r="T412" s="212"/>
      <c r="U412" s="380"/>
      <c r="V412" s="381"/>
      <c r="W412" s="212"/>
      <c r="X412" s="212"/>
      <c r="Y412" s="212"/>
      <c r="Z412" s="212"/>
      <c r="AA412" s="212"/>
      <c r="AB412" s="212"/>
      <c r="AC412" s="212"/>
      <c r="AD412" s="212"/>
      <c r="AE412" s="212"/>
      <c r="AF412" s="212"/>
      <c r="AG412" s="212"/>
      <c r="AH412" s="212"/>
      <c r="AI412" s="212"/>
      <c r="AJ412" s="212"/>
      <c r="AK412" s="212"/>
      <c r="AL412" s="214"/>
      <c r="AM412" s="380"/>
      <c r="AN412" s="381"/>
      <c r="AO412" s="212"/>
      <c r="AP412" s="212"/>
      <c r="AQ412" s="212"/>
    </row>
    <row r="413" spans="1:43" ht="11.25" customHeight="1" x14ac:dyDescent="0.2">
      <c r="B413" s="125">
        <v>442</v>
      </c>
      <c r="C413" s="122"/>
      <c r="D413" s="123"/>
      <c r="E413" s="700" t="str">
        <f ca="1">VLOOKUP(INDIRECT(ADDRESS(ROW(),COLUMN()-3)),Language_Translations,MATCH(Language_Selected,Language_Options,0),FALSE)</f>
        <v>Was (NAME) weighed at birth?</v>
      </c>
      <c r="F413" s="700"/>
      <c r="G413" s="700"/>
      <c r="H413" s="700"/>
      <c r="I413" s="700"/>
      <c r="J413" s="700"/>
      <c r="K413" s="700"/>
      <c r="L413" s="700"/>
      <c r="M413" s="700"/>
      <c r="N413" s="700"/>
      <c r="O413" s="700"/>
      <c r="P413" s="700"/>
      <c r="Q413" s="700"/>
      <c r="R413" s="700"/>
      <c r="S413" s="700"/>
      <c r="T413" s="700"/>
      <c r="U413" s="122"/>
      <c r="V413" s="123"/>
      <c r="W413" t="s">
        <v>112</v>
      </c>
      <c r="Y413" s="111" t="s">
        <v>9</v>
      </c>
      <c r="Z413" s="111"/>
      <c r="AA413" s="111"/>
      <c r="AB413" s="111"/>
      <c r="AC413" s="111"/>
      <c r="AD413" s="111"/>
      <c r="AE413" s="111"/>
      <c r="AF413" s="111"/>
      <c r="AG413" s="111"/>
      <c r="AH413" s="111"/>
      <c r="AI413" s="111"/>
      <c r="AJ413" s="111"/>
      <c r="AK413" s="111"/>
      <c r="AL413" s="84" t="s">
        <v>87</v>
      </c>
      <c r="AM413" s="122"/>
      <c r="AN413" s="123"/>
    </row>
    <row r="414" spans="1:43" x14ac:dyDescent="0.2">
      <c r="B414" s="255"/>
      <c r="C414" s="122"/>
      <c r="D414" s="123"/>
      <c r="E414" s="700"/>
      <c r="F414" s="700"/>
      <c r="G414" s="700"/>
      <c r="H414" s="700"/>
      <c r="I414" s="700"/>
      <c r="J414" s="700"/>
      <c r="K414" s="700"/>
      <c r="L414" s="700"/>
      <c r="M414" s="700"/>
      <c r="N414" s="700"/>
      <c r="O414" s="700"/>
      <c r="P414" s="700"/>
      <c r="Q414" s="700"/>
      <c r="R414" s="700"/>
      <c r="S414" s="700"/>
      <c r="T414" s="700"/>
      <c r="U414" s="122"/>
      <c r="V414" s="123"/>
      <c r="W414" t="s">
        <v>113</v>
      </c>
      <c r="Y414" s="111" t="s">
        <v>9</v>
      </c>
      <c r="Z414" s="111"/>
      <c r="AA414" s="111"/>
      <c r="AB414" s="111"/>
      <c r="AC414" s="111"/>
      <c r="AD414" s="111"/>
      <c r="AE414" s="111"/>
      <c r="AF414" s="111"/>
      <c r="AG414" s="111"/>
      <c r="AH414" s="111"/>
      <c r="AI414" s="111"/>
      <c r="AJ414" s="111"/>
      <c r="AK414" s="111"/>
      <c r="AL414" s="84" t="s">
        <v>89</v>
      </c>
      <c r="AM414" s="122"/>
      <c r="AN414" s="123"/>
      <c r="AP414" s="685">
        <v>444</v>
      </c>
    </row>
    <row r="415" spans="1:43" x14ac:dyDescent="0.2">
      <c r="C415" s="122"/>
      <c r="D415" s="123"/>
      <c r="E415" s="700"/>
      <c r="F415" s="700"/>
      <c r="G415" s="700"/>
      <c r="H415" s="700"/>
      <c r="I415" s="700"/>
      <c r="J415" s="700"/>
      <c r="K415" s="700"/>
      <c r="L415" s="700"/>
      <c r="M415" s="700"/>
      <c r="N415" s="700"/>
      <c r="O415" s="700"/>
      <c r="P415" s="700"/>
      <c r="Q415" s="700"/>
      <c r="R415" s="700"/>
      <c r="S415" s="700"/>
      <c r="T415" s="700"/>
      <c r="U415" s="122"/>
      <c r="V415" s="123"/>
      <c r="W415" t="s">
        <v>260</v>
      </c>
      <c r="AB415" s="111" t="s">
        <v>9</v>
      </c>
      <c r="AC415" s="111"/>
      <c r="AD415" s="111"/>
      <c r="AE415" s="111"/>
      <c r="AF415" s="111"/>
      <c r="AG415" s="111"/>
      <c r="AH415" s="111"/>
      <c r="AI415" s="111"/>
      <c r="AJ415" s="111"/>
      <c r="AK415" s="111"/>
      <c r="AL415" s="84" t="s">
        <v>212</v>
      </c>
      <c r="AM415" s="122"/>
      <c r="AN415" s="123"/>
      <c r="AP415" s="685"/>
    </row>
    <row r="416" spans="1:43" ht="6" customHeight="1" x14ac:dyDescent="0.2">
      <c r="A416" s="94"/>
      <c r="B416" s="256"/>
      <c r="C416" s="124"/>
      <c r="D416" s="257"/>
      <c r="E416" s="94"/>
      <c r="F416" s="94"/>
      <c r="G416" s="94"/>
      <c r="H416" s="94"/>
      <c r="I416" s="94"/>
      <c r="J416" s="94"/>
      <c r="K416" s="94"/>
      <c r="L416" s="94"/>
      <c r="M416" s="94"/>
      <c r="N416" s="94"/>
      <c r="O416" s="94"/>
      <c r="P416" s="94"/>
      <c r="Q416" s="94"/>
      <c r="R416" s="94"/>
      <c r="S416" s="94"/>
      <c r="T416" s="94"/>
      <c r="U416" s="124"/>
      <c r="V416" s="257"/>
      <c r="W416" s="94"/>
      <c r="X416" s="94"/>
      <c r="Y416" s="94"/>
      <c r="Z416" s="94"/>
      <c r="AA416" s="94"/>
      <c r="AB416" s="94"/>
      <c r="AC416" s="94"/>
      <c r="AD416" s="94"/>
      <c r="AE416" s="94"/>
      <c r="AF416" s="94"/>
      <c r="AG416" s="94"/>
      <c r="AH416" s="94"/>
      <c r="AI416" s="94"/>
      <c r="AJ416" s="94"/>
      <c r="AK416" s="94"/>
      <c r="AL416" s="447"/>
      <c r="AM416" s="124"/>
      <c r="AN416" s="257"/>
      <c r="AO416" s="94"/>
      <c r="AP416" s="94"/>
      <c r="AQ416" s="94"/>
    </row>
    <row r="417" spans="1:43" ht="6" customHeight="1" x14ac:dyDescent="0.2">
      <c r="A417" s="212"/>
      <c r="B417" s="230"/>
      <c r="C417" s="380"/>
      <c r="D417" s="381"/>
      <c r="E417" s="212"/>
      <c r="F417" s="212"/>
      <c r="G417" s="212"/>
      <c r="H417" s="212"/>
      <c r="I417" s="212"/>
      <c r="J417" s="212"/>
      <c r="K417" s="212"/>
      <c r="L417" s="212"/>
      <c r="M417" s="212"/>
      <c r="N417" s="212"/>
      <c r="O417" s="212"/>
      <c r="P417" s="212"/>
      <c r="Q417" s="212"/>
      <c r="R417" s="212"/>
      <c r="S417" s="212"/>
      <c r="T417" s="212"/>
      <c r="U417" s="380"/>
      <c r="V417" s="381"/>
      <c r="W417" s="212"/>
      <c r="X417" s="212"/>
      <c r="Y417" s="212"/>
      <c r="Z417" s="212"/>
      <c r="AA417" s="212"/>
      <c r="AB417" s="212"/>
      <c r="AC417" s="212"/>
      <c r="AD417" s="212"/>
      <c r="AE417" s="212"/>
      <c r="AF417" s="212"/>
      <c r="AG417" s="212"/>
      <c r="AH417" s="212"/>
      <c r="AI417" s="212"/>
      <c r="AJ417" s="212"/>
      <c r="AK417" s="212"/>
      <c r="AL417" s="214"/>
      <c r="AM417" s="380"/>
      <c r="AN417" s="381"/>
      <c r="AO417" s="212"/>
      <c r="AP417" s="212"/>
      <c r="AQ417" s="212"/>
    </row>
    <row r="418" spans="1:43" ht="11.25" customHeight="1" x14ac:dyDescent="0.2">
      <c r="B418" s="125">
        <v>443</v>
      </c>
      <c r="C418" s="122"/>
      <c r="D418" s="123"/>
      <c r="E418" s="700" t="str">
        <f ca="1">VLOOKUP(INDIRECT(ADDRESS(ROW(),COLUMN()-3)),Language_Translations,MATCH(Language_Selected,Language_Options,0),FALSE)</f>
        <v>How much did (NAME) weigh?</v>
      </c>
      <c r="F418" s="700"/>
      <c r="G418" s="700"/>
      <c r="H418" s="700"/>
      <c r="I418" s="700"/>
      <c r="J418" s="700"/>
      <c r="K418" s="700"/>
      <c r="L418" s="700"/>
      <c r="M418" s="700"/>
      <c r="N418" s="700"/>
      <c r="O418" s="700"/>
      <c r="P418" s="700"/>
      <c r="Q418" s="700"/>
      <c r="R418" s="700"/>
      <c r="S418" s="700"/>
      <c r="T418" s="700"/>
      <c r="U418" s="122"/>
      <c r="V418" s="123"/>
      <c r="AD418" s="381"/>
      <c r="AE418" s="380"/>
      <c r="AG418" s="381"/>
      <c r="AH418" s="380"/>
      <c r="AI418" s="381"/>
      <c r="AJ418" s="380"/>
      <c r="AK418" s="381"/>
      <c r="AL418" s="511"/>
      <c r="AM418" s="122"/>
      <c r="AN418" s="123"/>
    </row>
    <row r="419" spans="1:43" ht="13" x14ac:dyDescent="0.2">
      <c r="B419" s="255"/>
      <c r="C419" s="122"/>
      <c r="D419" s="123"/>
      <c r="E419" s="700"/>
      <c r="F419" s="700"/>
      <c r="G419" s="700"/>
      <c r="H419" s="700"/>
      <c r="I419" s="700"/>
      <c r="J419" s="700"/>
      <c r="K419" s="700"/>
      <c r="L419" s="700"/>
      <c r="M419" s="700"/>
      <c r="N419" s="700"/>
      <c r="O419" s="700"/>
      <c r="P419" s="700"/>
      <c r="Q419" s="700"/>
      <c r="R419" s="700"/>
      <c r="S419" s="700"/>
      <c r="T419" s="700"/>
      <c r="U419" s="122"/>
      <c r="V419" s="123"/>
      <c r="W419" t="s">
        <v>522</v>
      </c>
      <c r="Y419" s="321"/>
      <c r="Z419" s="321"/>
      <c r="AA419" s="321"/>
      <c r="AB419" s="321"/>
      <c r="AC419" s="398" t="s">
        <v>87</v>
      </c>
      <c r="AD419" s="257"/>
      <c r="AE419" s="124"/>
      <c r="AF419" s="542" t="s">
        <v>523</v>
      </c>
      <c r="AG419" s="257"/>
      <c r="AH419" s="124"/>
      <c r="AI419" s="257"/>
      <c r="AJ419" s="543"/>
      <c r="AK419" s="257"/>
      <c r="AL419" s="508"/>
      <c r="AM419" s="122"/>
      <c r="AN419" s="123"/>
    </row>
    <row r="420" spans="1:43" ht="11.25" customHeight="1" x14ac:dyDescent="0.2">
      <c r="C420" s="122"/>
      <c r="D420" s="123"/>
      <c r="E420" s="460"/>
      <c r="F420" s="460"/>
      <c r="G420" s="460"/>
      <c r="H420" s="460"/>
      <c r="I420" s="460"/>
      <c r="J420" s="460"/>
      <c r="K420" s="460"/>
      <c r="L420" s="460"/>
      <c r="M420" s="460"/>
      <c r="N420" s="460"/>
      <c r="O420" s="460"/>
      <c r="P420" s="460"/>
      <c r="Q420" s="460"/>
      <c r="R420" s="460"/>
      <c r="S420" s="460"/>
      <c r="T420" s="460"/>
      <c r="U420" s="122"/>
      <c r="V420" s="123"/>
      <c r="AL420"/>
      <c r="AM420" s="122"/>
      <c r="AN420" s="123"/>
    </row>
    <row r="421" spans="1:43" ht="11.25" customHeight="1" x14ac:dyDescent="0.2">
      <c r="C421" s="122"/>
      <c r="D421" s="123"/>
      <c r="E421" s="660" t="s">
        <v>524</v>
      </c>
      <c r="F421" s="660"/>
      <c r="G421" s="660"/>
      <c r="H421" s="660"/>
      <c r="I421" s="660"/>
      <c r="J421" s="660"/>
      <c r="K421" s="660"/>
      <c r="L421" s="660"/>
      <c r="M421" s="660"/>
      <c r="N421" s="660"/>
      <c r="O421" s="660"/>
      <c r="P421" s="660"/>
      <c r="Q421" s="660"/>
      <c r="R421" s="660"/>
      <c r="S421" s="660"/>
      <c r="T421" s="660"/>
      <c r="U421" s="122"/>
      <c r="V421" s="123"/>
      <c r="AD421" s="381"/>
      <c r="AE421" s="380"/>
      <c r="AG421" s="381"/>
      <c r="AH421" s="212"/>
      <c r="AI421" s="381"/>
      <c r="AJ421" s="544"/>
      <c r="AK421" s="381"/>
      <c r="AL421" s="511"/>
      <c r="AM421" s="122"/>
      <c r="AN421" s="123"/>
    </row>
    <row r="422" spans="1:43" ht="12.75" customHeight="1" x14ac:dyDescent="0.2">
      <c r="C422" s="122"/>
      <c r="D422" s="123"/>
      <c r="E422" s="660"/>
      <c r="F422" s="660"/>
      <c r="G422" s="660"/>
      <c r="H422" s="660"/>
      <c r="I422" s="660"/>
      <c r="J422" s="660"/>
      <c r="K422" s="660"/>
      <c r="L422" s="660"/>
      <c r="M422" s="660"/>
      <c r="N422" s="660"/>
      <c r="O422" s="660"/>
      <c r="P422" s="660"/>
      <c r="Q422" s="660"/>
      <c r="R422" s="660"/>
      <c r="S422" s="660"/>
      <c r="T422" s="660"/>
      <c r="U422" s="122"/>
      <c r="V422" s="123"/>
      <c r="W422" t="s">
        <v>525</v>
      </c>
      <c r="Y422" s="321"/>
      <c r="Z422" s="321"/>
      <c r="AA422" s="321"/>
      <c r="AB422" s="321"/>
      <c r="AC422" s="398" t="s">
        <v>89</v>
      </c>
      <c r="AD422" s="257"/>
      <c r="AE422" s="124"/>
      <c r="AF422" s="542" t="s">
        <v>523</v>
      </c>
      <c r="AG422" s="257"/>
      <c r="AH422" s="94"/>
      <c r="AI422" s="257"/>
      <c r="AJ422" s="124"/>
      <c r="AK422" s="257"/>
      <c r="AL422" s="508"/>
      <c r="AM422" s="122"/>
      <c r="AN422" s="123"/>
    </row>
    <row r="423" spans="1:43" ht="10.5" x14ac:dyDescent="0.2">
      <c r="C423" s="122"/>
      <c r="D423" s="123"/>
      <c r="E423" s="313"/>
      <c r="F423" s="313"/>
      <c r="G423" s="313"/>
      <c r="H423" s="313"/>
      <c r="I423" s="313"/>
      <c r="J423" s="313"/>
      <c r="K423" s="313"/>
      <c r="L423" s="313"/>
      <c r="M423" s="313"/>
      <c r="N423" s="313"/>
      <c r="O423" s="313"/>
      <c r="P423" s="313"/>
      <c r="Q423" s="313"/>
      <c r="R423" s="313"/>
      <c r="S423" s="313"/>
      <c r="T423" s="313"/>
      <c r="U423" s="122"/>
      <c r="V423" s="123"/>
      <c r="AE423" s="258"/>
      <c r="AM423" s="122"/>
      <c r="AN423" s="123"/>
    </row>
    <row r="424" spans="1:43" ht="11.25" customHeight="1" x14ac:dyDescent="0.2">
      <c r="C424" s="122"/>
      <c r="D424" s="123"/>
      <c r="E424" s="313"/>
      <c r="F424" s="313"/>
      <c r="G424" s="313"/>
      <c r="H424" s="313"/>
      <c r="I424" s="313"/>
      <c r="J424" s="313"/>
      <c r="K424" s="313"/>
      <c r="L424" s="313"/>
      <c r="M424" s="313"/>
      <c r="N424" s="313"/>
      <c r="O424" s="313"/>
      <c r="P424" s="313"/>
      <c r="Q424" s="313"/>
      <c r="R424" s="313"/>
      <c r="S424" s="313"/>
      <c r="T424" s="313"/>
      <c r="U424" s="122"/>
      <c r="V424" s="123"/>
      <c r="W424" t="s">
        <v>260</v>
      </c>
      <c r="AB424" s="111" t="s">
        <v>9</v>
      </c>
      <c r="AC424" s="111"/>
      <c r="AD424" s="111"/>
      <c r="AE424" s="111"/>
      <c r="AF424" s="111"/>
      <c r="AG424" s="111"/>
      <c r="AH424" s="111"/>
      <c r="AI424" s="111"/>
      <c r="AJ424" s="111"/>
      <c r="AL424" s="27" t="s">
        <v>526</v>
      </c>
      <c r="AM424" s="122"/>
      <c r="AN424" s="123"/>
    </row>
    <row r="425" spans="1:43" ht="6" customHeight="1" thickBot="1" x14ac:dyDescent="0.25">
      <c r="A425" s="94"/>
      <c r="B425" s="256"/>
      <c r="C425" s="124"/>
      <c r="D425" s="257"/>
      <c r="E425" s="94"/>
      <c r="F425" s="94"/>
      <c r="G425" s="94"/>
      <c r="H425" s="94"/>
      <c r="I425" s="94"/>
      <c r="J425" s="94"/>
      <c r="K425" s="94"/>
      <c r="L425" s="94"/>
      <c r="M425" s="94"/>
      <c r="N425" s="94"/>
      <c r="O425" s="94"/>
      <c r="P425" s="94"/>
      <c r="Q425" s="94"/>
      <c r="R425" s="94"/>
      <c r="S425" s="94"/>
      <c r="T425" s="94"/>
      <c r="U425" s="124"/>
      <c r="V425" s="257"/>
      <c r="W425" s="94"/>
      <c r="X425" s="94"/>
      <c r="Y425" s="94"/>
      <c r="Z425" s="94"/>
      <c r="AA425" s="94"/>
      <c r="AB425" s="94"/>
      <c r="AC425" s="94"/>
      <c r="AD425" s="94"/>
      <c r="AE425" s="94"/>
      <c r="AF425" s="94"/>
      <c r="AG425" s="94"/>
      <c r="AH425" s="94"/>
      <c r="AI425" s="94"/>
      <c r="AJ425" s="94"/>
      <c r="AK425" s="94"/>
      <c r="AL425" s="447"/>
      <c r="AM425" s="124"/>
      <c r="AN425" s="257"/>
      <c r="AO425" s="94"/>
      <c r="AP425" s="94"/>
      <c r="AQ425" s="94"/>
    </row>
    <row r="426" spans="1:43" ht="6" customHeight="1" x14ac:dyDescent="0.2">
      <c r="A426" s="494"/>
      <c r="B426" s="383"/>
      <c r="C426" s="495"/>
      <c r="D426" s="496"/>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211"/>
      <c r="AA426" s="211"/>
      <c r="AB426" s="211"/>
      <c r="AC426" s="211"/>
      <c r="AD426" s="211"/>
      <c r="AE426" s="211"/>
      <c r="AF426" s="211"/>
      <c r="AG426" s="211"/>
      <c r="AH426" s="211"/>
      <c r="AI426" s="211"/>
      <c r="AJ426" s="211"/>
      <c r="AK426" s="211"/>
      <c r="AL426" s="384"/>
      <c r="AM426" s="495"/>
      <c r="AN426" s="496"/>
      <c r="AO426" s="211"/>
      <c r="AP426" s="211"/>
      <c r="AQ426" s="497"/>
    </row>
    <row r="427" spans="1:43" ht="11.25" customHeight="1" x14ac:dyDescent="0.2">
      <c r="A427" s="387"/>
      <c r="B427" s="125">
        <v>444</v>
      </c>
      <c r="C427" s="122"/>
      <c r="D427" s="123"/>
      <c r="E427" s="660" t="s">
        <v>449</v>
      </c>
      <c r="F427" s="660"/>
      <c r="G427" s="660"/>
      <c r="H427" s="660"/>
      <c r="I427" s="660"/>
      <c r="J427" s="660"/>
      <c r="K427" s="660"/>
      <c r="L427" s="660"/>
      <c r="M427" s="660"/>
      <c r="N427" s="660"/>
      <c r="O427" s="660"/>
      <c r="P427" s="660"/>
      <c r="Q427" s="660"/>
      <c r="R427" s="660"/>
      <c r="S427" s="660"/>
      <c r="T427" s="660"/>
      <c r="U427" s="313"/>
      <c r="V427" s="313"/>
      <c r="W427" s="313"/>
      <c r="X427" s="313"/>
      <c r="Y427" s="313"/>
      <c r="Z427" s="313"/>
      <c r="AA427" s="313"/>
      <c r="AB427" s="313"/>
      <c r="AC427" s="313"/>
      <c r="AD427" s="313"/>
      <c r="AE427" s="313"/>
      <c r="AF427" s="313"/>
      <c r="AG427" s="313"/>
      <c r="AH427" s="313"/>
      <c r="AI427" s="313"/>
      <c r="AJ427" s="313"/>
      <c r="AK427" s="313"/>
      <c r="AL427" s="313"/>
      <c r="AM427" s="122"/>
      <c r="AN427" s="123"/>
      <c r="AQ427" s="210"/>
    </row>
    <row r="428" spans="1:43" ht="6" customHeight="1" x14ac:dyDescent="0.2">
      <c r="A428" s="387"/>
      <c r="C428" s="122"/>
      <c r="D428" s="123"/>
      <c r="AM428" s="122"/>
      <c r="AN428" s="123"/>
      <c r="AQ428" s="210"/>
    </row>
    <row r="429" spans="1:43" x14ac:dyDescent="0.2">
      <c r="A429" s="387"/>
      <c r="C429" s="122"/>
      <c r="D429" s="123"/>
      <c r="P429" s="27" t="s">
        <v>451</v>
      </c>
      <c r="AC429" s="27" t="s">
        <v>431</v>
      </c>
      <c r="AM429" s="122"/>
      <c r="AN429" s="123"/>
      <c r="AP429" s="728">
        <v>480</v>
      </c>
      <c r="AQ429" s="210"/>
    </row>
    <row r="430" spans="1:43" x14ac:dyDescent="0.2">
      <c r="A430" s="387"/>
      <c r="C430" s="122"/>
      <c r="D430" s="123"/>
      <c r="P430" s="27" t="s">
        <v>452</v>
      </c>
      <c r="AC430" s="27"/>
      <c r="AM430" s="122"/>
      <c r="AN430" s="123"/>
      <c r="AP430" s="728"/>
      <c r="AQ430" s="210"/>
    </row>
    <row r="431" spans="1:43" ht="6" customHeight="1" thickBot="1" x14ac:dyDescent="0.25">
      <c r="A431" s="499"/>
      <c r="B431" s="493"/>
      <c r="C431" s="400"/>
      <c r="D431" s="401"/>
      <c r="E431" s="399"/>
      <c r="F431" s="399"/>
      <c r="G431" s="399"/>
      <c r="H431" s="399"/>
      <c r="I431" s="399"/>
      <c r="J431" s="399"/>
      <c r="K431" s="399"/>
      <c r="L431" s="399"/>
      <c r="M431" s="399"/>
      <c r="N431" s="399"/>
      <c r="O431" s="399"/>
      <c r="P431" s="399"/>
      <c r="Q431" s="399"/>
      <c r="R431" s="399"/>
      <c r="S431" s="399"/>
      <c r="T431" s="399"/>
      <c r="U431" s="399"/>
      <c r="V431" s="399"/>
      <c r="W431" s="399"/>
      <c r="X431" s="399"/>
      <c r="Y431" s="399"/>
      <c r="Z431" s="399"/>
      <c r="AA431" s="399"/>
      <c r="AB431" s="399"/>
      <c r="AC431" s="399"/>
      <c r="AD431" s="399"/>
      <c r="AE431" s="399"/>
      <c r="AF431" s="399"/>
      <c r="AG431" s="399"/>
      <c r="AH431" s="399"/>
      <c r="AI431" s="399"/>
      <c r="AJ431" s="399"/>
      <c r="AK431" s="399"/>
      <c r="AL431" s="402"/>
      <c r="AM431" s="400"/>
      <c r="AN431" s="401"/>
      <c r="AO431" s="399"/>
      <c r="AP431" s="399"/>
      <c r="AQ431" s="500"/>
    </row>
    <row r="432" spans="1:43" ht="6" customHeight="1" x14ac:dyDescent="0.2">
      <c r="A432" s="494"/>
      <c r="B432" s="383"/>
      <c r="C432" s="495"/>
      <c r="D432" s="496"/>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211"/>
      <c r="AA432" s="211"/>
      <c r="AB432" s="211"/>
      <c r="AC432" s="211"/>
      <c r="AD432" s="211"/>
      <c r="AE432" s="211"/>
      <c r="AF432" s="211"/>
      <c r="AG432" s="211"/>
      <c r="AH432" s="211"/>
      <c r="AI432" s="211"/>
      <c r="AJ432" s="211"/>
      <c r="AK432" s="211"/>
      <c r="AL432" s="384"/>
      <c r="AM432" s="495"/>
      <c r="AN432" s="496"/>
      <c r="AO432" s="211"/>
      <c r="AP432" s="211"/>
      <c r="AQ432" s="497"/>
    </row>
    <row r="433" spans="1:43" ht="11.25" customHeight="1" x14ac:dyDescent="0.2">
      <c r="A433" s="387"/>
      <c r="B433" s="125">
        <v>445</v>
      </c>
      <c r="C433" s="122"/>
      <c r="D433" s="123"/>
      <c r="E433" s="660" t="s">
        <v>527</v>
      </c>
      <c r="F433" s="660"/>
      <c r="G433" s="660"/>
      <c r="H433" s="660"/>
      <c r="I433" s="660"/>
      <c r="J433" s="660"/>
      <c r="K433" s="660"/>
      <c r="L433" s="660"/>
      <c r="M433" s="660"/>
      <c r="N433" s="660"/>
      <c r="O433" s="660"/>
      <c r="P433" s="660"/>
      <c r="Q433" s="660"/>
      <c r="R433" s="660"/>
      <c r="S433" s="660"/>
      <c r="T433" s="660"/>
      <c r="U433" s="313"/>
      <c r="V433" s="313"/>
      <c r="W433" s="313"/>
      <c r="X433" s="313"/>
      <c r="Y433" s="313"/>
      <c r="Z433" s="313"/>
      <c r="AA433" s="313"/>
      <c r="AB433" s="313"/>
      <c r="AC433" s="313"/>
      <c r="AD433" s="313"/>
      <c r="AE433" s="313"/>
      <c r="AF433" s="313"/>
      <c r="AG433" s="313"/>
      <c r="AH433" s="313"/>
      <c r="AI433" s="313"/>
      <c r="AJ433" s="313"/>
      <c r="AK433" s="313"/>
      <c r="AL433" s="313"/>
      <c r="AM433" s="122"/>
      <c r="AN433" s="123"/>
      <c r="AQ433" s="210"/>
    </row>
    <row r="434" spans="1:43" ht="11.25" customHeight="1" x14ac:dyDescent="0.2">
      <c r="A434" s="387"/>
      <c r="B434" s="255"/>
      <c r="C434" s="122"/>
      <c r="D434" s="123"/>
      <c r="AC434" s="27" t="s">
        <v>528</v>
      </c>
      <c r="AM434" s="122"/>
      <c r="AN434" s="123"/>
      <c r="AQ434" s="210"/>
    </row>
    <row r="435" spans="1:43" x14ac:dyDescent="0.2">
      <c r="A435" s="387"/>
      <c r="C435" s="122"/>
      <c r="D435" s="123"/>
      <c r="P435" s="27" t="s">
        <v>529</v>
      </c>
      <c r="AC435" s="27" t="s">
        <v>530</v>
      </c>
      <c r="AM435" s="122"/>
      <c r="AN435" s="123"/>
      <c r="AP435" s="728">
        <v>464</v>
      </c>
      <c r="AQ435" s="210"/>
    </row>
    <row r="436" spans="1:43" x14ac:dyDescent="0.2">
      <c r="A436" s="387"/>
      <c r="C436" s="122"/>
      <c r="D436" s="123"/>
      <c r="P436" s="27" t="s">
        <v>531</v>
      </c>
      <c r="AC436" s="27" t="s">
        <v>135</v>
      </c>
      <c r="AM436" s="122"/>
      <c r="AN436" s="123"/>
      <c r="AP436" s="728"/>
      <c r="AQ436" s="210"/>
    </row>
    <row r="437" spans="1:43" ht="6" customHeight="1" thickBot="1" x14ac:dyDescent="0.25">
      <c r="A437" s="499"/>
      <c r="B437" s="493"/>
      <c r="C437" s="400"/>
      <c r="D437" s="401"/>
      <c r="E437" s="399"/>
      <c r="F437" s="399"/>
      <c r="G437" s="399"/>
      <c r="H437" s="399"/>
      <c r="I437" s="399"/>
      <c r="J437" s="399"/>
      <c r="K437" s="399"/>
      <c r="L437" s="399"/>
      <c r="M437" s="399"/>
      <c r="N437" s="399"/>
      <c r="O437" s="399"/>
      <c r="P437" s="399"/>
      <c r="Q437" s="399"/>
      <c r="R437" s="399"/>
      <c r="S437" s="399"/>
      <c r="T437" s="399"/>
      <c r="U437" s="399"/>
      <c r="V437" s="399"/>
      <c r="W437" s="399"/>
      <c r="X437" s="399"/>
      <c r="Y437" s="399"/>
      <c r="Z437" s="399"/>
      <c r="AA437" s="399"/>
      <c r="AB437" s="399"/>
      <c r="AC437" s="399"/>
      <c r="AD437" s="399"/>
      <c r="AE437" s="399"/>
      <c r="AF437" s="399"/>
      <c r="AG437" s="399"/>
      <c r="AH437" s="399"/>
      <c r="AI437" s="399"/>
      <c r="AJ437" s="399"/>
      <c r="AK437" s="399"/>
      <c r="AL437" s="402"/>
      <c r="AM437" s="400"/>
      <c r="AN437" s="401"/>
      <c r="AO437" s="399"/>
      <c r="AP437" s="399"/>
      <c r="AQ437" s="500"/>
    </row>
    <row r="438" spans="1:43" ht="6" customHeight="1" x14ac:dyDescent="0.2">
      <c r="A438" s="212"/>
      <c r="B438" s="230"/>
      <c r="C438" s="380"/>
      <c r="D438" s="381"/>
      <c r="E438" s="212"/>
      <c r="F438" s="212"/>
      <c r="G438" s="212"/>
      <c r="H438" s="212"/>
      <c r="I438" s="212"/>
      <c r="J438" s="212"/>
      <c r="K438" s="212"/>
      <c r="L438" s="212"/>
      <c r="M438" s="212"/>
      <c r="N438" s="212"/>
      <c r="O438" s="212"/>
      <c r="P438" s="212"/>
      <c r="Q438" s="212"/>
      <c r="R438" s="212"/>
      <c r="S438" s="212"/>
      <c r="T438" s="212"/>
      <c r="U438" s="380"/>
      <c r="V438" s="381"/>
      <c r="W438" s="212"/>
      <c r="X438" s="212"/>
      <c r="Y438" s="212"/>
      <c r="Z438" s="212"/>
      <c r="AA438" s="212"/>
      <c r="AB438" s="212"/>
      <c r="AC438" s="212"/>
      <c r="AD438" s="212"/>
      <c r="AE438" s="212"/>
      <c r="AF438" s="212"/>
      <c r="AG438" s="212"/>
      <c r="AH438" s="212"/>
      <c r="AI438" s="212"/>
      <c r="AJ438" s="212"/>
      <c r="AK438" s="212"/>
      <c r="AL438" s="214"/>
      <c r="AM438" s="380"/>
      <c r="AN438" s="123"/>
    </row>
    <row r="439" spans="1:43" ht="10.4" customHeight="1" x14ac:dyDescent="0.2">
      <c r="B439" s="125">
        <v>447</v>
      </c>
      <c r="C439" s="122"/>
      <c r="D439" s="123"/>
      <c r="E439" s="700" t="s">
        <v>442</v>
      </c>
      <c r="F439" s="700"/>
      <c r="G439" s="700"/>
      <c r="H439" s="700"/>
      <c r="I439" s="700"/>
      <c r="J439" s="700"/>
      <c r="K439" s="700"/>
      <c r="L439" s="700"/>
      <c r="M439" s="700"/>
      <c r="N439" s="700"/>
      <c r="O439" s="700"/>
      <c r="P439" s="700"/>
      <c r="Q439" s="700"/>
      <c r="R439" s="700"/>
      <c r="S439" s="700"/>
      <c r="T439" s="700"/>
      <c r="U439" s="122"/>
      <c r="V439" s="123"/>
      <c r="AL439"/>
      <c r="AM439" s="122"/>
      <c r="AN439" s="123"/>
    </row>
    <row r="440" spans="1:43" ht="6" customHeight="1" x14ac:dyDescent="0.2">
      <c r="C440" s="122"/>
      <c r="D440" s="123"/>
      <c r="E440" s="485"/>
      <c r="F440" s="485"/>
      <c r="G440" s="485"/>
      <c r="H440" s="485"/>
      <c r="I440" s="485"/>
      <c r="J440" s="485"/>
      <c r="K440" s="485"/>
      <c r="L440" s="485"/>
      <c r="M440" s="485"/>
      <c r="N440" s="485"/>
      <c r="O440" s="485"/>
      <c r="P440" s="485"/>
      <c r="Q440" s="485"/>
      <c r="R440" s="485"/>
      <c r="S440" s="485"/>
      <c r="T440" s="485"/>
      <c r="U440" s="122"/>
      <c r="V440" s="123"/>
      <c r="AL440"/>
      <c r="AM440" s="122"/>
      <c r="AN440" s="123"/>
    </row>
    <row r="441" spans="1:43" ht="10.4" customHeight="1" x14ac:dyDescent="0.2">
      <c r="C441" s="122"/>
      <c r="D441" s="123"/>
      <c r="E441" s="460"/>
      <c r="F441" s="515"/>
      <c r="G441" s="515"/>
      <c r="H441" s="515"/>
      <c r="I441" s="515"/>
      <c r="J441" s="516" t="s">
        <v>443</v>
      </c>
      <c r="K441" s="515"/>
      <c r="L441" s="515"/>
      <c r="M441" s="517"/>
      <c r="N441" s="515"/>
      <c r="O441" s="515"/>
      <c r="P441" s="515"/>
      <c r="Q441" s="515"/>
      <c r="R441" s="516" t="s">
        <v>443</v>
      </c>
      <c r="S441" s="460"/>
      <c r="T441" s="460"/>
      <c r="U441" s="122"/>
      <c r="V441" s="123"/>
      <c r="AM441" s="122"/>
      <c r="AN441" s="123"/>
    </row>
    <row r="442" spans="1:43" ht="10.4" customHeight="1" x14ac:dyDescent="0.2">
      <c r="C442" s="122"/>
      <c r="D442" s="123"/>
      <c r="E442" s="460"/>
      <c r="F442" s="515"/>
      <c r="G442" s="515"/>
      <c r="H442" s="515"/>
      <c r="I442" s="515"/>
      <c r="J442" s="516">
        <v>1</v>
      </c>
      <c r="K442" s="515"/>
      <c r="L442" s="515"/>
      <c r="M442" s="517"/>
      <c r="N442" s="515"/>
      <c r="O442" s="515"/>
      <c r="P442" s="515"/>
      <c r="Q442" s="515"/>
      <c r="R442" s="516">
        <v>3</v>
      </c>
      <c r="S442" s="460"/>
      <c r="T442" s="460"/>
      <c r="U442" s="122"/>
      <c r="V442" s="123"/>
      <c r="AM442" s="122"/>
      <c r="AN442" s="123"/>
    </row>
    <row r="443" spans="1:43" ht="11.25" customHeight="1" x14ac:dyDescent="0.2">
      <c r="B443"/>
      <c r="C443" s="122"/>
      <c r="D443" s="123"/>
      <c r="E443" s="460"/>
      <c r="F443" s="460"/>
      <c r="G443" s="460"/>
      <c r="H443" s="460"/>
      <c r="I443" s="460"/>
      <c r="J443" s="460"/>
      <c r="K443" s="460"/>
      <c r="L443" s="460"/>
      <c r="M443" s="518"/>
      <c r="N443" s="460"/>
      <c r="O443" s="460"/>
      <c r="P443" s="460"/>
      <c r="Q443" s="460"/>
      <c r="R443" s="460"/>
      <c r="S443" s="460"/>
      <c r="T443" s="460"/>
      <c r="U443" s="122"/>
      <c r="V443" s="123"/>
      <c r="AI443" s="381"/>
      <c r="AJ443" s="212"/>
      <c r="AK443" s="381"/>
      <c r="AL443" s="511"/>
      <c r="AM443" s="122"/>
      <c r="AN443" s="123"/>
    </row>
    <row r="444" spans="1:43" ht="10.4" customHeight="1" x14ac:dyDescent="0.2">
      <c r="B444" s="255"/>
      <c r="C444" s="122"/>
      <c r="D444" s="123"/>
      <c r="E444" t="s">
        <v>148</v>
      </c>
      <c r="F444" s="700" t="str">
        <f ca="1">VLOOKUP(CONCATENATE(B439&amp;INDIRECT(ADDRESS(ROW(),COLUMN()-1))),Language_Translations,MATCH(Language_Selected,Language_Options,0),FALSE)</f>
        <v>How long after (NAME) was delivered did you stay in (FACILITY IN 435)?</v>
      </c>
      <c r="G444" s="700"/>
      <c r="H444" s="700"/>
      <c r="I444" s="700"/>
      <c r="J444" s="700"/>
      <c r="K444" s="700"/>
      <c r="L444" s="700"/>
      <c r="M444" s="314" t="s">
        <v>150</v>
      </c>
      <c r="N444" s="700" t="str">
        <f ca="1">VLOOKUP(CONCATENATE(B439&amp;INDIRECT(ADDRESS(ROW(),COLUMN()-1))),Language_Translations,MATCH(Language_Selected,Language_Options,0),FALSE)</f>
        <v>For the stillbirth you had in (DATE FROM 406), how long after the baby was born did you stay in (FACILITY IN 435)?</v>
      </c>
      <c r="O444" s="700"/>
      <c r="P444" s="700"/>
      <c r="Q444" s="700"/>
      <c r="R444" s="700"/>
      <c r="S444" s="700"/>
      <c r="T444" s="700"/>
      <c r="U444" s="122"/>
      <c r="V444" s="123"/>
      <c r="W444" t="s">
        <v>64</v>
      </c>
      <c r="Z444" s="111" t="s">
        <v>9</v>
      </c>
      <c r="AA444" s="111"/>
      <c r="AB444" s="111"/>
      <c r="AC444" s="111"/>
      <c r="AD444" s="111"/>
      <c r="AE444" s="111"/>
      <c r="AF444" s="111"/>
      <c r="AG444" s="111"/>
      <c r="AH444" s="321" t="s">
        <v>87</v>
      </c>
      <c r="AI444" s="257"/>
      <c r="AJ444" s="94"/>
      <c r="AK444" s="257"/>
      <c r="AL444" s="508"/>
      <c r="AM444" s="122"/>
      <c r="AN444" s="123"/>
    </row>
    <row r="445" spans="1:43" x14ac:dyDescent="0.2">
      <c r="C445" s="122"/>
      <c r="D445" s="123"/>
      <c r="F445" s="700"/>
      <c r="G445" s="700"/>
      <c r="H445" s="700"/>
      <c r="I445" s="700"/>
      <c r="J445" s="700"/>
      <c r="K445" s="700"/>
      <c r="L445" s="700"/>
      <c r="M445" s="314"/>
      <c r="N445" s="700"/>
      <c r="O445" s="700"/>
      <c r="P445" s="700"/>
      <c r="Q445" s="700"/>
      <c r="R445" s="700"/>
      <c r="S445" s="700"/>
      <c r="T445" s="700"/>
      <c r="U445" s="122"/>
      <c r="V445" s="123"/>
      <c r="AI445" s="123"/>
      <c r="AK445" s="123"/>
      <c r="AL445" s="507"/>
      <c r="AM445" s="122"/>
      <c r="AN445" s="123"/>
    </row>
    <row r="446" spans="1:43" x14ac:dyDescent="0.2">
      <c r="C446" s="122"/>
      <c r="D446" s="123"/>
      <c r="F446" s="700"/>
      <c r="G446" s="700"/>
      <c r="H446" s="700"/>
      <c r="I446" s="700"/>
      <c r="J446" s="700"/>
      <c r="K446" s="700"/>
      <c r="L446" s="700"/>
      <c r="M446" s="314"/>
      <c r="N446" s="700"/>
      <c r="O446" s="700"/>
      <c r="P446" s="700"/>
      <c r="Q446" s="700"/>
      <c r="R446" s="700"/>
      <c r="S446" s="700"/>
      <c r="T446" s="700"/>
      <c r="U446" s="122"/>
      <c r="V446" s="123"/>
      <c r="W446" t="s">
        <v>184</v>
      </c>
      <c r="Y446" s="111" t="s">
        <v>9</v>
      </c>
      <c r="Z446" s="111"/>
      <c r="AA446" s="111"/>
      <c r="AB446" s="111"/>
      <c r="AC446" s="111"/>
      <c r="AD446" s="111"/>
      <c r="AE446" s="111"/>
      <c r="AF446" s="111"/>
      <c r="AG446" s="111"/>
      <c r="AH446" s="321" t="s">
        <v>89</v>
      </c>
      <c r="AI446" s="257"/>
      <c r="AJ446" s="94"/>
      <c r="AK446" s="257"/>
      <c r="AL446" s="508"/>
      <c r="AM446" s="122"/>
      <c r="AN446" s="123"/>
    </row>
    <row r="447" spans="1:43" ht="11.25" customHeight="1" x14ac:dyDescent="0.2">
      <c r="C447" s="122"/>
      <c r="D447" s="123"/>
      <c r="E447" s="460"/>
      <c r="F447" s="700"/>
      <c r="G447" s="700"/>
      <c r="H447" s="700"/>
      <c r="I447" s="700"/>
      <c r="J447" s="700"/>
      <c r="K447" s="700"/>
      <c r="L447" s="700"/>
      <c r="M447" s="518"/>
      <c r="N447" s="700"/>
      <c r="O447" s="700"/>
      <c r="P447" s="700"/>
      <c r="Q447" s="700"/>
      <c r="R447" s="700"/>
      <c r="S447" s="700"/>
      <c r="T447" s="700"/>
      <c r="U447" s="122"/>
      <c r="V447" s="123"/>
      <c r="AI447" s="381"/>
      <c r="AJ447" s="380"/>
      <c r="AK447" s="381"/>
      <c r="AL447" s="511"/>
      <c r="AM447" s="122"/>
      <c r="AN447" s="123"/>
    </row>
    <row r="448" spans="1:43" x14ac:dyDescent="0.2">
      <c r="C448" s="122"/>
      <c r="D448" s="123"/>
      <c r="E448" s="460"/>
      <c r="F448" s="700"/>
      <c r="G448" s="700"/>
      <c r="H448" s="700"/>
      <c r="I448" s="700"/>
      <c r="J448" s="700"/>
      <c r="K448" s="700"/>
      <c r="L448" s="700"/>
      <c r="M448" s="518"/>
      <c r="N448" s="700"/>
      <c r="O448" s="700"/>
      <c r="P448" s="700"/>
      <c r="Q448" s="700"/>
      <c r="R448" s="700"/>
      <c r="S448" s="700"/>
      <c r="T448" s="700"/>
      <c r="U448" s="122"/>
      <c r="V448" s="123"/>
      <c r="W448" t="s">
        <v>181</v>
      </c>
      <c r="X448" s="321"/>
      <c r="Y448" s="321"/>
      <c r="Z448" s="111" t="s">
        <v>9</v>
      </c>
      <c r="AA448" s="111"/>
      <c r="AB448" s="111"/>
      <c r="AC448" s="111"/>
      <c r="AD448" s="111"/>
      <c r="AE448" s="111"/>
      <c r="AF448" s="111"/>
      <c r="AG448" s="111"/>
      <c r="AH448" s="321" t="s">
        <v>91</v>
      </c>
      <c r="AI448" s="257"/>
      <c r="AJ448" s="124"/>
      <c r="AK448" s="257"/>
      <c r="AL448" s="508"/>
      <c r="AM448" s="122"/>
      <c r="AN448" s="123"/>
    </row>
    <row r="449" spans="1:43" x14ac:dyDescent="0.2">
      <c r="C449" s="122"/>
      <c r="D449" s="123"/>
      <c r="E449" s="460"/>
      <c r="F449" s="700"/>
      <c r="G449" s="700"/>
      <c r="H449" s="700"/>
      <c r="I449" s="700"/>
      <c r="J449" s="700"/>
      <c r="K449" s="700"/>
      <c r="L449" s="700"/>
      <c r="M449" s="518"/>
      <c r="N449" s="700"/>
      <c r="O449" s="700"/>
      <c r="P449" s="700"/>
      <c r="Q449" s="700"/>
      <c r="R449" s="700"/>
      <c r="S449" s="700"/>
      <c r="T449" s="700"/>
      <c r="U449" s="122"/>
      <c r="V449" s="123"/>
      <c r="X449" s="321"/>
      <c r="Y449" s="321"/>
      <c r="Z449" s="111"/>
      <c r="AA449" s="111"/>
      <c r="AB449" s="111"/>
      <c r="AC449" s="111"/>
      <c r="AD449" s="111"/>
      <c r="AE449" s="111"/>
      <c r="AF449" s="111"/>
      <c r="AG449" s="111"/>
      <c r="AH449" s="321"/>
      <c r="AM449" s="122"/>
      <c r="AN449" s="123"/>
    </row>
    <row r="450" spans="1:43" x14ac:dyDescent="0.2">
      <c r="C450" s="122"/>
      <c r="D450" s="123"/>
      <c r="E450" s="460"/>
      <c r="F450" s="460"/>
      <c r="G450" s="460"/>
      <c r="H450" s="460"/>
      <c r="I450" s="460"/>
      <c r="J450" s="460"/>
      <c r="K450" s="460"/>
      <c r="L450" s="460"/>
      <c r="M450" s="460"/>
      <c r="N450" s="460"/>
      <c r="O450" s="460"/>
      <c r="P450" s="460"/>
      <c r="Q450" s="460"/>
      <c r="R450" s="460"/>
      <c r="S450" s="460"/>
      <c r="T450" s="460"/>
      <c r="U450" s="122"/>
      <c r="V450" s="123"/>
      <c r="W450" t="s">
        <v>260</v>
      </c>
      <c r="AB450" s="111" t="s">
        <v>9</v>
      </c>
      <c r="AC450" s="111"/>
      <c r="AD450" s="111"/>
      <c r="AE450" s="111"/>
      <c r="AF450" s="111"/>
      <c r="AG450" s="111"/>
      <c r="AH450" s="111"/>
      <c r="AI450" s="111"/>
      <c r="AJ450" s="111"/>
      <c r="AK450" s="111"/>
      <c r="AL450" s="84" t="s">
        <v>448</v>
      </c>
      <c r="AM450" s="122"/>
      <c r="AN450" s="123"/>
    </row>
    <row r="451" spans="1:43" ht="10.4" customHeight="1" x14ac:dyDescent="0.2">
      <c r="C451" s="122"/>
      <c r="D451" s="123"/>
      <c r="E451" s="660" t="s">
        <v>532</v>
      </c>
      <c r="F451" s="660"/>
      <c r="G451" s="660"/>
      <c r="H451" s="660"/>
      <c r="I451" s="660"/>
      <c r="J451" s="660"/>
      <c r="K451" s="660"/>
      <c r="L451" s="660"/>
      <c r="M451" s="660"/>
      <c r="N451" s="660"/>
      <c r="O451" s="660"/>
      <c r="P451" s="660"/>
      <c r="Q451" s="660"/>
      <c r="R451" s="660"/>
      <c r="S451" s="660"/>
      <c r="T451" s="660"/>
      <c r="U451" s="122"/>
      <c r="V451" s="123"/>
      <c r="AL451"/>
      <c r="AM451" s="122"/>
      <c r="AN451" s="123"/>
    </row>
    <row r="452" spans="1:43" x14ac:dyDescent="0.2">
      <c r="C452" s="122"/>
      <c r="D452" s="123"/>
      <c r="E452" s="660"/>
      <c r="F452" s="660"/>
      <c r="G452" s="660"/>
      <c r="H452" s="660"/>
      <c r="I452" s="660"/>
      <c r="J452" s="660"/>
      <c r="K452" s="660"/>
      <c r="L452" s="660"/>
      <c r="M452" s="660"/>
      <c r="N452" s="660"/>
      <c r="O452" s="660"/>
      <c r="P452" s="660"/>
      <c r="Q452" s="660"/>
      <c r="R452" s="660"/>
      <c r="S452" s="660"/>
      <c r="T452" s="660"/>
      <c r="U452" s="122"/>
      <c r="V452" s="123"/>
      <c r="AB452" s="111"/>
      <c r="AC452" s="111"/>
      <c r="AD452" s="111"/>
      <c r="AE452" s="111"/>
      <c r="AF452" s="111"/>
      <c r="AG452" s="111"/>
      <c r="AH452" s="111"/>
      <c r="AI452" s="111"/>
      <c r="AJ452" s="111"/>
      <c r="AK452" s="111"/>
      <c r="AL452" s="84"/>
      <c r="AM452" s="122"/>
      <c r="AN452" s="123"/>
    </row>
    <row r="453" spans="1:43" ht="6" customHeight="1" x14ac:dyDescent="0.2">
      <c r="A453" s="94"/>
      <c r="B453" s="256"/>
      <c r="C453" s="124"/>
      <c r="D453" s="257"/>
      <c r="E453" s="545"/>
      <c r="F453" s="545"/>
      <c r="G453" s="545"/>
      <c r="H453" s="545"/>
      <c r="I453" s="545"/>
      <c r="J453" s="545"/>
      <c r="K453" s="545"/>
      <c r="L453" s="545"/>
      <c r="M453" s="545"/>
      <c r="N453" s="545"/>
      <c r="O453" s="545"/>
      <c r="P453" s="545"/>
      <c r="Q453" s="545"/>
      <c r="R453" s="545"/>
      <c r="S453" s="545"/>
      <c r="T453" s="545"/>
      <c r="U453" s="124"/>
      <c r="V453" s="257"/>
      <c r="W453" s="94"/>
      <c r="X453" s="94"/>
      <c r="Y453" s="94"/>
      <c r="Z453" s="94"/>
      <c r="AA453" s="94"/>
      <c r="AB453" s="94"/>
      <c r="AC453" s="94"/>
      <c r="AD453" s="94"/>
      <c r="AE453" s="94"/>
      <c r="AF453" s="94"/>
      <c r="AG453" s="94"/>
      <c r="AH453" s="94"/>
      <c r="AI453" s="94"/>
      <c r="AJ453" s="94"/>
      <c r="AK453" s="94"/>
      <c r="AL453" s="94"/>
      <c r="AM453" s="124"/>
      <c r="AN453" s="257"/>
      <c r="AO453" s="94"/>
      <c r="AP453" s="94"/>
      <c r="AQ453" s="94"/>
    </row>
    <row r="454" spans="1:43" ht="6" customHeight="1" x14ac:dyDescent="0.2">
      <c r="C454" s="122"/>
      <c r="D454" s="123"/>
      <c r="U454" s="122"/>
      <c r="V454" s="123"/>
      <c r="AM454" s="122"/>
      <c r="AN454" s="123"/>
    </row>
    <row r="455" spans="1:43" ht="11.25" customHeight="1" x14ac:dyDescent="0.2">
      <c r="B455" s="125">
        <v>448</v>
      </c>
      <c r="C455" s="122"/>
      <c r="D455" s="123"/>
      <c r="E455" s="700" t="str">
        <f ca="1">VLOOKUP(INDIRECT(ADDRESS(ROW(),COLUMN()-3)),Language_Translations,MATCH(Language_Selected,Language_Options,0),FALSE)</f>
        <v>I would like to talk to you about checks on your health after delivery, for example, someone asking you questions about your health or examining you. 
Before you left the facility, did anyone check on your health?</v>
      </c>
      <c r="F455" s="700"/>
      <c r="G455" s="700"/>
      <c r="H455" s="700"/>
      <c r="I455" s="700"/>
      <c r="J455" s="700"/>
      <c r="K455" s="700"/>
      <c r="L455" s="700"/>
      <c r="M455" s="700"/>
      <c r="N455" s="700"/>
      <c r="O455" s="700"/>
      <c r="P455" s="700"/>
      <c r="Q455" s="700"/>
      <c r="R455" s="700"/>
      <c r="S455" s="700"/>
      <c r="T455" s="700"/>
      <c r="U455" s="122"/>
      <c r="V455" s="123"/>
      <c r="AM455" s="122"/>
      <c r="AN455" s="123"/>
    </row>
    <row r="456" spans="1:43" x14ac:dyDescent="0.2">
      <c r="B456" s="255"/>
      <c r="C456" s="122"/>
      <c r="D456" s="123"/>
      <c r="E456" s="700"/>
      <c r="F456" s="700"/>
      <c r="G456" s="700"/>
      <c r="H456" s="700"/>
      <c r="I456" s="700"/>
      <c r="J456" s="700"/>
      <c r="K456" s="700"/>
      <c r="L456" s="700"/>
      <c r="M456" s="700"/>
      <c r="N456" s="700"/>
      <c r="O456" s="700"/>
      <c r="P456" s="700"/>
      <c r="Q456" s="700"/>
      <c r="R456" s="700"/>
      <c r="S456" s="700"/>
      <c r="T456" s="700"/>
      <c r="U456" s="122"/>
      <c r="V456" s="123"/>
      <c r="AM456" s="122"/>
      <c r="AN456" s="123"/>
    </row>
    <row r="457" spans="1:43" x14ac:dyDescent="0.2">
      <c r="C457" s="122"/>
      <c r="D457" s="123"/>
      <c r="E457" s="700"/>
      <c r="F457" s="700"/>
      <c r="G457" s="700"/>
      <c r="H457" s="700"/>
      <c r="I457" s="700"/>
      <c r="J457" s="700"/>
      <c r="K457" s="700"/>
      <c r="L457" s="700"/>
      <c r="M457" s="700"/>
      <c r="N457" s="700"/>
      <c r="O457" s="700"/>
      <c r="P457" s="700"/>
      <c r="Q457" s="700"/>
      <c r="R457" s="700"/>
      <c r="S457" s="700"/>
      <c r="T457" s="700"/>
      <c r="U457" s="122"/>
      <c r="V457" s="123"/>
      <c r="W457" t="s">
        <v>112</v>
      </c>
      <c r="Y457" s="111" t="s">
        <v>9</v>
      </c>
      <c r="Z457" s="111"/>
      <c r="AA457" s="111"/>
      <c r="AB457" s="111"/>
      <c r="AC457" s="111"/>
      <c r="AD457" s="111"/>
      <c r="AE457" s="111"/>
      <c r="AF457" s="111"/>
      <c r="AG457" s="111"/>
      <c r="AH457" s="111"/>
      <c r="AI457" s="111"/>
      <c r="AJ457" s="111"/>
      <c r="AK457" s="111"/>
      <c r="AL457" s="84" t="s">
        <v>87</v>
      </c>
      <c r="AM457" s="122"/>
      <c r="AN457" s="123"/>
    </row>
    <row r="458" spans="1:43" x14ac:dyDescent="0.2">
      <c r="C458" s="122"/>
      <c r="D458" s="123"/>
      <c r="E458" s="700"/>
      <c r="F458" s="700"/>
      <c r="G458" s="700"/>
      <c r="H458" s="700"/>
      <c r="I458" s="700"/>
      <c r="J458" s="700"/>
      <c r="K458" s="700"/>
      <c r="L458" s="700"/>
      <c r="M458" s="700"/>
      <c r="N458" s="700"/>
      <c r="O458" s="700"/>
      <c r="P458" s="700"/>
      <c r="Q458" s="700"/>
      <c r="R458" s="700"/>
      <c r="S458" s="700"/>
      <c r="T458" s="700"/>
      <c r="U458" s="122"/>
      <c r="V458" s="123"/>
      <c r="W458" t="s">
        <v>113</v>
      </c>
      <c r="Y458" s="111" t="s">
        <v>9</v>
      </c>
      <c r="Z458" s="111"/>
      <c r="AA458" s="111"/>
      <c r="AB458" s="111"/>
      <c r="AC458" s="111"/>
      <c r="AD458" s="111"/>
      <c r="AE458" s="111"/>
      <c r="AF458" s="111"/>
      <c r="AG458" s="111"/>
      <c r="AH458" s="111"/>
      <c r="AI458" s="111"/>
      <c r="AJ458" s="111"/>
      <c r="AK458" s="111"/>
      <c r="AL458" s="84" t="s">
        <v>89</v>
      </c>
      <c r="AM458" s="122"/>
      <c r="AN458" s="123"/>
      <c r="AP458">
        <v>451</v>
      </c>
    </row>
    <row r="459" spans="1:43" x14ac:dyDescent="0.2">
      <c r="C459" s="122"/>
      <c r="D459" s="123"/>
      <c r="E459" s="700"/>
      <c r="F459" s="700"/>
      <c r="G459" s="700"/>
      <c r="H459" s="700"/>
      <c r="I459" s="700"/>
      <c r="J459" s="700"/>
      <c r="K459" s="700"/>
      <c r="L459" s="700"/>
      <c r="M459" s="700"/>
      <c r="N459" s="700"/>
      <c r="O459" s="700"/>
      <c r="P459" s="700"/>
      <c r="Q459" s="700"/>
      <c r="R459" s="700"/>
      <c r="S459" s="700"/>
      <c r="T459" s="700"/>
      <c r="U459" s="122"/>
      <c r="V459" s="123"/>
      <c r="AJ459" s="27"/>
      <c r="AM459" s="122"/>
      <c r="AN459" s="123"/>
    </row>
    <row r="460" spans="1:43" x14ac:dyDescent="0.2">
      <c r="C460" s="122"/>
      <c r="D460" s="123"/>
      <c r="E460" s="700"/>
      <c r="F460" s="700"/>
      <c r="G460" s="700"/>
      <c r="H460" s="700"/>
      <c r="I460" s="700"/>
      <c r="J460" s="700"/>
      <c r="K460" s="700"/>
      <c r="L460" s="700"/>
      <c r="M460" s="700"/>
      <c r="N460" s="700"/>
      <c r="O460" s="700"/>
      <c r="P460" s="700"/>
      <c r="Q460" s="700"/>
      <c r="R460" s="700"/>
      <c r="S460" s="700"/>
      <c r="T460" s="700"/>
      <c r="U460" s="122"/>
      <c r="V460" s="123"/>
      <c r="AJ460" s="27"/>
      <c r="AM460" s="122"/>
      <c r="AN460" s="123"/>
    </row>
    <row r="461" spans="1:43" ht="6" customHeight="1" x14ac:dyDescent="0.2">
      <c r="A461" s="94"/>
      <c r="B461" s="256"/>
      <c r="C461" s="124"/>
      <c r="D461" s="257"/>
      <c r="E461" s="94"/>
      <c r="F461" s="94"/>
      <c r="G461" s="94"/>
      <c r="H461" s="94"/>
      <c r="I461" s="94"/>
      <c r="J461" s="94"/>
      <c r="K461" s="94"/>
      <c r="L461" s="94"/>
      <c r="M461" s="94"/>
      <c r="N461" s="94"/>
      <c r="O461" s="94"/>
      <c r="P461" s="94"/>
      <c r="Q461" s="94"/>
      <c r="R461" s="94"/>
      <c r="S461" s="94"/>
      <c r="T461" s="94"/>
      <c r="U461" s="124"/>
      <c r="V461" s="257"/>
      <c r="W461" s="94"/>
      <c r="X461" s="94"/>
      <c r="Y461" s="94"/>
      <c r="Z461" s="94"/>
      <c r="AA461" s="94"/>
      <c r="AB461" s="94"/>
      <c r="AC461" s="94"/>
      <c r="AD461" s="94"/>
      <c r="AE461" s="94"/>
      <c r="AF461" s="94"/>
      <c r="AG461" s="94"/>
      <c r="AH461" s="94"/>
      <c r="AI461" s="94"/>
      <c r="AJ461" s="94"/>
      <c r="AK461" s="94"/>
      <c r="AL461" s="447"/>
      <c r="AM461" s="124"/>
      <c r="AN461" s="257"/>
      <c r="AO461" s="94"/>
      <c r="AP461" s="94"/>
      <c r="AQ461" s="94"/>
    </row>
    <row r="462" spans="1:43" ht="6" customHeight="1" x14ac:dyDescent="0.2">
      <c r="A462" s="212"/>
      <c r="B462" s="230"/>
      <c r="C462" s="380"/>
      <c r="D462" s="381"/>
      <c r="E462" s="212"/>
      <c r="F462" s="212"/>
      <c r="G462" s="212"/>
      <c r="H462" s="212"/>
      <c r="I462" s="212"/>
      <c r="J462" s="212"/>
      <c r="K462" s="212"/>
      <c r="L462" s="212"/>
      <c r="M462" s="212"/>
      <c r="N462" s="212"/>
      <c r="O462" s="212"/>
      <c r="P462" s="212"/>
      <c r="Q462" s="212"/>
      <c r="R462" s="212"/>
      <c r="S462" s="212"/>
      <c r="T462" s="212"/>
      <c r="U462" s="380"/>
      <c r="V462" s="381"/>
      <c r="W462" s="212"/>
      <c r="X462" s="212"/>
      <c r="Y462" s="212"/>
      <c r="Z462" s="212"/>
      <c r="AA462" s="212"/>
      <c r="AB462" s="212"/>
      <c r="AC462" s="212"/>
      <c r="AD462" s="212"/>
      <c r="AE462" s="212"/>
      <c r="AF462" s="212"/>
      <c r="AG462" s="212"/>
      <c r="AH462" s="212"/>
      <c r="AI462" s="212"/>
      <c r="AJ462" s="212"/>
      <c r="AK462" s="212"/>
      <c r="AL462" s="214"/>
      <c r="AM462" s="380"/>
      <c r="AN462" s="123"/>
    </row>
    <row r="463" spans="1:43" ht="11.25" customHeight="1" x14ac:dyDescent="0.2">
      <c r="B463" s="125">
        <v>449</v>
      </c>
      <c r="C463" s="122"/>
      <c r="D463" s="123"/>
      <c r="E463" s="700" t="str">
        <f ca="1">VLOOKUP(INDIRECT(ADDRESS(ROW(),COLUMN()-3)),Language_Translations,MATCH(Language_Selected,Language_Options,0),FALSE)</f>
        <v>How long after delivery did the first check take place?</v>
      </c>
      <c r="F463" s="700"/>
      <c r="G463" s="700"/>
      <c r="H463" s="700"/>
      <c r="I463" s="700"/>
      <c r="J463" s="700"/>
      <c r="K463" s="700"/>
      <c r="L463" s="700"/>
      <c r="M463" s="700"/>
      <c r="N463" s="700"/>
      <c r="O463" s="700"/>
      <c r="P463" s="700"/>
      <c r="Q463" s="700"/>
      <c r="R463" s="700"/>
      <c r="S463" s="700"/>
      <c r="T463" s="700"/>
      <c r="U463" s="122"/>
      <c r="V463" s="123"/>
      <c r="AI463" s="381"/>
      <c r="AJ463" s="212"/>
      <c r="AK463" s="381"/>
      <c r="AL463" s="511"/>
      <c r="AM463" s="122"/>
      <c r="AN463" s="123"/>
    </row>
    <row r="464" spans="1:43" x14ac:dyDescent="0.2">
      <c r="B464" s="255"/>
      <c r="C464" s="122"/>
      <c r="D464" s="123"/>
      <c r="E464" s="700"/>
      <c r="F464" s="700"/>
      <c r="G464" s="700"/>
      <c r="H464" s="700"/>
      <c r="I464" s="700"/>
      <c r="J464" s="700"/>
      <c r="K464" s="700"/>
      <c r="L464" s="700"/>
      <c r="M464" s="700"/>
      <c r="N464" s="700"/>
      <c r="O464" s="700"/>
      <c r="P464" s="700"/>
      <c r="Q464" s="700"/>
      <c r="R464" s="700"/>
      <c r="S464" s="700"/>
      <c r="T464" s="700"/>
      <c r="U464" s="122"/>
      <c r="V464" s="123"/>
      <c r="W464" t="s">
        <v>64</v>
      </c>
      <c r="Z464" s="111" t="s">
        <v>9</v>
      </c>
      <c r="AA464" s="111"/>
      <c r="AB464" s="111"/>
      <c r="AC464" s="111"/>
      <c r="AD464" s="111"/>
      <c r="AE464" s="111"/>
      <c r="AF464" s="111"/>
      <c r="AG464" s="111"/>
      <c r="AH464" s="321" t="s">
        <v>87</v>
      </c>
      <c r="AI464" s="257"/>
      <c r="AJ464" s="94"/>
      <c r="AK464" s="257"/>
      <c r="AL464" s="508"/>
      <c r="AM464" s="122"/>
      <c r="AN464" s="123"/>
    </row>
    <row r="465" spans="1:43" x14ac:dyDescent="0.2">
      <c r="C465" s="122"/>
      <c r="D465" s="123"/>
      <c r="E465" s="700"/>
      <c r="F465" s="700"/>
      <c r="G465" s="700"/>
      <c r="H465" s="700"/>
      <c r="I465" s="700"/>
      <c r="J465" s="700"/>
      <c r="K465" s="700"/>
      <c r="L465" s="700"/>
      <c r="M465" s="700"/>
      <c r="N465" s="700"/>
      <c r="O465" s="700"/>
      <c r="P465" s="700"/>
      <c r="Q465" s="700"/>
      <c r="R465" s="700"/>
      <c r="S465" s="700"/>
      <c r="T465" s="700"/>
      <c r="U465" s="122"/>
      <c r="V465" s="123"/>
      <c r="AI465" s="123"/>
      <c r="AK465" s="123"/>
      <c r="AL465" s="507"/>
      <c r="AM465" s="122"/>
      <c r="AN465" s="123"/>
    </row>
    <row r="466" spans="1:43" x14ac:dyDescent="0.2">
      <c r="C466" s="122"/>
      <c r="D466" s="123"/>
      <c r="E466" s="460"/>
      <c r="F466" s="460"/>
      <c r="G466" s="460"/>
      <c r="H466" s="460"/>
      <c r="I466" s="460"/>
      <c r="J466" s="460"/>
      <c r="K466" s="460"/>
      <c r="L466" s="460"/>
      <c r="M466" s="460"/>
      <c r="N466" s="460"/>
      <c r="O466" s="460"/>
      <c r="P466" s="460"/>
      <c r="Q466" s="460"/>
      <c r="R466" s="460"/>
      <c r="S466" s="460"/>
      <c r="T466" s="460"/>
      <c r="U466" s="122"/>
      <c r="V466" s="123"/>
      <c r="W466" t="s">
        <v>184</v>
      </c>
      <c r="Y466" s="111" t="s">
        <v>9</v>
      </c>
      <c r="Z466" s="111"/>
      <c r="AA466" s="111"/>
      <c r="AB466" s="111"/>
      <c r="AC466" s="111"/>
      <c r="AD466" s="111"/>
      <c r="AE466" s="111"/>
      <c r="AF466" s="111"/>
      <c r="AG466" s="111"/>
      <c r="AH466" s="321" t="s">
        <v>89</v>
      </c>
      <c r="AI466" s="257"/>
      <c r="AJ466" s="94"/>
      <c r="AK466" s="257"/>
      <c r="AL466" s="508"/>
      <c r="AM466" s="122"/>
      <c r="AN466" s="123"/>
    </row>
    <row r="467" spans="1:43" ht="11.25" customHeight="1" x14ac:dyDescent="0.2">
      <c r="C467" s="122"/>
      <c r="D467" s="123"/>
      <c r="E467" s="660" t="s">
        <v>532</v>
      </c>
      <c r="F467" s="660"/>
      <c r="G467" s="660"/>
      <c r="H467" s="660"/>
      <c r="I467" s="660"/>
      <c r="J467" s="660"/>
      <c r="K467" s="660"/>
      <c r="L467" s="660"/>
      <c r="M467" s="660"/>
      <c r="N467" s="660"/>
      <c r="O467" s="660"/>
      <c r="P467" s="660"/>
      <c r="Q467" s="660"/>
      <c r="R467" s="660"/>
      <c r="S467" s="660"/>
      <c r="T467" s="660"/>
      <c r="U467" s="122"/>
      <c r="V467" s="123"/>
      <c r="AI467" s="381"/>
      <c r="AJ467" s="380"/>
      <c r="AK467" s="381"/>
      <c r="AL467" s="511"/>
      <c r="AM467" s="122"/>
      <c r="AN467" s="123"/>
    </row>
    <row r="468" spans="1:43" x14ac:dyDescent="0.2">
      <c r="C468" s="122"/>
      <c r="D468" s="123"/>
      <c r="E468" s="660"/>
      <c r="F468" s="660"/>
      <c r="G468" s="660"/>
      <c r="H468" s="660"/>
      <c r="I468" s="660"/>
      <c r="J468" s="660"/>
      <c r="K468" s="660"/>
      <c r="L468" s="660"/>
      <c r="M468" s="660"/>
      <c r="N468" s="660"/>
      <c r="O468" s="660"/>
      <c r="P468" s="660"/>
      <c r="Q468" s="660"/>
      <c r="R468" s="660"/>
      <c r="S468" s="660"/>
      <c r="T468" s="660"/>
      <c r="U468" s="122"/>
      <c r="V468" s="123"/>
      <c r="W468" t="s">
        <v>181</v>
      </c>
      <c r="Z468" s="111" t="s">
        <v>9</v>
      </c>
      <c r="AA468" s="111"/>
      <c r="AB468" s="111"/>
      <c r="AC468" s="111"/>
      <c r="AD468" s="111"/>
      <c r="AE468" s="111"/>
      <c r="AF468" s="111"/>
      <c r="AG468" s="111"/>
      <c r="AH468" s="321" t="s">
        <v>91</v>
      </c>
      <c r="AI468" s="257"/>
      <c r="AJ468" s="124"/>
      <c r="AK468" s="257"/>
      <c r="AL468" s="508"/>
      <c r="AM468" s="122"/>
      <c r="AN468" s="123"/>
    </row>
    <row r="469" spans="1:43" x14ac:dyDescent="0.2">
      <c r="C469" s="122"/>
      <c r="D469" s="123"/>
      <c r="E469" s="660"/>
      <c r="F469" s="660"/>
      <c r="G469" s="660"/>
      <c r="H469" s="660"/>
      <c r="I469" s="660"/>
      <c r="J469" s="660"/>
      <c r="K469" s="660"/>
      <c r="L469" s="660"/>
      <c r="M469" s="660"/>
      <c r="N469" s="660"/>
      <c r="O469" s="660"/>
      <c r="P469" s="660"/>
      <c r="Q469" s="660"/>
      <c r="R469" s="660"/>
      <c r="S469" s="660"/>
      <c r="T469" s="660"/>
      <c r="U469" s="122"/>
      <c r="V469" s="123"/>
      <c r="AM469" s="122"/>
      <c r="AN469" s="123"/>
    </row>
    <row r="470" spans="1:43" x14ac:dyDescent="0.2">
      <c r="C470" s="122"/>
      <c r="D470" s="123"/>
      <c r="E470" s="660"/>
      <c r="F470" s="660"/>
      <c r="G470" s="660"/>
      <c r="H470" s="660"/>
      <c r="I470" s="660"/>
      <c r="J470" s="660"/>
      <c r="K470" s="660"/>
      <c r="L470" s="660"/>
      <c r="M470" s="660"/>
      <c r="N470" s="660"/>
      <c r="O470" s="660"/>
      <c r="P470" s="660"/>
      <c r="Q470" s="660"/>
      <c r="R470" s="660"/>
      <c r="S470" s="660"/>
      <c r="T470" s="660"/>
      <c r="U470" s="122"/>
      <c r="V470" s="123"/>
      <c r="W470" t="s">
        <v>260</v>
      </c>
      <c r="AB470" s="111" t="s">
        <v>9</v>
      </c>
      <c r="AC470" s="111"/>
      <c r="AD470" s="111"/>
      <c r="AE470" s="111"/>
      <c r="AF470" s="111"/>
      <c r="AG470" s="111"/>
      <c r="AH470" s="111"/>
      <c r="AI470" s="111"/>
      <c r="AJ470" s="111"/>
      <c r="AK470" s="111"/>
      <c r="AL470" s="84" t="s">
        <v>448</v>
      </c>
      <c r="AM470" s="122"/>
      <c r="AN470" s="123"/>
    </row>
    <row r="471" spans="1:43" ht="6" customHeight="1" x14ac:dyDescent="0.2">
      <c r="A471" s="94"/>
      <c r="B471" s="256"/>
      <c r="C471" s="124"/>
      <c r="D471" s="257"/>
      <c r="E471" s="94"/>
      <c r="F471" s="94"/>
      <c r="G471" s="94"/>
      <c r="H471" s="94"/>
      <c r="I471" s="94"/>
      <c r="J471" s="94"/>
      <c r="K471" s="94"/>
      <c r="L471" s="94"/>
      <c r="M471" s="94"/>
      <c r="N471" s="94"/>
      <c r="O471" s="94"/>
      <c r="P471" s="94"/>
      <c r="Q471" s="94"/>
      <c r="R471" s="94"/>
      <c r="S471" s="94"/>
      <c r="T471" s="94"/>
      <c r="U471" s="124"/>
      <c r="V471" s="257"/>
      <c r="W471" s="94"/>
      <c r="X471" s="94"/>
      <c r="Y471" s="94"/>
      <c r="Z471" s="94"/>
      <c r="AA471" s="94"/>
      <c r="AB471" s="94"/>
      <c r="AC471" s="94"/>
      <c r="AD471" s="94"/>
      <c r="AE471" s="94"/>
      <c r="AF471" s="94"/>
      <c r="AG471" s="94"/>
      <c r="AH471" s="94"/>
      <c r="AI471" s="94"/>
      <c r="AJ471" s="94"/>
      <c r="AK471" s="94"/>
      <c r="AL471" s="447"/>
      <c r="AM471" s="124"/>
      <c r="AN471" s="257"/>
      <c r="AO471" s="94"/>
      <c r="AP471" s="94"/>
      <c r="AQ471" s="94"/>
    </row>
    <row r="472" spans="1:43" ht="6" customHeight="1" x14ac:dyDescent="0.2">
      <c r="A472" s="212"/>
      <c r="B472" s="230"/>
      <c r="C472" s="380"/>
      <c r="D472" s="381"/>
      <c r="E472" s="212"/>
      <c r="F472" s="212"/>
      <c r="G472" s="212"/>
      <c r="H472" s="212"/>
      <c r="I472" s="212"/>
      <c r="J472" s="212"/>
      <c r="K472" s="212"/>
      <c r="L472" s="212"/>
      <c r="M472" s="212"/>
      <c r="N472" s="212"/>
      <c r="O472" s="212"/>
      <c r="P472" s="212"/>
      <c r="Q472" s="212"/>
      <c r="R472" s="212"/>
      <c r="S472" s="212"/>
      <c r="T472" s="212"/>
      <c r="U472" s="380"/>
      <c r="V472" s="381"/>
      <c r="W472" s="212"/>
      <c r="X472" s="212"/>
      <c r="Y472" s="212"/>
      <c r="Z472" s="212"/>
      <c r="AA472" s="212"/>
      <c r="AB472" s="212"/>
      <c r="AC472" s="212"/>
      <c r="AD472" s="212"/>
      <c r="AE472" s="212"/>
      <c r="AF472" s="212"/>
      <c r="AG472" s="212"/>
      <c r="AH472" s="212"/>
      <c r="AI472" s="212"/>
      <c r="AJ472" s="212"/>
      <c r="AK472" s="212"/>
      <c r="AL472" s="214"/>
      <c r="AM472" s="380"/>
      <c r="AN472" s="123"/>
    </row>
    <row r="473" spans="1:43" ht="11.25" customHeight="1" x14ac:dyDescent="0.2">
      <c r="B473" s="125">
        <v>450</v>
      </c>
      <c r="C473" s="122"/>
      <c r="D473" s="123"/>
      <c r="E473" s="700" t="str">
        <f ca="1">VLOOKUP(INDIRECT(ADDRESS(ROW(),COLUMN()-3)),Language_Translations,MATCH(Language_Selected,Language_Options,0),FALSE)</f>
        <v>Who checked on your health at that time?</v>
      </c>
      <c r="F473" s="700"/>
      <c r="G473" s="700"/>
      <c r="H473" s="700"/>
      <c r="I473" s="700"/>
      <c r="J473" s="700"/>
      <c r="K473" s="700"/>
      <c r="L473" s="700"/>
      <c r="M473" s="700"/>
      <c r="N473" s="700"/>
      <c r="O473" s="700"/>
      <c r="P473" s="700"/>
      <c r="Q473" s="700"/>
      <c r="R473" s="700"/>
      <c r="S473" s="700"/>
      <c r="T473" s="700"/>
      <c r="U473" s="122"/>
      <c r="V473" s="123"/>
      <c r="W473" s="258" t="s">
        <v>455</v>
      </c>
      <c r="AM473" s="122"/>
      <c r="AN473" s="123"/>
    </row>
    <row r="474" spans="1:43" x14ac:dyDescent="0.2">
      <c r="B474" s="255" t="s">
        <v>52</v>
      </c>
      <c r="C474" s="122"/>
      <c r="D474" s="123"/>
      <c r="E474" s="700"/>
      <c r="F474" s="700"/>
      <c r="G474" s="700"/>
      <c r="H474" s="700"/>
      <c r="I474" s="700"/>
      <c r="J474" s="700"/>
      <c r="K474" s="700"/>
      <c r="L474" s="700"/>
      <c r="M474" s="700"/>
      <c r="N474" s="700"/>
      <c r="O474" s="700"/>
      <c r="P474" s="700"/>
      <c r="Q474" s="700"/>
      <c r="R474" s="700"/>
      <c r="S474" s="700"/>
      <c r="T474" s="700"/>
      <c r="U474" s="122"/>
      <c r="V474" s="123"/>
      <c r="X474" t="s">
        <v>456</v>
      </c>
      <c r="AA474" s="111" t="s">
        <v>9</v>
      </c>
      <c r="AB474" s="111"/>
      <c r="AC474" s="111"/>
      <c r="AD474" s="111"/>
      <c r="AE474" s="111"/>
      <c r="AF474" s="111"/>
      <c r="AG474" s="111"/>
      <c r="AH474" s="111"/>
      <c r="AI474" s="111"/>
      <c r="AJ474" s="111"/>
      <c r="AK474" s="111"/>
      <c r="AL474" s="84" t="s">
        <v>273</v>
      </c>
      <c r="AM474" s="122"/>
      <c r="AN474" s="123"/>
    </row>
    <row r="475" spans="1:43" x14ac:dyDescent="0.2">
      <c r="B475" s="255"/>
      <c r="C475" s="122"/>
      <c r="D475" s="123"/>
      <c r="E475" s="460"/>
      <c r="F475" s="460"/>
      <c r="G475" s="460"/>
      <c r="H475" s="460"/>
      <c r="I475" s="460"/>
      <c r="J475" s="460"/>
      <c r="K475" s="460"/>
      <c r="L475" s="460"/>
      <c r="M475" s="460"/>
      <c r="N475" s="460"/>
      <c r="O475" s="460"/>
      <c r="P475" s="460"/>
      <c r="Q475" s="460"/>
      <c r="R475" s="460"/>
      <c r="S475" s="460"/>
      <c r="T475" s="460"/>
      <c r="U475" s="122"/>
      <c r="V475" s="123"/>
      <c r="X475" t="s">
        <v>457</v>
      </c>
      <c r="AD475" s="111" t="s">
        <v>9</v>
      </c>
      <c r="AE475" s="111"/>
      <c r="AF475" s="111"/>
      <c r="AG475" s="111"/>
      <c r="AH475" s="111"/>
      <c r="AI475" s="111"/>
      <c r="AJ475" s="111"/>
      <c r="AK475" s="111"/>
      <c r="AL475" s="84" t="s">
        <v>274</v>
      </c>
      <c r="AM475" s="122"/>
      <c r="AN475" s="123"/>
    </row>
    <row r="476" spans="1:43" x14ac:dyDescent="0.2">
      <c r="C476" s="122"/>
      <c r="D476" s="123"/>
      <c r="U476" s="122"/>
      <c r="V476" s="123"/>
      <c r="X476" t="s">
        <v>458</v>
      </c>
      <c r="AE476" s="111" t="s">
        <v>9</v>
      </c>
      <c r="AF476" s="111"/>
      <c r="AG476" s="111"/>
      <c r="AH476" s="111"/>
      <c r="AI476" s="111"/>
      <c r="AJ476" s="111"/>
      <c r="AK476" s="111"/>
      <c r="AL476" s="84" t="s">
        <v>275</v>
      </c>
      <c r="AM476" s="122"/>
      <c r="AN476" s="123"/>
    </row>
    <row r="477" spans="1:43" ht="11.25" customHeight="1" x14ac:dyDescent="0.2">
      <c r="C477" s="122"/>
      <c r="D477" s="123"/>
      <c r="E477" s="660" t="s">
        <v>533</v>
      </c>
      <c r="F477" s="660"/>
      <c r="G477" s="660"/>
      <c r="H477" s="660"/>
      <c r="I477" s="660"/>
      <c r="J477" s="660"/>
      <c r="K477" s="660"/>
      <c r="L477" s="660"/>
      <c r="M477" s="660"/>
      <c r="N477" s="660"/>
      <c r="O477" s="660"/>
      <c r="P477" s="660"/>
      <c r="Q477" s="660"/>
      <c r="R477" s="660"/>
      <c r="S477" s="660"/>
      <c r="T477" s="660"/>
      <c r="U477" s="122"/>
      <c r="V477" s="123"/>
      <c r="W477" s="258" t="s">
        <v>460</v>
      </c>
      <c r="AL477"/>
      <c r="AM477" s="122"/>
      <c r="AN477" s="123"/>
    </row>
    <row r="478" spans="1:43" x14ac:dyDescent="0.2">
      <c r="C478" s="122"/>
      <c r="D478" s="123"/>
      <c r="E478" s="660"/>
      <c r="F478" s="660"/>
      <c r="G478" s="660"/>
      <c r="H478" s="660"/>
      <c r="I478" s="660"/>
      <c r="J478" s="660"/>
      <c r="K478" s="660"/>
      <c r="L478" s="660"/>
      <c r="M478" s="660"/>
      <c r="N478" s="660"/>
      <c r="O478" s="660"/>
      <c r="P478" s="660"/>
      <c r="Q478" s="660"/>
      <c r="R478" s="660"/>
      <c r="S478" s="660"/>
      <c r="T478" s="660"/>
      <c r="U478" s="122"/>
      <c r="V478" s="123"/>
      <c r="X478" t="s">
        <v>461</v>
      </c>
      <c r="AI478" s="111" t="s">
        <v>9</v>
      </c>
      <c r="AJ478" s="111"/>
      <c r="AK478" s="111"/>
      <c r="AL478" s="84" t="s">
        <v>340</v>
      </c>
      <c r="AM478" s="122"/>
      <c r="AN478" s="123"/>
    </row>
    <row r="479" spans="1:43" x14ac:dyDescent="0.2">
      <c r="C479" s="122"/>
      <c r="D479" s="123"/>
      <c r="U479" s="122"/>
      <c r="V479" s="123"/>
      <c r="X479" t="s">
        <v>396</v>
      </c>
      <c r="AM479" s="122"/>
      <c r="AN479" s="123"/>
    </row>
    <row r="480" spans="1:43" x14ac:dyDescent="0.2">
      <c r="C480" s="122"/>
      <c r="D480" s="123"/>
      <c r="U480" s="122"/>
      <c r="V480" s="123"/>
      <c r="Y480" t="s">
        <v>462</v>
      </c>
      <c r="AD480" s="111"/>
      <c r="AE480" s="111" t="s">
        <v>9</v>
      </c>
      <c r="AF480" s="111"/>
      <c r="AG480" s="111"/>
      <c r="AH480" s="111"/>
      <c r="AI480" s="111"/>
      <c r="AJ480" s="111"/>
      <c r="AK480" s="111"/>
      <c r="AL480" s="84" t="s">
        <v>342</v>
      </c>
      <c r="AM480" s="122"/>
      <c r="AN480" s="123"/>
    </row>
    <row r="481" spans="1:43" x14ac:dyDescent="0.2">
      <c r="C481" s="122"/>
      <c r="D481" s="123"/>
      <c r="U481" s="122"/>
      <c r="V481" s="123"/>
      <c r="AD481" s="111"/>
      <c r="AE481" s="111"/>
      <c r="AF481" s="111"/>
      <c r="AG481" s="111"/>
      <c r="AH481" s="111"/>
      <c r="AI481" s="111"/>
      <c r="AJ481" s="111"/>
      <c r="AK481" s="111"/>
      <c r="AL481" s="84"/>
      <c r="AM481" s="122"/>
      <c r="AN481" s="123"/>
    </row>
    <row r="482" spans="1:43" x14ac:dyDescent="0.2">
      <c r="C482" s="122"/>
      <c r="D482" s="123"/>
      <c r="U482" s="122"/>
      <c r="V482" s="123"/>
      <c r="W482" t="s">
        <v>253</v>
      </c>
      <c r="Z482" s="94"/>
      <c r="AA482" s="94"/>
      <c r="AB482" s="94"/>
      <c r="AC482" s="94"/>
      <c r="AD482" s="94"/>
      <c r="AE482" s="94"/>
      <c r="AL482" s="84" t="s">
        <v>71</v>
      </c>
      <c r="AM482" s="122"/>
      <c r="AN482" s="123"/>
    </row>
    <row r="483" spans="1:43" x14ac:dyDescent="0.2">
      <c r="C483" s="122"/>
      <c r="D483" s="123"/>
      <c r="U483" s="122"/>
      <c r="V483" s="123"/>
      <c r="Z483" s="531" t="s">
        <v>102</v>
      </c>
      <c r="AA483" s="531"/>
      <c r="AB483" s="531"/>
      <c r="AC483" s="531"/>
      <c r="AD483" s="531"/>
      <c r="AE483" s="531"/>
      <c r="AF483" s="531"/>
      <c r="AG483" s="531"/>
      <c r="AH483" s="531"/>
      <c r="AI483" s="531"/>
      <c r="AJ483" s="531"/>
      <c r="AK483" s="531"/>
      <c r="AM483" s="122"/>
      <c r="AN483" s="123"/>
    </row>
    <row r="484" spans="1:43" ht="6" customHeight="1" thickBot="1" x14ac:dyDescent="0.25">
      <c r="A484" s="94"/>
      <c r="B484" s="256"/>
      <c r="C484" s="124"/>
      <c r="D484" s="257"/>
      <c r="E484" s="94"/>
      <c r="F484" s="94"/>
      <c r="G484" s="94"/>
      <c r="H484" s="94"/>
      <c r="I484" s="94"/>
      <c r="J484" s="94"/>
      <c r="K484" s="94"/>
      <c r="L484" s="94"/>
      <c r="M484" s="94"/>
      <c r="N484" s="94"/>
      <c r="O484" s="94"/>
      <c r="P484" s="94"/>
      <c r="Q484" s="94"/>
      <c r="R484" s="94"/>
      <c r="S484" s="94"/>
      <c r="T484" s="94"/>
      <c r="U484" s="124"/>
      <c r="V484" s="257"/>
      <c r="W484" s="94"/>
      <c r="X484" s="94"/>
      <c r="Y484" s="94"/>
      <c r="Z484" s="94"/>
      <c r="AA484" s="94"/>
      <c r="AB484" s="94"/>
      <c r="AC484" s="94"/>
      <c r="AD484" s="94"/>
      <c r="AE484" s="94"/>
      <c r="AF484" s="94"/>
      <c r="AG484" s="94"/>
      <c r="AH484" s="94"/>
      <c r="AI484" s="94"/>
      <c r="AJ484" s="94"/>
      <c r="AK484" s="94"/>
      <c r="AL484" s="447"/>
      <c r="AM484" s="124"/>
      <c r="AN484" s="123"/>
    </row>
    <row r="485" spans="1:43" ht="6" customHeight="1" x14ac:dyDescent="0.2">
      <c r="A485" s="494"/>
      <c r="B485" s="383"/>
      <c r="C485" s="495"/>
      <c r="D485" s="496"/>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211"/>
      <c r="AA485" s="211"/>
      <c r="AB485" s="211"/>
      <c r="AC485" s="211"/>
      <c r="AD485" s="211"/>
      <c r="AE485" s="211"/>
      <c r="AF485" s="211"/>
      <c r="AG485" s="211"/>
      <c r="AH485" s="211"/>
      <c r="AI485" s="211"/>
      <c r="AJ485" s="211"/>
      <c r="AK485" s="211"/>
      <c r="AL485" s="384"/>
      <c r="AM485" s="495"/>
      <c r="AN485" s="496"/>
      <c r="AO485" s="211"/>
      <c r="AP485" s="211"/>
      <c r="AQ485" s="497"/>
    </row>
    <row r="486" spans="1:43" ht="11.25" customHeight="1" x14ac:dyDescent="0.2">
      <c r="A486" s="387"/>
      <c r="B486" s="125">
        <v>451</v>
      </c>
      <c r="C486" s="122"/>
      <c r="D486" s="123"/>
      <c r="E486" s="660" t="s">
        <v>449</v>
      </c>
      <c r="F486" s="660"/>
      <c r="G486" s="660"/>
      <c r="H486" s="660"/>
      <c r="I486" s="660"/>
      <c r="J486" s="660"/>
      <c r="K486" s="660"/>
      <c r="L486" s="660"/>
      <c r="M486" s="660"/>
      <c r="N486" s="660"/>
      <c r="O486" s="660"/>
      <c r="P486" s="660"/>
      <c r="Q486" s="660"/>
      <c r="R486" s="660"/>
      <c r="S486" s="660"/>
      <c r="T486" s="660"/>
      <c r="U486" s="313"/>
      <c r="V486" s="313"/>
      <c r="W486" s="313"/>
      <c r="X486" s="313"/>
      <c r="Y486" s="313"/>
      <c r="Z486" s="313"/>
      <c r="AA486" s="313"/>
      <c r="AB486" s="313"/>
      <c r="AC486" s="313"/>
      <c r="AD486" s="313"/>
      <c r="AE486" s="313"/>
      <c r="AF486" s="313"/>
      <c r="AG486" s="313"/>
      <c r="AH486" s="313"/>
      <c r="AI486" s="313"/>
      <c r="AJ486" s="313"/>
      <c r="AK486" s="313"/>
      <c r="AL486" s="313"/>
      <c r="AM486" s="122"/>
      <c r="AN486" s="123"/>
      <c r="AQ486" s="210"/>
    </row>
    <row r="487" spans="1:43" ht="6" customHeight="1" x14ac:dyDescent="0.2">
      <c r="A487" s="387"/>
      <c r="C487" s="122"/>
      <c r="D487" s="123"/>
      <c r="AM487" s="122"/>
      <c r="AN487" s="123"/>
      <c r="AQ487" s="210"/>
    </row>
    <row r="488" spans="1:43" x14ac:dyDescent="0.2">
      <c r="A488" s="387"/>
      <c r="C488" s="122"/>
      <c r="D488" s="123"/>
      <c r="P488" s="27" t="s">
        <v>451</v>
      </c>
      <c r="AC488" s="27" t="s">
        <v>451</v>
      </c>
      <c r="AM488" s="122"/>
      <c r="AN488" s="123"/>
      <c r="AP488" s="728">
        <v>455</v>
      </c>
      <c r="AQ488" s="210"/>
    </row>
    <row r="489" spans="1:43" x14ac:dyDescent="0.2">
      <c r="A489" s="387"/>
      <c r="C489" s="122"/>
      <c r="D489" s="123"/>
      <c r="P489" s="27" t="s">
        <v>452</v>
      </c>
      <c r="AC489" s="27" t="s">
        <v>454</v>
      </c>
      <c r="AM489" s="122"/>
      <c r="AN489" s="123"/>
      <c r="AP489" s="728"/>
      <c r="AQ489" s="210"/>
    </row>
    <row r="490" spans="1:43" ht="6" customHeight="1" thickBot="1" x14ac:dyDescent="0.25">
      <c r="A490" s="499"/>
      <c r="B490" s="493"/>
      <c r="C490" s="400"/>
      <c r="D490" s="401"/>
      <c r="E490" s="399"/>
      <c r="F490" s="399"/>
      <c r="G490" s="399"/>
      <c r="H490" s="399"/>
      <c r="I490" s="399"/>
      <c r="J490" s="399"/>
      <c r="K490" s="399"/>
      <c r="L490" s="399"/>
      <c r="M490" s="399"/>
      <c r="N490" s="399"/>
      <c r="O490" s="399"/>
      <c r="P490" s="399"/>
      <c r="Q490" s="399"/>
      <c r="R490" s="399"/>
      <c r="S490" s="399"/>
      <c r="T490" s="399"/>
      <c r="U490" s="399"/>
      <c r="V490" s="399"/>
      <c r="W490" s="399"/>
      <c r="X490" s="399"/>
      <c r="Y490" s="399"/>
      <c r="Z490" s="399"/>
      <c r="AA490" s="399"/>
      <c r="AB490" s="399"/>
      <c r="AC490" s="399"/>
      <c r="AD490" s="399"/>
      <c r="AE490" s="399"/>
      <c r="AF490" s="399"/>
      <c r="AG490" s="399"/>
      <c r="AH490" s="399"/>
      <c r="AI490" s="399"/>
      <c r="AJ490" s="399"/>
      <c r="AK490" s="399"/>
      <c r="AL490" s="402"/>
      <c r="AM490" s="400"/>
      <c r="AN490" s="401"/>
      <c r="AO490" s="399"/>
      <c r="AP490" s="399"/>
      <c r="AQ490" s="500"/>
    </row>
    <row r="491" spans="1:43" ht="6" customHeight="1" x14ac:dyDescent="0.2">
      <c r="A491" s="212"/>
      <c r="B491" s="230"/>
      <c r="C491" s="380"/>
      <c r="D491" s="381"/>
      <c r="E491" s="212"/>
      <c r="F491" s="212"/>
      <c r="G491" s="212"/>
      <c r="H491" s="212"/>
      <c r="I491" s="212"/>
      <c r="J491" s="212"/>
      <c r="K491" s="212"/>
      <c r="L491" s="212"/>
      <c r="M491" s="212"/>
      <c r="N491" s="212"/>
      <c r="O491" s="212"/>
      <c r="P491" s="212"/>
      <c r="Q491" s="212"/>
      <c r="R491" s="212"/>
      <c r="S491" s="212"/>
      <c r="T491" s="212"/>
      <c r="U491" s="380"/>
      <c r="V491" s="381"/>
      <c r="W491" s="212"/>
      <c r="X491" s="212"/>
      <c r="Y491" s="212"/>
      <c r="Z491" s="212"/>
      <c r="AA491" s="212"/>
      <c r="AB491" s="212"/>
      <c r="AC491" s="212"/>
      <c r="AD491" s="212"/>
      <c r="AE491" s="212"/>
      <c r="AF491" s="212"/>
      <c r="AG491" s="212"/>
      <c r="AH491" s="212"/>
      <c r="AI491" s="212"/>
      <c r="AJ491" s="212"/>
      <c r="AK491" s="212"/>
      <c r="AL491" s="214"/>
      <c r="AM491" s="380"/>
      <c r="AN491" s="123"/>
    </row>
    <row r="492" spans="1:43" ht="11.25" customHeight="1" x14ac:dyDescent="0.2">
      <c r="B492" s="125">
        <v>452</v>
      </c>
      <c r="C492" s="122"/>
      <c r="D492" s="123"/>
      <c r="E492" s="700" t="str">
        <f ca="1">VLOOKUP(INDIRECT(ADDRESS(ROW(),COLUMN()-3)),Language_Translations,MATCH(Language_Selected,Language_Options,0),FALSE)</f>
        <v>Now I would like to talk to you about checks on (NAME'S) health -- for example, someone examining (NAME), checking the cord, or talking to you about how to care for (NAME). 
Before (NAME) left the facility, did anyone check on (NAME'S) health?</v>
      </c>
      <c r="F492" s="700"/>
      <c r="G492" s="700"/>
      <c r="H492" s="700"/>
      <c r="I492" s="700"/>
      <c r="J492" s="700"/>
      <c r="K492" s="700"/>
      <c r="L492" s="700"/>
      <c r="M492" s="700"/>
      <c r="N492" s="700"/>
      <c r="O492" s="700"/>
      <c r="P492" s="700"/>
      <c r="Q492" s="700"/>
      <c r="R492" s="700"/>
      <c r="S492" s="700"/>
      <c r="T492" s="700"/>
      <c r="U492" s="122"/>
      <c r="V492" s="123"/>
      <c r="AM492" s="122"/>
      <c r="AN492" s="123"/>
    </row>
    <row r="493" spans="1:43" x14ac:dyDescent="0.2">
      <c r="B493" s="255"/>
      <c r="C493" s="122"/>
      <c r="D493" s="123"/>
      <c r="E493" s="700"/>
      <c r="F493" s="700"/>
      <c r="G493" s="700"/>
      <c r="H493" s="700"/>
      <c r="I493" s="700"/>
      <c r="J493" s="700"/>
      <c r="K493" s="700"/>
      <c r="L493" s="700"/>
      <c r="M493" s="700"/>
      <c r="N493" s="700"/>
      <c r="O493" s="700"/>
      <c r="P493" s="700"/>
      <c r="Q493" s="700"/>
      <c r="R493" s="700"/>
      <c r="S493" s="700"/>
      <c r="T493" s="700"/>
      <c r="U493" s="122"/>
      <c r="V493" s="123"/>
      <c r="AM493" s="122"/>
      <c r="AN493" s="123"/>
    </row>
    <row r="494" spans="1:43" ht="11.25" customHeight="1" x14ac:dyDescent="0.2">
      <c r="C494" s="122"/>
      <c r="D494" s="123"/>
      <c r="E494" s="700"/>
      <c r="F494" s="700"/>
      <c r="G494" s="700"/>
      <c r="H494" s="700"/>
      <c r="I494" s="700"/>
      <c r="J494" s="700"/>
      <c r="K494" s="700"/>
      <c r="L494" s="700"/>
      <c r="M494" s="700"/>
      <c r="N494" s="700"/>
      <c r="O494" s="700"/>
      <c r="P494" s="700"/>
      <c r="Q494" s="700"/>
      <c r="R494" s="700"/>
      <c r="S494" s="700"/>
      <c r="T494" s="700"/>
      <c r="U494" s="122"/>
      <c r="V494" s="123"/>
      <c r="W494" t="s">
        <v>112</v>
      </c>
      <c r="Y494" s="111" t="s">
        <v>9</v>
      </c>
      <c r="Z494" s="111"/>
      <c r="AA494" s="111"/>
      <c r="AB494" s="111"/>
      <c r="AC494" s="111"/>
      <c r="AD494" s="111"/>
      <c r="AE494" s="111"/>
      <c r="AF494" s="111"/>
      <c r="AG494" s="111"/>
      <c r="AH494" s="111"/>
      <c r="AI494" s="111"/>
      <c r="AJ494" s="111"/>
      <c r="AK494" s="111"/>
      <c r="AL494" s="84" t="s">
        <v>87</v>
      </c>
      <c r="AM494" s="122"/>
      <c r="AN494" s="123"/>
    </row>
    <row r="495" spans="1:43" x14ac:dyDescent="0.2">
      <c r="C495" s="122"/>
      <c r="D495" s="123"/>
      <c r="E495" s="700"/>
      <c r="F495" s="700"/>
      <c r="G495" s="700"/>
      <c r="H495" s="700"/>
      <c r="I495" s="700"/>
      <c r="J495" s="700"/>
      <c r="K495" s="700"/>
      <c r="L495" s="700"/>
      <c r="M495" s="700"/>
      <c r="N495" s="700"/>
      <c r="O495" s="700"/>
      <c r="P495" s="700"/>
      <c r="Q495" s="700"/>
      <c r="R495" s="700"/>
      <c r="S495" s="700"/>
      <c r="T495" s="700"/>
      <c r="U495" s="122"/>
      <c r="V495" s="123"/>
      <c r="W495" t="s">
        <v>113</v>
      </c>
      <c r="Y495" s="111" t="s">
        <v>9</v>
      </c>
      <c r="Z495" s="111"/>
      <c r="AA495" s="111"/>
      <c r="AB495" s="111"/>
      <c r="AC495" s="111"/>
      <c r="AD495" s="111"/>
      <c r="AE495" s="111"/>
      <c r="AF495" s="111"/>
      <c r="AG495" s="111"/>
      <c r="AH495" s="111"/>
      <c r="AI495" s="111"/>
      <c r="AJ495" s="111"/>
      <c r="AK495" s="111"/>
      <c r="AL495" s="84" t="s">
        <v>89</v>
      </c>
      <c r="AM495" s="122"/>
      <c r="AN495" s="123"/>
      <c r="AP495" s="685">
        <v>455</v>
      </c>
    </row>
    <row r="496" spans="1:43" x14ac:dyDescent="0.2">
      <c r="C496" s="122"/>
      <c r="D496" s="123"/>
      <c r="E496" s="700"/>
      <c r="F496" s="700"/>
      <c r="G496" s="700"/>
      <c r="H496" s="700"/>
      <c r="I496" s="700"/>
      <c r="J496" s="700"/>
      <c r="K496" s="700"/>
      <c r="L496" s="700"/>
      <c r="M496" s="700"/>
      <c r="N496" s="700"/>
      <c r="O496" s="700"/>
      <c r="P496" s="700"/>
      <c r="Q496" s="700"/>
      <c r="R496" s="700"/>
      <c r="S496" s="700"/>
      <c r="T496" s="700"/>
      <c r="U496" s="122"/>
      <c r="V496" s="123"/>
      <c r="W496" t="s">
        <v>260</v>
      </c>
      <c r="AB496" s="111" t="s">
        <v>9</v>
      </c>
      <c r="AC496" s="111"/>
      <c r="AD496" s="111"/>
      <c r="AE496" s="111"/>
      <c r="AF496" s="111"/>
      <c r="AG496" s="111"/>
      <c r="AH496" s="111"/>
      <c r="AI496" s="111"/>
      <c r="AJ496" s="111"/>
      <c r="AK496" s="111"/>
      <c r="AL496" s="84" t="s">
        <v>212</v>
      </c>
      <c r="AM496" s="122"/>
      <c r="AN496" s="123"/>
      <c r="AP496" s="685"/>
    </row>
    <row r="497" spans="1:43" x14ac:dyDescent="0.2">
      <c r="C497" s="122"/>
      <c r="D497" s="123"/>
      <c r="E497" s="700"/>
      <c r="F497" s="700"/>
      <c r="G497" s="700"/>
      <c r="H497" s="700"/>
      <c r="I497" s="700"/>
      <c r="J497" s="700"/>
      <c r="K497" s="700"/>
      <c r="L497" s="700"/>
      <c r="M497" s="700"/>
      <c r="N497" s="700"/>
      <c r="O497" s="700"/>
      <c r="P497" s="700"/>
      <c r="Q497" s="700"/>
      <c r="R497" s="700"/>
      <c r="S497" s="700"/>
      <c r="T497" s="700"/>
      <c r="U497" s="122"/>
      <c r="V497" s="123"/>
      <c r="AG497" s="111"/>
      <c r="AH497" s="111"/>
      <c r="AI497" s="111"/>
      <c r="AJ497" s="111"/>
      <c r="AK497" s="111"/>
      <c r="AL497" s="84"/>
      <c r="AM497" s="122"/>
      <c r="AN497" s="123"/>
    </row>
    <row r="498" spans="1:43" x14ac:dyDescent="0.2">
      <c r="C498" s="122"/>
      <c r="D498" s="123"/>
      <c r="E498" s="700"/>
      <c r="F498" s="700"/>
      <c r="G498" s="700"/>
      <c r="H498" s="700"/>
      <c r="I498" s="700"/>
      <c r="J498" s="700"/>
      <c r="K498" s="700"/>
      <c r="L498" s="700"/>
      <c r="M498" s="700"/>
      <c r="N498" s="700"/>
      <c r="O498" s="700"/>
      <c r="P498" s="700"/>
      <c r="Q498" s="700"/>
      <c r="R498" s="700"/>
      <c r="S498" s="700"/>
      <c r="T498" s="700"/>
      <c r="U498" s="122"/>
      <c r="V498" s="123"/>
      <c r="AG498" s="111"/>
      <c r="AH498" s="111"/>
      <c r="AI498" s="111"/>
      <c r="AJ498" s="111"/>
      <c r="AK498" s="111"/>
      <c r="AL498" s="84"/>
      <c r="AM498" s="122"/>
      <c r="AN498" s="123"/>
    </row>
    <row r="499" spans="1:43" ht="6" customHeight="1" x14ac:dyDescent="0.2">
      <c r="A499" s="94"/>
      <c r="B499" s="256"/>
      <c r="C499" s="124"/>
      <c r="D499" s="257"/>
      <c r="E499" s="94"/>
      <c r="F499" s="94"/>
      <c r="G499" s="94"/>
      <c r="H499" s="94"/>
      <c r="I499" s="94"/>
      <c r="J499" s="94"/>
      <c r="K499" s="94"/>
      <c r="L499" s="94"/>
      <c r="M499" s="94"/>
      <c r="N499" s="94"/>
      <c r="O499" s="94"/>
      <c r="P499" s="94"/>
      <c r="Q499" s="94"/>
      <c r="R499" s="94"/>
      <c r="S499" s="94"/>
      <c r="T499" s="94"/>
      <c r="U499" s="124"/>
      <c r="V499" s="257"/>
      <c r="W499" s="94"/>
      <c r="X499" s="94"/>
      <c r="Y499" s="94"/>
      <c r="Z499" s="94"/>
      <c r="AA499" s="94"/>
      <c r="AB499" s="94"/>
      <c r="AC499" s="94"/>
      <c r="AD499" s="94"/>
      <c r="AE499" s="94"/>
      <c r="AF499" s="94"/>
      <c r="AG499" s="94"/>
      <c r="AH499" s="94"/>
      <c r="AI499" s="94"/>
      <c r="AJ499" s="94"/>
      <c r="AK499" s="94"/>
      <c r="AL499" s="447"/>
      <c r="AM499" s="124"/>
      <c r="AN499" s="257"/>
      <c r="AO499" s="94"/>
      <c r="AP499" s="94"/>
      <c r="AQ499" s="94"/>
    </row>
    <row r="500" spans="1:43" ht="6" customHeight="1" x14ac:dyDescent="0.2">
      <c r="A500" s="212"/>
      <c r="B500" s="230"/>
      <c r="C500" s="380"/>
      <c r="D500" s="381"/>
      <c r="E500" s="212"/>
      <c r="F500" s="212"/>
      <c r="G500" s="212"/>
      <c r="H500" s="212"/>
      <c r="I500" s="212"/>
      <c r="J500" s="212"/>
      <c r="K500" s="212"/>
      <c r="L500" s="212"/>
      <c r="M500" s="212"/>
      <c r="N500" s="212"/>
      <c r="O500" s="212"/>
      <c r="P500" s="212"/>
      <c r="Q500" s="212"/>
      <c r="R500" s="212"/>
      <c r="S500" s="212"/>
      <c r="T500" s="212"/>
      <c r="U500" s="380"/>
      <c r="V500" s="381"/>
      <c r="W500" s="212"/>
      <c r="X500" s="212"/>
      <c r="Y500" s="212"/>
      <c r="Z500" s="212"/>
      <c r="AA500" s="212"/>
      <c r="AB500" s="212"/>
      <c r="AC500" s="212"/>
      <c r="AD500" s="212"/>
      <c r="AE500" s="212"/>
      <c r="AF500" s="212"/>
      <c r="AG500" s="212"/>
      <c r="AH500" s="212"/>
      <c r="AI500" s="212"/>
      <c r="AJ500" s="212"/>
      <c r="AK500" s="212"/>
      <c r="AL500" s="214"/>
      <c r="AM500" s="380"/>
      <c r="AN500" s="123"/>
    </row>
    <row r="501" spans="1:43" ht="11.25" customHeight="1" x14ac:dyDescent="0.2">
      <c r="B501" s="125">
        <v>453</v>
      </c>
      <c r="C501" s="122"/>
      <c r="D501" s="123"/>
      <c r="E501" s="700" t="str">
        <f ca="1">VLOOKUP(INDIRECT(ADDRESS(ROW(),COLUMN()-3)),Language_Translations,MATCH(Language_Selected,Language_Options,0),FALSE)</f>
        <v>How long after delivery was (NAME)’s health first checked?</v>
      </c>
      <c r="F501" s="700"/>
      <c r="G501" s="700"/>
      <c r="H501" s="700"/>
      <c r="I501" s="700"/>
      <c r="J501" s="700"/>
      <c r="K501" s="700"/>
      <c r="L501" s="700"/>
      <c r="M501" s="700"/>
      <c r="N501" s="700"/>
      <c r="O501" s="700"/>
      <c r="P501" s="700"/>
      <c r="Q501" s="700"/>
      <c r="R501" s="700"/>
      <c r="S501" s="700"/>
      <c r="T501" s="700"/>
      <c r="U501" s="122"/>
      <c r="V501" s="123"/>
      <c r="AI501" s="381"/>
      <c r="AJ501" s="212"/>
      <c r="AK501" s="381"/>
      <c r="AL501" s="511"/>
      <c r="AM501" s="122"/>
      <c r="AN501" s="123"/>
    </row>
    <row r="502" spans="1:43" x14ac:dyDescent="0.2">
      <c r="B502" s="255"/>
      <c r="C502" s="122"/>
      <c r="D502" s="123"/>
      <c r="E502" s="700"/>
      <c r="F502" s="700"/>
      <c r="G502" s="700"/>
      <c r="H502" s="700"/>
      <c r="I502" s="700"/>
      <c r="J502" s="700"/>
      <c r="K502" s="700"/>
      <c r="L502" s="700"/>
      <c r="M502" s="700"/>
      <c r="N502" s="700"/>
      <c r="O502" s="700"/>
      <c r="P502" s="700"/>
      <c r="Q502" s="700"/>
      <c r="R502" s="700"/>
      <c r="S502" s="700"/>
      <c r="T502" s="700"/>
      <c r="U502" s="122"/>
      <c r="V502" s="123"/>
      <c r="W502" t="s">
        <v>64</v>
      </c>
      <c r="Z502" s="111" t="s">
        <v>9</v>
      </c>
      <c r="AA502" s="111"/>
      <c r="AB502" s="111"/>
      <c r="AC502" s="111"/>
      <c r="AD502" s="111"/>
      <c r="AE502" s="111"/>
      <c r="AF502" s="111"/>
      <c r="AG502" s="111"/>
      <c r="AH502" s="321" t="s">
        <v>87</v>
      </c>
      <c r="AI502" s="257"/>
      <c r="AJ502" s="94"/>
      <c r="AK502" s="257"/>
      <c r="AL502" s="508"/>
      <c r="AM502" s="122"/>
      <c r="AN502" s="123"/>
    </row>
    <row r="503" spans="1:43" x14ac:dyDescent="0.2">
      <c r="C503" s="122"/>
      <c r="D503" s="123"/>
      <c r="E503" s="700"/>
      <c r="F503" s="700"/>
      <c r="G503" s="700"/>
      <c r="H503" s="700"/>
      <c r="I503" s="700"/>
      <c r="J503" s="700"/>
      <c r="K503" s="700"/>
      <c r="L503" s="700"/>
      <c r="M503" s="700"/>
      <c r="N503" s="700"/>
      <c r="O503" s="700"/>
      <c r="P503" s="700"/>
      <c r="Q503" s="700"/>
      <c r="R503" s="700"/>
      <c r="S503" s="700"/>
      <c r="T503" s="700"/>
      <c r="U503" s="122"/>
      <c r="V503" s="123"/>
      <c r="AI503" s="123"/>
      <c r="AK503" s="123"/>
      <c r="AL503" s="507"/>
      <c r="AM503" s="122"/>
      <c r="AN503" s="123"/>
    </row>
    <row r="504" spans="1:43" x14ac:dyDescent="0.2">
      <c r="C504" s="122"/>
      <c r="D504" s="123"/>
      <c r="E504" s="660" t="s">
        <v>532</v>
      </c>
      <c r="F504" s="660"/>
      <c r="G504" s="660"/>
      <c r="H504" s="660"/>
      <c r="I504" s="660"/>
      <c r="J504" s="660"/>
      <c r="K504" s="660"/>
      <c r="L504" s="660"/>
      <c r="M504" s="660"/>
      <c r="N504" s="660"/>
      <c r="O504" s="660"/>
      <c r="P504" s="660"/>
      <c r="Q504" s="660"/>
      <c r="R504" s="660"/>
      <c r="S504" s="660"/>
      <c r="T504" s="660"/>
      <c r="U504" s="122"/>
      <c r="V504" s="123"/>
      <c r="W504" t="s">
        <v>184</v>
      </c>
      <c r="Y504" s="111" t="s">
        <v>9</v>
      </c>
      <c r="Z504" s="111"/>
      <c r="AA504" s="111"/>
      <c r="AB504" s="111"/>
      <c r="AC504" s="111"/>
      <c r="AD504" s="111"/>
      <c r="AE504" s="111"/>
      <c r="AF504" s="111"/>
      <c r="AG504" s="111"/>
      <c r="AH504" s="321" t="s">
        <v>89</v>
      </c>
      <c r="AI504" s="257"/>
      <c r="AJ504" s="94"/>
      <c r="AK504" s="257"/>
      <c r="AL504" s="508"/>
      <c r="AM504" s="122"/>
      <c r="AN504" s="123"/>
    </row>
    <row r="505" spans="1:43" ht="11.25" customHeight="1" x14ac:dyDescent="0.2">
      <c r="C505" s="122"/>
      <c r="D505" s="123"/>
      <c r="E505" s="660"/>
      <c r="F505" s="660"/>
      <c r="G505" s="660"/>
      <c r="H505" s="660"/>
      <c r="I505" s="660"/>
      <c r="J505" s="660"/>
      <c r="K505" s="660"/>
      <c r="L505" s="660"/>
      <c r="M505" s="660"/>
      <c r="N505" s="660"/>
      <c r="O505" s="660"/>
      <c r="P505" s="660"/>
      <c r="Q505" s="660"/>
      <c r="R505" s="660"/>
      <c r="S505" s="660"/>
      <c r="T505" s="660"/>
      <c r="U505" s="122"/>
      <c r="V505" s="123"/>
      <c r="AI505" s="381"/>
      <c r="AJ505" s="380"/>
      <c r="AK505" s="381"/>
      <c r="AL505" s="511"/>
      <c r="AM505" s="122"/>
      <c r="AN505" s="123"/>
    </row>
    <row r="506" spans="1:43" x14ac:dyDescent="0.2">
      <c r="C506" s="122"/>
      <c r="D506" s="123"/>
      <c r="E506" s="660"/>
      <c r="F506" s="660"/>
      <c r="G506" s="660"/>
      <c r="H506" s="660"/>
      <c r="I506" s="660"/>
      <c r="J506" s="660"/>
      <c r="K506" s="660"/>
      <c r="L506" s="660"/>
      <c r="M506" s="660"/>
      <c r="N506" s="660"/>
      <c r="O506" s="660"/>
      <c r="P506" s="660"/>
      <c r="Q506" s="660"/>
      <c r="R506" s="660"/>
      <c r="S506" s="660"/>
      <c r="T506" s="660"/>
      <c r="U506" s="122"/>
      <c r="V506" s="123"/>
      <c r="W506" t="s">
        <v>181</v>
      </c>
      <c r="Z506" s="111" t="s">
        <v>9</v>
      </c>
      <c r="AA506" s="111"/>
      <c r="AB506" s="111"/>
      <c r="AC506" s="111"/>
      <c r="AD506" s="111"/>
      <c r="AE506" s="111"/>
      <c r="AF506" s="111"/>
      <c r="AG506" s="111"/>
      <c r="AH506" s="321" t="s">
        <v>91</v>
      </c>
      <c r="AI506" s="257"/>
      <c r="AJ506" s="124"/>
      <c r="AK506" s="257"/>
      <c r="AL506" s="508"/>
      <c r="AM506" s="122"/>
      <c r="AN506" s="123"/>
    </row>
    <row r="507" spans="1:43" x14ac:dyDescent="0.2">
      <c r="C507" s="122"/>
      <c r="D507" s="123"/>
      <c r="E507" s="313"/>
      <c r="F507" s="313"/>
      <c r="G507" s="313"/>
      <c r="H507" s="313"/>
      <c r="I507" s="313"/>
      <c r="J507" s="313"/>
      <c r="K507" s="313"/>
      <c r="L507" s="313"/>
      <c r="M507" s="313"/>
      <c r="N507" s="313"/>
      <c r="O507" s="313"/>
      <c r="P507" s="313"/>
      <c r="Q507" s="313"/>
      <c r="R507" s="313"/>
      <c r="S507" s="313"/>
      <c r="T507" s="313"/>
      <c r="U507" s="122"/>
      <c r="V507" s="123"/>
      <c r="AM507" s="122"/>
      <c r="AN507" s="123"/>
    </row>
    <row r="508" spans="1:43" x14ac:dyDescent="0.2">
      <c r="C508" s="122"/>
      <c r="D508" s="123"/>
      <c r="E508" s="313"/>
      <c r="F508" s="313"/>
      <c r="G508" s="313"/>
      <c r="H508" s="313"/>
      <c r="I508" s="313"/>
      <c r="J508" s="313"/>
      <c r="K508" s="313"/>
      <c r="L508" s="313"/>
      <c r="M508" s="313"/>
      <c r="N508" s="313"/>
      <c r="O508" s="313"/>
      <c r="P508" s="313"/>
      <c r="Q508" s="313"/>
      <c r="R508" s="313"/>
      <c r="S508" s="313"/>
      <c r="T508" s="313"/>
      <c r="U508" s="122"/>
      <c r="V508" s="123"/>
      <c r="W508" t="s">
        <v>260</v>
      </c>
      <c r="AB508" s="111" t="s">
        <v>9</v>
      </c>
      <c r="AC508" s="111"/>
      <c r="AD508" s="111"/>
      <c r="AE508" s="111"/>
      <c r="AF508" s="111"/>
      <c r="AG508" s="111"/>
      <c r="AH508" s="111"/>
      <c r="AI508" s="111"/>
      <c r="AJ508" s="111"/>
      <c r="AK508" s="111"/>
      <c r="AL508" s="84" t="s">
        <v>448</v>
      </c>
      <c r="AM508" s="122"/>
      <c r="AN508" s="123"/>
    </row>
    <row r="509" spans="1:43" ht="6" customHeight="1" x14ac:dyDescent="0.2">
      <c r="A509" s="94"/>
      <c r="B509" s="256"/>
      <c r="C509" s="124"/>
      <c r="D509" s="257"/>
      <c r="E509" s="94"/>
      <c r="F509" s="94"/>
      <c r="G509" s="94"/>
      <c r="H509" s="94"/>
      <c r="I509" s="94"/>
      <c r="J509" s="94"/>
      <c r="K509" s="94"/>
      <c r="L509" s="94"/>
      <c r="M509" s="94"/>
      <c r="N509" s="94"/>
      <c r="O509" s="94"/>
      <c r="P509" s="94"/>
      <c r="Q509" s="94"/>
      <c r="R509" s="94"/>
      <c r="S509" s="94"/>
      <c r="T509" s="94"/>
      <c r="U509" s="124"/>
      <c r="V509" s="257"/>
      <c r="W509" s="94"/>
      <c r="X509" s="94"/>
      <c r="Y509" s="94"/>
      <c r="Z509" s="94"/>
      <c r="AA509" s="94"/>
      <c r="AB509" s="94"/>
      <c r="AC509" s="94"/>
      <c r="AD509" s="94"/>
      <c r="AE509" s="94"/>
      <c r="AF509" s="94"/>
      <c r="AG509" s="94"/>
      <c r="AH509" s="94"/>
      <c r="AI509" s="94"/>
      <c r="AJ509" s="94"/>
      <c r="AK509" s="94"/>
      <c r="AL509" s="447"/>
      <c r="AM509" s="124"/>
      <c r="AN509" s="257"/>
      <c r="AO509" s="94"/>
      <c r="AP509" s="94"/>
      <c r="AQ509" s="94"/>
    </row>
    <row r="510" spans="1:43" ht="6" customHeight="1" x14ac:dyDescent="0.2">
      <c r="A510" s="212"/>
      <c r="B510" s="230"/>
      <c r="C510" s="380"/>
      <c r="D510" s="381"/>
      <c r="E510" s="212"/>
      <c r="F510" s="212"/>
      <c r="G510" s="212"/>
      <c r="H510" s="212"/>
      <c r="I510" s="212"/>
      <c r="J510" s="212"/>
      <c r="K510" s="212"/>
      <c r="L510" s="212"/>
      <c r="M510" s="212"/>
      <c r="N510" s="212"/>
      <c r="O510" s="212"/>
      <c r="P510" s="212"/>
      <c r="Q510" s="212"/>
      <c r="R510" s="212"/>
      <c r="S510" s="212"/>
      <c r="T510" s="212"/>
      <c r="U510" s="380"/>
      <c r="V510" s="381"/>
      <c r="W510" s="212"/>
      <c r="X510" s="212"/>
      <c r="Y510" s="212"/>
      <c r="Z510" s="212"/>
      <c r="AA510" s="212"/>
      <c r="AB510" s="212"/>
      <c r="AC510" s="212"/>
      <c r="AD510" s="212"/>
      <c r="AE510" s="212"/>
      <c r="AF510" s="212"/>
      <c r="AG510" s="212"/>
      <c r="AH510" s="212"/>
      <c r="AI510" s="212"/>
      <c r="AJ510" s="212"/>
      <c r="AK510" s="212"/>
      <c r="AL510" s="214"/>
      <c r="AM510" s="380"/>
      <c r="AN510" s="123"/>
    </row>
    <row r="511" spans="1:43" ht="11.25" customHeight="1" x14ac:dyDescent="0.2">
      <c r="B511" s="125">
        <v>454</v>
      </c>
      <c r="C511" s="122"/>
      <c r="D511" s="123"/>
      <c r="E511" s="700" t="str">
        <f ca="1">VLOOKUP(INDIRECT(ADDRESS(ROW(),COLUMN()-3)),Language_Translations,MATCH(Language_Selected,Language_Options,0),FALSE)</f>
        <v>Who checked on (NAME)’s health at that time?</v>
      </c>
      <c r="F511" s="700"/>
      <c r="G511" s="700"/>
      <c r="H511" s="700"/>
      <c r="I511" s="700"/>
      <c r="J511" s="700"/>
      <c r="K511" s="700"/>
      <c r="L511" s="700"/>
      <c r="M511" s="700"/>
      <c r="N511" s="700"/>
      <c r="O511" s="700"/>
      <c r="P511" s="700"/>
      <c r="Q511" s="700"/>
      <c r="R511" s="700"/>
      <c r="S511" s="700"/>
      <c r="T511" s="700"/>
      <c r="U511" s="122"/>
      <c r="V511" s="123"/>
      <c r="W511" s="258" t="s">
        <v>455</v>
      </c>
      <c r="AM511" s="122"/>
      <c r="AN511" s="123"/>
    </row>
    <row r="512" spans="1:43" x14ac:dyDescent="0.2">
      <c r="B512" s="255" t="s">
        <v>52</v>
      </c>
      <c r="C512" s="122"/>
      <c r="D512" s="123"/>
      <c r="E512" s="700"/>
      <c r="F512" s="700"/>
      <c r="G512" s="700"/>
      <c r="H512" s="700"/>
      <c r="I512" s="700"/>
      <c r="J512" s="700"/>
      <c r="K512" s="700"/>
      <c r="L512" s="700"/>
      <c r="M512" s="700"/>
      <c r="N512" s="700"/>
      <c r="O512" s="700"/>
      <c r="P512" s="700"/>
      <c r="Q512" s="700"/>
      <c r="R512" s="700"/>
      <c r="S512" s="700"/>
      <c r="T512" s="700"/>
      <c r="U512" s="122"/>
      <c r="V512" s="123"/>
      <c r="X512" t="s">
        <v>456</v>
      </c>
      <c r="AA512" s="111" t="s">
        <v>9</v>
      </c>
      <c r="AB512" s="111"/>
      <c r="AC512" s="111"/>
      <c r="AD512" s="111"/>
      <c r="AE512" s="111"/>
      <c r="AF512" s="111"/>
      <c r="AG512" s="111"/>
      <c r="AH512" s="111"/>
      <c r="AI512" s="111"/>
      <c r="AJ512" s="111"/>
      <c r="AK512" s="111"/>
      <c r="AL512" s="84" t="s">
        <v>273</v>
      </c>
      <c r="AM512" s="122"/>
      <c r="AN512" s="123"/>
    </row>
    <row r="513" spans="1:43" x14ac:dyDescent="0.2">
      <c r="B513" s="255"/>
      <c r="C513" s="122"/>
      <c r="D513" s="123"/>
      <c r="E513" s="460"/>
      <c r="F513" s="460"/>
      <c r="G513" s="460"/>
      <c r="H513" s="460"/>
      <c r="I513" s="460"/>
      <c r="J513" s="460"/>
      <c r="K513" s="460"/>
      <c r="L513" s="460"/>
      <c r="M513" s="460"/>
      <c r="N513" s="460"/>
      <c r="O513" s="460"/>
      <c r="P513" s="460"/>
      <c r="Q513" s="460"/>
      <c r="R513" s="460"/>
      <c r="S513" s="460"/>
      <c r="T513" s="460"/>
      <c r="U513" s="122"/>
      <c r="V513" s="123"/>
      <c r="X513" t="s">
        <v>457</v>
      </c>
      <c r="AD513" s="111" t="s">
        <v>9</v>
      </c>
      <c r="AE513" s="111"/>
      <c r="AF513" s="111"/>
      <c r="AG513" s="111"/>
      <c r="AH513" s="111"/>
      <c r="AI513" s="111"/>
      <c r="AJ513" s="111"/>
      <c r="AK513" s="111"/>
      <c r="AL513" s="84" t="s">
        <v>274</v>
      </c>
      <c r="AM513" s="122"/>
      <c r="AN513" s="123"/>
    </row>
    <row r="514" spans="1:43" x14ac:dyDescent="0.2">
      <c r="C514" s="122"/>
      <c r="D514" s="123"/>
      <c r="U514" s="122"/>
      <c r="V514" s="123"/>
      <c r="X514" t="s">
        <v>458</v>
      </c>
      <c r="AE514" s="111" t="s">
        <v>9</v>
      </c>
      <c r="AF514" s="111"/>
      <c r="AG514" s="111"/>
      <c r="AH514" s="111"/>
      <c r="AI514" s="111"/>
      <c r="AJ514" s="111"/>
      <c r="AK514" s="111"/>
      <c r="AL514" s="84" t="s">
        <v>275</v>
      </c>
      <c r="AM514" s="122"/>
      <c r="AN514" s="123"/>
    </row>
    <row r="515" spans="1:43" ht="11.25" customHeight="1" x14ac:dyDescent="0.2">
      <c r="C515" s="122"/>
      <c r="D515" s="123"/>
      <c r="E515" s="660" t="s">
        <v>533</v>
      </c>
      <c r="F515" s="660"/>
      <c r="G515" s="660"/>
      <c r="H515" s="660"/>
      <c r="I515" s="660"/>
      <c r="J515" s="660"/>
      <c r="K515" s="660"/>
      <c r="L515" s="660"/>
      <c r="M515" s="660"/>
      <c r="N515" s="660"/>
      <c r="O515" s="660"/>
      <c r="P515" s="660"/>
      <c r="Q515" s="660"/>
      <c r="R515" s="660"/>
      <c r="S515" s="660"/>
      <c r="T515" s="660"/>
      <c r="U515" s="122"/>
      <c r="V515" s="123"/>
      <c r="W515" s="258" t="s">
        <v>460</v>
      </c>
      <c r="AL515"/>
      <c r="AM515" s="122"/>
      <c r="AN515" s="123"/>
    </row>
    <row r="516" spans="1:43" x14ac:dyDescent="0.2">
      <c r="C516" s="122"/>
      <c r="D516" s="123"/>
      <c r="E516" s="660"/>
      <c r="F516" s="660"/>
      <c r="G516" s="660"/>
      <c r="H516" s="660"/>
      <c r="I516" s="660"/>
      <c r="J516" s="660"/>
      <c r="K516" s="660"/>
      <c r="L516" s="660"/>
      <c r="M516" s="660"/>
      <c r="N516" s="660"/>
      <c r="O516" s="660"/>
      <c r="P516" s="660"/>
      <c r="Q516" s="660"/>
      <c r="R516" s="660"/>
      <c r="S516" s="660"/>
      <c r="T516" s="660"/>
      <c r="U516" s="122"/>
      <c r="V516" s="123"/>
      <c r="X516" t="s">
        <v>461</v>
      </c>
      <c r="AI516" s="111" t="s">
        <v>9</v>
      </c>
      <c r="AJ516" s="111"/>
      <c r="AK516" s="111"/>
      <c r="AL516" s="84" t="s">
        <v>340</v>
      </c>
      <c r="AM516" s="122"/>
      <c r="AN516" s="123"/>
    </row>
    <row r="517" spans="1:43" x14ac:dyDescent="0.2">
      <c r="C517" s="122"/>
      <c r="D517" s="123"/>
      <c r="U517" s="122"/>
      <c r="V517" s="123"/>
      <c r="X517" t="s">
        <v>396</v>
      </c>
      <c r="AM517" s="122"/>
      <c r="AN517" s="123"/>
    </row>
    <row r="518" spans="1:43" x14ac:dyDescent="0.2">
      <c r="C518" s="122"/>
      <c r="D518" s="123"/>
      <c r="U518" s="122"/>
      <c r="V518" s="123"/>
      <c r="Y518" t="s">
        <v>462</v>
      </c>
      <c r="AD518" s="111"/>
      <c r="AE518" s="111" t="s">
        <v>9</v>
      </c>
      <c r="AF518" s="111"/>
      <c r="AG518" s="111"/>
      <c r="AH518" s="111"/>
      <c r="AI518" s="111"/>
      <c r="AJ518" s="111"/>
      <c r="AK518" s="111"/>
      <c r="AL518" s="84" t="s">
        <v>342</v>
      </c>
      <c r="AM518" s="122"/>
      <c r="AN518" s="123"/>
    </row>
    <row r="519" spans="1:43" x14ac:dyDescent="0.2">
      <c r="C519" s="122"/>
      <c r="D519" s="123"/>
      <c r="U519" s="122"/>
      <c r="V519" s="123"/>
      <c r="AD519" s="111"/>
      <c r="AE519" s="111"/>
      <c r="AF519" s="111"/>
      <c r="AG519" s="111"/>
      <c r="AH519" s="111"/>
      <c r="AI519" s="111"/>
      <c r="AJ519" s="111"/>
      <c r="AK519" s="111"/>
      <c r="AL519" s="84"/>
      <c r="AM519" s="122"/>
      <c r="AN519" s="123"/>
    </row>
    <row r="520" spans="1:43" x14ac:dyDescent="0.2">
      <c r="C520" s="122"/>
      <c r="D520" s="123"/>
      <c r="U520" s="122"/>
      <c r="V520" s="123"/>
      <c r="W520" t="s">
        <v>253</v>
      </c>
      <c r="Z520" s="94"/>
      <c r="AA520" s="94"/>
      <c r="AB520" s="94"/>
      <c r="AC520" s="94"/>
      <c r="AD520" s="94"/>
      <c r="AE520" s="94"/>
      <c r="AL520" s="84" t="s">
        <v>71</v>
      </c>
      <c r="AM520" s="122"/>
      <c r="AN520" s="123"/>
    </row>
    <row r="521" spans="1:43" x14ac:dyDescent="0.2">
      <c r="C521" s="122"/>
      <c r="D521" s="123"/>
      <c r="U521" s="122"/>
      <c r="V521" s="123"/>
      <c r="Z521" s="531" t="s">
        <v>102</v>
      </c>
      <c r="AA521" s="531"/>
      <c r="AB521" s="531"/>
      <c r="AC521" s="531"/>
      <c r="AD521" s="531"/>
      <c r="AE521" s="531"/>
      <c r="AF521" s="531"/>
      <c r="AG521" s="531"/>
      <c r="AH521" s="531"/>
      <c r="AI521" s="531"/>
      <c r="AJ521" s="531"/>
      <c r="AK521" s="531"/>
      <c r="AM521" s="122"/>
      <c r="AN521" s="123"/>
    </row>
    <row r="522" spans="1:43" ht="6" customHeight="1" x14ac:dyDescent="0.2">
      <c r="A522" s="94"/>
      <c r="B522" s="256"/>
      <c r="C522" s="124"/>
      <c r="D522" s="257"/>
      <c r="E522" s="94"/>
      <c r="F522" s="94"/>
      <c r="G522" s="94"/>
      <c r="H522" s="94"/>
      <c r="I522" s="94"/>
      <c r="J522" s="94"/>
      <c r="K522" s="94"/>
      <c r="L522" s="94"/>
      <c r="M522" s="94"/>
      <c r="N522" s="94"/>
      <c r="O522" s="94"/>
      <c r="P522" s="94"/>
      <c r="Q522" s="94"/>
      <c r="R522" s="94"/>
      <c r="S522" s="94"/>
      <c r="T522" s="94"/>
      <c r="U522" s="124"/>
      <c r="V522" s="257"/>
      <c r="W522" s="94"/>
      <c r="X522" s="94"/>
      <c r="Y522" s="94"/>
      <c r="Z522" s="94"/>
      <c r="AA522" s="94"/>
      <c r="AB522" s="94"/>
      <c r="AC522" s="94"/>
      <c r="AD522" s="94"/>
      <c r="AE522" s="94"/>
      <c r="AF522" s="94"/>
      <c r="AG522" s="94"/>
      <c r="AH522" s="94"/>
      <c r="AI522" s="94"/>
      <c r="AJ522" s="94"/>
      <c r="AK522" s="94"/>
      <c r="AL522" s="447"/>
      <c r="AM522" s="124"/>
      <c r="AN522" s="257"/>
      <c r="AO522" s="94"/>
      <c r="AP522" s="94"/>
      <c r="AQ522" s="94"/>
    </row>
    <row r="523" spans="1:43" ht="6" customHeight="1" x14ac:dyDescent="0.2">
      <c r="A523" s="212"/>
      <c r="B523" s="230"/>
      <c r="C523" s="380"/>
      <c r="D523" s="381"/>
      <c r="E523" s="212"/>
      <c r="F523" s="212"/>
      <c r="G523" s="212"/>
      <c r="H523" s="212"/>
      <c r="I523" s="212"/>
      <c r="J523" s="212"/>
      <c r="K523" s="212"/>
      <c r="L523" s="212"/>
      <c r="M523" s="212"/>
      <c r="N523" s="212"/>
      <c r="O523" s="212"/>
      <c r="P523" s="212"/>
      <c r="Q523" s="212"/>
      <c r="R523" s="212"/>
      <c r="S523" s="212"/>
      <c r="T523" s="212"/>
      <c r="U523" s="380"/>
      <c r="V523" s="381"/>
      <c r="W523" s="212"/>
      <c r="X523" s="212"/>
      <c r="Y523" s="212"/>
      <c r="Z523" s="212"/>
      <c r="AA523" s="212"/>
      <c r="AB523" s="212"/>
      <c r="AC523" s="212"/>
      <c r="AD523" s="212"/>
      <c r="AE523" s="212"/>
      <c r="AF523" s="212"/>
      <c r="AG523" s="212"/>
      <c r="AH523" s="212"/>
      <c r="AI523" s="212"/>
      <c r="AJ523" s="212"/>
      <c r="AK523" s="212"/>
      <c r="AL523" s="214"/>
      <c r="AM523" s="380"/>
      <c r="AN523" s="123"/>
    </row>
    <row r="524" spans="1:43" ht="11.25" customHeight="1" x14ac:dyDescent="0.2">
      <c r="B524" s="125">
        <v>455</v>
      </c>
      <c r="C524" s="122"/>
      <c r="D524" s="123"/>
      <c r="E524" s="700" t="str">
        <f ca="1">VLOOKUP(INDIRECT(ADDRESS(ROW(),COLUMN()-3)),Language_Translations,MATCH(Language_Selected,Language_Options,0),FALSE)</f>
        <v>Now I would like to talk to you about what happened after you left the facility. Did anyone check on your health after you left the facility?</v>
      </c>
      <c r="F524" s="700"/>
      <c r="G524" s="700"/>
      <c r="H524" s="700"/>
      <c r="I524" s="700"/>
      <c r="J524" s="700"/>
      <c r="K524" s="700"/>
      <c r="L524" s="700"/>
      <c r="M524" s="700"/>
      <c r="N524" s="700"/>
      <c r="O524" s="700"/>
      <c r="P524" s="700"/>
      <c r="Q524" s="700"/>
      <c r="R524" s="700"/>
      <c r="S524" s="700"/>
      <c r="T524" s="700"/>
      <c r="U524" s="122"/>
      <c r="V524" s="123"/>
      <c r="W524" t="s">
        <v>112</v>
      </c>
      <c r="Y524" s="111" t="s">
        <v>9</v>
      </c>
      <c r="Z524" s="111"/>
      <c r="AA524" s="111"/>
      <c r="AB524" s="111"/>
      <c r="AC524" s="111"/>
      <c r="AD524" s="111"/>
      <c r="AE524" s="111"/>
      <c r="AF524" s="111"/>
      <c r="AG524" s="111"/>
      <c r="AH524" s="111"/>
      <c r="AI524" s="111"/>
      <c r="AJ524" s="111"/>
      <c r="AK524" s="111"/>
      <c r="AL524" s="84" t="s">
        <v>87</v>
      </c>
      <c r="AM524" s="122"/>
      <c r="AN524" s="123"/>
    </row>
    <row r="525" spans="1:43" x14ac:dyDescent="0.2">
      <c r="B525" s="255"/>
      <c r="C525" s="122"/>
      <c r="D525" s="123"/>
      <c r="E525" s="700"/>
      <c r="F525" s="700"/>
      <c r="G525" s="700"/>
      <c r="H525" s="700"/>
      <c r="I525" s="700"/>
      <c r="J525" s="700"/>
      <c r="K525" s="700"/>
      <c r="L525" s="700"/>
      <c r="M525" s="700"/>
      <c r="N525" s="700"/>
      <c r="O525" s="700"/>
      <c r="P525" s="700"/>
      <c r="Q525" s="700"/>
      <c r="R525" s="700"/>
      <c r="S525" s="700"/>
      <c r="T525" s="700"/>
      <c r="U525" s="122"/>
      <c r="V525" s="123"/>
      <c r="W525" t="s">
        <v>113</v>
      </c>
      <c r="Y525" s="111" t="s">
        <v>9</v>
      </c>
      <c r="Z525" s="111"/>
      <c r="AA525" s="111"/>
      <c r="AB525" s="111"/>
      <c r="AC525" s="111"/>
      <c r="AD525" s="111"/>
      <c r="AE525" s="111"/>
      <c r="AF525" s="111"/>
      <c r="AG525" s="111"/>
      <c r="AH525" s="111"/>
      <c r="AI525" s="111"/>
      <c r="AJ525" s="111"/>
      <c r="AK525" s="111"/>
      <c r="AL525" s="84" t="s">
        <v>89</v>
      </c>
      <c r="AM525" s="122"/>
      <c r="AN525" s="123"/>
      <c r="AP525">
        <v>459</v>
      </c>
    </row>
    <row r="526" spans="1:43" x14ac:dyDescent="0.2">
      <c r="C526" s="122"/>
      <c r="D526" s="123"/>
      <c r="E526" s="700"/>
      <c r="F526" s="700"/>
      <c r="G526" s="700"/>
      <c r="H526" s="700"/>
      <c r="I526" s="700"/>
      <c r="J526" s="700"/>
      <c r="K526" s="700"/>
      <c r="L526" s="700"/>
      <c r="M526" s="700"/>
      <c r="N526" s="700"/>
      <c r="O526" s="700"/>
      <c r="P526" s="700"/>
      <c r="Q526" s="700"/>
      <c r="R526" s="700"/>
      <c r="S526" s="700"/>
      <c r="T526" s="700"/>
      <c r="U526" s="122"/>
      <c r="V526" s="123"/>
      <c r="AJ526" s="27"/>
      <c r="AM526" s="122"/>
      <c r="AN526" s="123"/>
    </row>
    <row r="527" spans="1:43" ht="6" customHeight="1" x14ac:dyDescent="0.2">
      <c r="A527" s="94"/>
      <c r="B527" s="256"/>
      <c r="C527" s="124"/>
      <c r="D527" s="257"/>
      <c r="E527" s="94"/>
      <c r="F527" s="94"/>
      <c r="G527" s="94"/>
      <c r="H527" s="94"/>
      <c r="I527" s="94"/>
      <c r="J527" s="94"/>
      <c r="K527" s="94"/>
      <c r="L527" s="94"/>
      <c r="M527" s="94"/>
      <c r="N527" s="94"/>
      <c r="O527" s="94"/>
      <c r="P527" s="94"/>
      <c r="Q527" s="94"/>
      <c r="R527" s="94"/>
      <c r="S527" s="94"/>
      <c r="T527" s="94"/>
      <c r="U527" s="124"/>
      <c r="V527" s="257"/>
      <c r="W527" s="94"/>
      <c r="X527" s="94"/>
      <c r="Y527" s="94"/>
      <c r="Z527" s="94"/>
      <c r="AA527" s="94"/>
      <c r="AB527" s="94"/>
      <c r="AC527" s="94"/>
      <c r="AD527" s="94"/>
      <c r="AE527" s="94"/>
      <c r="AF527" s="94"/>
      <c r="AG527" s="94"/>
      <c r="AH527" s="94"/>
      <c r="AI527" s="94"/>
      <c r="AJ527" s="94"/>
      <c r="AK527" s="94"/>
      <c r="AL527" s="447"/>
      <c r="AM527" s="124"/>
      <c r="AN527" s="257"/>
      <c r="AO527" s="94"/>
      <c r="AP527" s="94"/>
      <c r="AQ527" s="94"/>
    </row>
    <row r="528" spans="1:43" ht="6" customHeight="1" x14ac:dyDescent="0.2">
      <c r="A528" s="212"/>
      <c r="B528" s="230"/>
      <c r="C528" s="380"/>
      <c r="D528" s="381"/>
      <c r="E528" s="212"/>
      <c r="F528" s="212"/>
      <c r="G528" s="212"/>
      <c r="H528" s="212"/>
      <c r="I528" s="212"/>
      <c r="J528" s="212"/>
      <c r="K528" s="212"/>
      <c r="L528" s="212"/>
      <c r="M528" s="212"/>
      <c r="N528" s="212"/>
      <c r="O528" s="212"/>
      <c r="P528" s="212"/>
      <c r="Q528" s="212"/>
      <c r="R528" s="212"/>
      <c r="S528" s="212"/>
      <c r="T528" s="212"/>
      <c r="U528" s="380"/>
      <c r="V528" s="381"/>
      <c r="W528" s="212"/>
      <c r="X528" s="212"/>
      <c r="Y528" s="212"/>
      <c r="Z528" s="212"/>
      <c r="AA528" s="212"/>
      <c r="AB528" s="212"/>
      <c r="AC528" s="212"/>
      <c r="AD528" s="212"/>
      <c r="AE528" s="212"/>
      <c r="AF528" s="212"/>
      <c r="AG528" s="212"/>
      <c r="AH528" s="212"/>
      <c r="AI528" s="212"/>
      <c r="AJ528" s="212"/>
      <c r="AK528" s="212"/>
      <c r="AL528" s="214"/>
      <c r="AM528" s="380"/>
      <c r="AN528" s="123"/>
    </row>
    <row r="529" spans="1:43" ht="11.25" customHeight="1" x14ac:dyDescent="0.2">
      <c r="B529" s="125">
        <v>456</v>
      </c>
      <c r="C529" s="122"/>
      <c r="D529" s="123"/>
      <c r="E529" s="700" t="str">
        <f ca="1">VLOOKUP(INDIRECT(ADDRESS(ROW(),COLUMN()-3)),Language_Translations,MATCH(Language_Selected,Language_Options,0),FALSE)</f>
        <v>How long after delivery did that check take place?</v>
      </c>
      <c r="F529" s="700"/>
      <c r="G529" s="700"/>
      <c r="H529" s="700"/>
      <c r="I529" s="700"/>
      <c r="J529" s="700"/>
      <c r="K529" s="700"/>
      <c r="L529" s="700"/>
      <c r="M529" s="700"/>
      <c r="N529" s="700"/>
      <c r="O529" s="700"/>
      <c r="P529" s="700"/>
      <c r="Q529" s="700"/>
      <c r="R529" s="700"/>
      <c r="S529" s="700"/>
      <c r="T529" s="700"/>
      <c r="U529" s="122"/>
      <c r="V529" s="123"/>
      <c r="AI529" s="381"/>
      <c r="AJ529" s="212"/>
      <c r="AK529" s="381"/>
      <c r="AL529" s="511"/>
      <c r="AM529" s="122"/>
      <c r="AN529" s="123"/>
    </row>
    <row r="530" spans="1:43" x14ac:dyDescent="0.2">
      <c r="B530" s="255"/>
      <c r="C530" s="122"/>
      <c r="D530" s="123"/>
      <c r="E530" s="700"/>
      <c r="F530" s="700"/>
      <c r="G530" s="700"/>
      <c r="H530" s="700"/>
      <c r="I530" s="700"/>
      <c r="J530" s="700"/>
      <c r="K530" s="700"/>
      <c r="L530" s="700"/>
      <c r="M530" s="700"/>
      <c r="N530" s="700"/>
      <c r="O530" s="700"/>
      <c r="P530" s="700"/>
      <c r="Q530" s="700"/>
      <c r="R530" s="700"/>
      <c r="S530" s="700"/>
      <c r="T530" s="700"/>
      <c r="U530" s="122"/>
      <c r="V530" s="123"/>
      <c r="W530" t="s">
        <v>64</v>
      </c>
      <c r="Z530" s="111" t="s">
        <v>9</v>
      </c>
      <c r="AA530" s="111"/>
      <c r="AB530" s="111"/>
      <c r="AC530" s="111"/>
      <c r="AD530" s="111"/>
      <c r="AE530" s="111"/>
      <c r="AF530" s="111"/>
      <c r="AG530" s="111"/>
      <c r="AH530" s="321" t="s">
        <v>87</v>
      </c>
      <c r="AI530" s="257"/>
      <c r="AJ530" s="94"/>
      <c r="AK530" s="257"/>
      <c r="AL530" s="508"/>
      <c r="AM530" s="122"/>
      <c r="AN530" s="123"/>
    </row>
    <row r="531" spans="1:43" ht="11.25" customHeight="1" x14ac:dyDescent="0.2">
      <c r="C531" s="122"/>
      <c r="D531" s="123"/>
      <c r="E531" s="700"/>
      <c r="F531" s="700"/>
      <c r="G531" s="700"/>
      <c r="H531" s="700"/>
      <c r="I531" s="700"/>
      <c r="J531" s="700"/>
      <c r="K531" s="700"/>
      <c r="L531" s="700"/>
      <c r="M531" s="700"/>
      <c r="N531" s="700"/>
      <c r="O531" s="700"/>
      <c r="P531" s="700"/>
      <c r="Q531" s="700"/>
      <c r="R531" s="700"/>
      <c r="S531" s="700"/>
      <c r="T531" s="700"/>
      <c r="U531" s="122"/>
      <c r="V531" s="123"/>
      <c r="AI531" s="123"/>
      <c r="AK531" s="123"/>
      <c r="AL531" s="507"/>
      <c r="AM531" s="122"/>
      <c r="AN531" s="123"/>
    </row>
    <row r="532" spans="1:43" x14ac:dyDescent="0.2">
      <c r="C532" s="122"/>
      <c r="D532" s="123"/>
      <c r="E532" s="660" t="s">
        <v>532</v>
      </c>
      <c r="F532" s="660"/>
      <c r="G532" s="660"/>
      <c r="H532" s="660"/>
      <c r="I532" s="660"/>
      <c r="J532" s="660"/>
      <c r="K532" s="660"/>
      <c r="L532" s="660"/>
      <c r="M532" s="660"/>
      <c r="N532" s="660"/>
      <c r="O532" s="660"/>
      <c r="P532" s="660"/>
      <c r="Q532" s="660"/>
      <c r="R532" s="660"/>
      <c r="S532" s="660"/>
      <c r="T532" s="660"/>
      <c r="U532" s="122"/>
      <c r="V532" s="123"/>
      <c r="W532" t="s">
        <v>184</v>
      </c>
      <c r="Y532" s="111" t="s">
        <v>9</v>
      </c>
      <c r="Z532" s="111"/>
      <c r="AA532" s="111"/>
      <c r="AB532" s="111"/>
      <c r="AC532" s="111"/>
      <c r="AD532" s="111"/>
      <c r="AE532" s="111"/>
      <c r="AF532" s="111"/>
      <c r="AG532" s="111"/>
      <c r="AH532" s="321" t="s">
        <v>89</v>
      </c>
      <c r="AI532" s="257"/>
      <c r="AJ532" s="94"/>
      <c r="AK532" s="257"/>
      <c r="AL532" s="508"/>
      <c r="AM532" s="122"/>
      <c r="AN532" s="123"/>
    </row>
    <row r="533" spans="1:43" ht="11.25" customHeight="1" x14ac:dyDescent="0.2">
      <c r="C533" s="122"/>
      <c r="D533" s="123"/>
      <c r="E533" s="660"/>
      <c r="F533" s="660"/>
      <c r="G533" s="660"/>
      <c r="H533" s="660"/>
      <c r="I533" s="660"/>
      <c r="J533" s="660"/>
      <c r="K533" s="660"/>
      <c r="L533" s="660"/>
      <c r="M533" s="660"/>
      <c r="N533" s="660"/>
      <c r="O533" s="660"/>
      <c r="P533" s="660"/>
      <c r="Q533" s="660"/>
      <c r="R533" s="660"/>
      <c r="S533" s="660"/>
      <c r="T533" s="660"/>
      <c r="U533" s="122"/>
      <c r="V533" s="123"/>
      <c r="AI533" s="381"/>
      <c r="AJ533" s="380"/>
      <c r="AK533" s="381"/>
      <c r="AL533" s="511"/>
      <c r="AM533" s="122"/>
      <c r="AN533" s="123"/>
    </row>
    <row r="534" spans="1:43" x14ac:dyDescent="0.2">
      <c r="C534" s="122"/>
      <c r="D534" s="123"/>
      <c r="E534" s="660"/>
      <c r="F534" s="660"/>
      <c r="G534" s="660"/>
      <c r="H534" s="660"/>
      <c r="I534" s="660"/>
      <c r="J534" s="660"/>
      <c r="K534" s="660"/>
      <c r="L534" s="660"/>
      <c r="M534" s="660"/>
      <c r="N534" s="660"/>
      <c r="O534" s="660"/>
      <c r="P534" s="660"/>
      <c r="Q534" s="660"/>
      <c r="R534" s="660"/>
      <c r="S534" s="660"/>
      <c r="T534" s="660"/>
      <c r="U534" s="122"/>
      <c r="V534" s="123"/>
      <c r="W534" t="s">
        <v>181</v>
      </c>
      <c r="Z534" s="111" t="s">
        <v>9</v>
      </c>
      <c r="AA534" s="111"/>
      <c r="AB534" s="111"/>
      <c r="AC534" s="111"/>
      <c r="AD534" s="111"/>
      <c r="AE534" s="111"/>
      <c r="AF534" s="111"/>
      <c r="AG534" s="111"/>
      <c r="AH534" s="321" t="s">
        <v>91</v>
      </c>
      <c r="AI534" s="257"/>
      <c r="AJ534" s="124"/>
      <c r="AK534" s="257"/>
      <c r="AL534" s="508"/>
      <c r="AM534" s="122"/>
      <c r="AN534" s="123"/>
    </row>
    <row r="535" spans="1:43" x14ac:dyDescent="0.2">
      <c r="C535" s="122"/>
      <c r="D535" s="123"/>
      <c r="E535" s="313"/>
      <c r="F535" s="313"/>
      <c r="G535" s="313"/>
      <c r="H535" s="313"/>
      <c r="I535" s="313"/>
      <c r="J535" s="313"/>
      <c r="K535" s="313"/>
      <c r="L535" s="313"/>
      <c r="M535" s="313"/>
      <c r="N535" s="313"/>
      <c r="O535" s="313"/>
      <c r="P535" s="313"/>
      <c r="Q535" s="313"/>
      <c r="R535" s="313"/>
      <c r="S535" s="313"/>
      <c r="T535" s="313"/>
      <c r="U535" s="122"/>
      <c r="V535" s="123"/>
      <c r="AM535" s="122"/>
      <c r="AN535" s="123"/>
    </row>
    <row r="536" spans="1:43" x14ac:dyDescent="0.2">
      <c r="C536" s="122"/>
      <c r="D536" s="123"/>
      <c r="E536" s="313"/>
      <c r="F536" s="313"/>
      <c r="G536" s="313"/>
      <c r="H536" s="313"/>
      <c r="I536" s="313"/>
      <c r="J536" s="313"/>
      <c r="K536" s="313"/>
      <c r="L536" s="313"/>
      <c r="M536" s="313"/>
      <c r="N536" s="313"/>
      <c r="O536" s="313"/>
      <c r="P536" s="313"/>
      <c r="Q536" s="313"/>
      <c r="R536" s="313"/>
      <c r="S536" s="313"/>
      <c r="T536" s="313"/>
      <c r="U536" s="122"/>
      <c r="V536" s="123"/>
      <c r="W536" t="s">
        <v>260</v>
      </c>
      <c r="AB536" s="111" t="s">
        <v>9</v>
      </c>
      <c r="AC536" s="111"/>
      <c r="AD536" s="111"/>
      <c r="AE536" s="111"/>
      <c r="AF536" s="111"/>
      <c r="AG536" s="111"/>
      <c r="AH536" s="111"/>
      <c r="AI536" s="111"/>
      <c r="AJ536" s="111"/>
      <c r="AK536" s="111"/>
      <c r="AL536" s="84" t="s">
        <v>448</v>
      </c>
      <c r="AM536" s="122"/>
      <c r="AN536" s="123"/>
    </row>
    <row r="537" spans="1:43" ht="6" customHeight="1" x14ac:dyDescent="0.2">
      <c r="A537" s="94"/>
      <c r="B537" s="256"/>
      <c r="C537" s="124"/>
      <c r="D537" s="257"/>
      <c r="E537" s="94"/>
      <c r="F537" s="94"/>
      <c r="G537" s="94"/>
      <c r="H537" s="94"/>
      <c r="I537" s="94"/>
      <c r="J537" s="94"/>
      <c r="K537" s="94"/>
      <c r="L537" s="94"/>
      <c r="M537" s="94"/>
      <c r="N537" s="94"/>
      <c r="O537" s="94"/>
      <c r="P537" s="94"/>
      <c r="Q537" s="94"/>
      <c r="R537" s="94"/>
      <c r="S537" s="94"/>
      <c r="T537" s="94"/>
      <c r="U537" s="124"/>
      <c r="V537" s="257"/>
      <c r="W537" s="94"/>
      <c r="X537" s="94"/>
      <c r="Y537" s="94"/>
      <c r="Z537" s="94"/>
      <c r="AA537" s="94"/>
      <c r="AB537" s="94"/>
      <c r="AC537" s="94"/>
      <c r="AD537" s="94"/>
      <c r="AE537" s="94"/>
      <c r="AF537" s="94"/>
      <c r="AG537" s="94"/>
      <c r="AH537" s="94"/>
      <c r="AI537" s="94"/>
      <c r="AJ537" s="94"/>
      <c r="AK537" s="94"/>
      <c r="AL537" s="447"/>
      <c r="AM537" s="124"/>
      <c r="AN537" s="257"/>
      <c r="AO537" s="94"/>
      <c r="AP537" s="94"/>
      <c r="AQ537" s="94"/>
    </row>
    <row r="538" spans="1:43" ht="6" customHeight="1" x14ac:dyDescent="0.2">
      <c r="A538" s="212"/>
      <c r="B538" s="230"/>
      <c r="C538" s="380"/>
      <c r="D538" s="381"/>
      <c r="E538" s="212"/>
      <c r="F538" s="212"/>
      <c r="G538" s="212"/>
      <c r="H538" s="212"/>
      <c r="I538" s="212"/>
      <c r="J538" s="212"/>
      <c r="K538" s="212"/>
      <c r="L538" s="212"/>
      <c r="M538" s="212"/>
      <c r="N538" s="212"/>
      <c r="O538" s="212"/>
      <c r="P538" s="212"/>
      <c r="Q538" s="212"/>
      <c r="R538" s="212"/>
      <c r="S538" s="212"/>
      <c r="T538" s="212"/>
      <c r="U538" s="380"/>
      <c r="V538" s="381"/>
      <c r="W538" s="212"/>
      <c r="X538" s="212"/>
      <c r="Y538" s="212"/>
      <c r="Z538" s="212"/>
      <c r="AA538" s="212"/>
      <c r="AB538" s="212"/>
      <c r="AC538" s="212"/>
      <c r="AD538" s="212"/>
      <c r="AE538" s="212"/>
      <c r="AF538" s="212"/>
      <c r="AG538" s="212"/>
      <c r="AH538" s="212"/>
      <c r="AI538" s="212"/>
      <c r="AJ538" s="212"/>
      <c r="AK538" s="212"/>
      <c r="AL538" s="214"/>
      <c r="AM538" s="380"/>
      <c r="AN538" s="123"/>
    </row>
    <row r="539" spans="1:43" ht="11.25" customHeight="1" x14ac:dyDescent="0.2">
      <c r="B539" s="125">
        <v>457</v>
      </c>
      <c r="C539" s="122"/>
      <c r="D539" s="123"/>
      <c r="E539" s="700" t="str">
        <f ca="1">VLOOKUP(INDIRECT(ADDRESS(ROW(),COLUMN()-3)),Language_Translations,MATCH(Language_Selected,Language_Options,0),FALSE)</f>
        <v>Who checked on your health at that time?</v>
      </c>
      <c r="F539" s="700"/>
      <c r="G539" s="700"/>
      <c r="H539" s="700"/>
      <c r="I539" s="700"/>
      <c r="J539" s="700"/>
      <c r="K539" s="700"/>
      <c r="L539" s="700"/>
      <c r="M539" s="700"/>
      <c r="N539" s="700"/>
      <c r="O539" s="700"/>
      <c r="P539" s="700"/>
      <c r="Q539" s="700"/>
      <c r="R539" s="700"/>
      <c r="S539" s="700"/>
      <c r="T539" s="700"/>
      <c r="U539" s="122"/>
      <c r="V539" s="123"/>
      <c r="W539" s="258" t="s">
        <v>455</v>
      </c>
      <c r="AM539" s="122"/>
      <c r="AN539" s="123"/>
    </row>
    <row r="540" spans="1:43" x14ac:dyDescent="0.2">
      <c r="B540" s="255" t="s">
        <v>52</v>
      </c>
      <c r="C540" s="122"/>
      <c r="D540" s="123"/>
      <c r="E540" s="700"/>
      <c r="F540" s="700"/>
      <c r="G540" s="700"/>
      <c r="H540" s="700"/>
      <c r="I540" s="700"/>
      <c r="J540" s="700"/>
      <c r="K540" s="700"/>
      <c r="L540" s="700"/>
      <c r="M540" s="700"/>
      <c r="N540" s="700"/>
      <c r="O540" s="700"/>
      <c r="P540" s="700"/>
      <c r="Q540" s="700"/>
      <c r="R540" s="700"/>
      <c r="S540" s="700"/>
      <c r="T540" s="700"/>
      <c r="U540" s="122"/>
      <c r="V540" s="123"/>
      <c r="X540" t="s">
        <v>456</v>
      </c>
      <c r="AA540" s="111" t="s">
        <v>9</v>
      </c>
      <c r="AB540" s="111"/>
      <c r="AC540" s="111"/>
      <c r="AD540" s="111"/>
      <c r="AE540" s="111"/>
      <c r="AF540" s="111"/>
      <c r="AG540" s="111"/>
      <c r="AH540" s="111"/>
      <c r="AI540" s="111"/>
      <c r="AJ540" s="111"/>
      <c r="AK540" s="111"/>
      <c r="AL540" s="84" t="s">
        <v>273</v>
      </c>
      <c r="AM540" s="122"/>
      <c r="AN540" s="123"/>
    </row>
    <row r="541" spans="1:43" x14ac:dyDescent="0.2">
      <c r="B541" s="255"/>
      <c r="C541" s="122"/>
      <c r="D541" s="123"/>
      <c r="E541" s="700"/>
      <c r="F541" s="700"/>
      <c r="G541" s="700"/>
      <c r="H541" s="700"/>
      <c r="I541" s="700"/>
      <c r="J541" s="700"/>
      <c r="K541" s="700"/>
      <c r="L541" s="700"/>
      <c r="M541" s="700"/>
      <c r="N541" s="700"/>
      <c r="O541" s="700"/>
      <c r="P541" s="700"/>
      <c r="Q541" s="700"/>
      <c r="R541" s="700"/>
      <c r="S541" s="700"/>
      <c r="T541" s="700"/>
      <c r="U541" s="122"/>
      <c r="V541" s="123"/>
      <c r="X541" t="s">
        <v>457</v>
      </c>
      <c r="AD541" s="111" t="s">
        <v>9</v>
      </c>
      <c r="AE541" s="111"/>
      <c r="AF541" s="111"/>
      <c r="AG541" s="111"/>
      <c r="AH541" s="111"/>
      <c r="AI541" s="111"/>
      <c r="AJ541" s="111"/>
      <c r="AK541" s="111"/>
      <c r="AL541" s="84" t="s">
        <v>274</v>
      </c>
      <c r="AM541" s="122"/>
      <c r="AN541" s="123"/>
    </row>
    <row r="542" spans="1:43" x14ac:dyDescent="0.2">
      <c r="C542" s="122"/>
      <c r="D542" s="123"/>
      <c r="U542" s="122"/>
      <c r="V542" s="123"/>
      <c r="X542" t="s">
        <v>458</v>
      </c>
      <c r="AE542" s="111" t="s">
        <v>9</v>
      </c>
      <c r="AF542" s="111"/>
      <c r="AG542" s="111"/>
      <c r="AH542" s="111"/>
      <c r="AI542" s="111"/>
      <c r="AJ542" s="111"/>
      <c r="AK542" s="111"/>
      <c r="AL542" s="84" t="s">
        <v>275</v>
      </c>
      <c r="AM542" s="122"/>
      <c r="AN542" s="123"/>
    </row>
    <row r="543" spans="1:43" ht="11.25" customHeight="1" x14ac:dyDescent="0.2">
      <c r="C543" s="122"/>
      <c r="D543" s="123"/>
      <c r="E543" s="660" t="s">
        <v>533</v>
      </c>
      <c r="F543" s="660"/>
      <c r="G543" s="660"/>
      <c r="H543" s="660"/>
      <c r="I543" s="660"/>
      <c r="J543" s="660"/>
      <c r="K543" s="660"/>
      <c r="L543" s="660"/>
      <c r="M543" s="660"/>
      <c r="N543" s="660"/>
      <c r="O543" s="660"/>
      <c r="P543" s="660"/>
      <c r="Q543" s="660"/>
      <c r="R543" s="660"/>
      <c r="S543" s="660"/>
      <c r="T543" s="660"/>
      <c r="U543" s="122"/>
      <c r="V543" s="123"/>
      <c r="W543" s="258" t="s">
        <v>460</v>
      </c>
      <c r="AL543"/>
      <c r="AM543" s="122"/>
      <c r="AN543" s="123"/>
    </row>
    <row r="544" spans="1:43" x14ac:dyDescent="0.2">
      <c r="C544" s="122"/>
      <c r="D544" s="123"/>
      <c r="E544" s="660"/>
      <c r="F544" s="660"/>
      <c r="G544" s="660"/>
      <c r="H544" s="660"/>
      <c r="I544" s="660"/>
      <c r="J544" s="660"/>
      <c r="K544" s="660"/>
      <c r="L544" s="660"/>
      <c r="M544" s="660"/>
      <c r="N544" s="660"/>
      <c r="O544" s="660"/>
      <c r="P544" s="660"/>
      <c r="Q544" s="660"/>
      <c r="R544" s="660"/>
      <c r="S544" s="660"/>
      <c r="T544" s="660"/>
      <c r="U544" s="122"/>
      <c r="V544" s="123"/>
      <c r="X544" t="s">
        <v>461</v>
      </c>
      <c r="AI544" s="111" t="s">
        <v>9</v>
      </c>
      <c r="AJ544" s="111"/>
      <c r="AK544" s="111"/>
      <c r="AL544" s="84" t="s">
        <v>340</v>
      </c>
      <c r="AM544" s="122"/>
      <c r="AN544" s="123"/>
    </row>
    <row r="545" spans="1:43" x14ac:dyDescent="0.2">
      <c r="C545" s="122"/>
      <c r="D545" s="123"/>
      <c r="U545" s="122"/>
      <c r="V545" s="123"/>
      <c r="X545" t="s">
        <v>396</v>
      </c>
      <c r="AM545" s="122"/>
      <c r="AN545" s="123"/>
    </row>
    <row r="546" spans="1:43" x14ac:dyDescent="0.2">
      <c r="C546" s="122"/>
      <c r="D546" s="123"/>
      <c r="U546" s="122"/>
      <c r="V546" s="123"/>
      <c r="Y546" t="s">
        <v>462</v>
      </c>
      <c r="AD546" s="111"/>
      <c r="AE546" s="111" t="s">
        <v>9</v>
      </c>
      <c r="AF546" s="111"/>
      <c r="AG546" s="111"/>
      <c r="AH546" s="111"/>
      <c r="AI546" s="111"/>
      <c r="AJ546" s="111"/>
      <c r="AK546" s="111"/>
      <c r="AL546" s="84" t="s">
        <v>342</v>
      </c>
      <c r="AM546" s="122"/>
      <c r="AN546" s="123"/>
    </row>
    <row r="547" spans="1:43" x14ac:dyDescent="0.2">
      <c r="C547" s="122"/>
      <c r="D547" s="123"/>
      <c r="U547" s="122"/>
      <c r="V547" s="123"/>
      <c r="AD547" s="111"/>
      <c r="AE547" s="111"/>
      <c r="AF547" s="111"/>
      <c r="AG547" s="111"/>
      <c r="AH547" s="111"/>
      <c r="AI547" s="111"/>
      <c r="AJ547" s="111"/>
      <c r="AK547" s="111"/>
      <c r="AL547" s="84"/>
      <c r="AM547" s="122"/>
      <c r="AN547" s="123"/>
    </row>
    <row r="548" spans="1:43" x14ac:dyDescent="0.2">
      <c r="C548" s="122"/>
      <c r="D548" s="123"/>
      <c r="U548" s="122"/>
      <c r="V548" s="123"/>
      <c r="W548" t="s">
        <v>253</v>
      </c>
      <c r="Z548" s="94"/>
      <c r="AA548" s="94"/>
      <c r="AB548" s="94"/>
      <c r="AC548" s="94"/>
      <c r="AD548" s="94"/>
      <c r="AE548" s="94"/>
      <c r="AL548" s="84" t="s">
        <v>71</v>
      </c>
      <c r="AM548" s="122"/>
      <c r="AN548" s="123"/>
    </row>
    <row r="549" spans="1:43" x14ac:dyDescent="0.2">
      <c r="C549" s="122"/>
      <c r="D549" s="123"/>
      <c r="U549" s="122"/>
      <c r="V549" s="123"/>
      <c r="Z549" s="531" t="s">
        <v>102</v>
      </c>
      <c r="AA549" s="531"/>
      <c r="AB549" s="531"/>
      <c r="AC549" s="531"/>
      <c r="AD549" s="531"/>
      <c r="AE549" s="531"/>
      <c r="AF549" s="531"/>
      <c r="AG549" s="531"/>
      <c r="AH549" s="531"/>
      <c r="AI549" s="531"/>
      <c r="AJ549" s="531"/>
      <c r="AK549" s="531"/>
      <c r="AM549" s="122"/>
      <c r="AN549" s="123"/>
    </row>
    <row r="550" spans="1:43" ht="6" customHeight="1" x14ac:dyDescent="0.2">
      <c r="A550" s="94"/>
      <c r="B550" s="256"/>
      <c r="C550" s="124"/>
      <c r="D550" s="257"/>
      <c r="E550" s="94"/>
      <c r="F550" s="94"/>
      <c r="G550" s="94"/>
      <c r="H550" s="94"/>
      <c r="I550" s="94"/>
      <c r="J550" s="94"/>
      <c r="K550" s="94"/>
      <c r="L550" s="94"/>
      <c r="M550" s="94"/>
      <c r="N550" s="94"/>
      <c r="O550" s="94"/>
      <c r="P550" s="94"/>
      <c r="Q550" s="94"/>
      <c r="R550" s="94"/>
      <c r="S550" s="94"/>
      <c r="T550" s="94"/>
      <c r="U550" s="124"/>
      <c r="V550" s="257"/>
      <c r="W550" s="94"/>
      <c r="X550" s="94"/>
      <c r="Y550" s="94"/>
      <c r="Z550" s="94"/>
      <c r="AA550" s="94"/>
      <c r="AB550" s="94"/>
      <c r="AC550" s="94"/>
      <c r="AD550" s="94"/>
      <c r="AE550" s="94"/>
      <c r="AF550" s="94"/>
      <c r="AG550" s="94"/>
      <c r="AH550" s="94"/>
      <c r="AI550" s="94"/>
      <c r="AJ550" s="94"/>
      <c r="AK550" s="94"/>
      <c r="AL550" s="447"/>
      <c r="AM550" s="124"/>
      <c r="AN550" s="257"/>
      <c r="AO550" s="94"/>
      <c r="AP550" s="94"/>
      <c r="AQ550" s="94"/>
    </row>
    <row r="551" spans="1:43" ht="6" customHeight="1" x14ac:dyDescent="0.2">
      <c r="A551" s="212"/>
      <c r="B551" s="230"/>
      <c r="C551" s="380"/>
      <c r="D551" s="381"/>
      <c r="E551" s="212"/>
      <c r="F551" s="212"/>
      <c r="G551" s="212"/>
      <c r="H551" s="212"/>
      <c r="I551" s="212"/>
      <c r="J551" s="212"/>
      <c r="K551" s="212"/>
      <c r="L551" s="212"/>
      <c r="M551" s="212"/>
      <c r="N551" s="212"/>
      <c r="O551" s="212"/>
      <c r="P551" s="212"/>
      <c r="Q551" s="212"/>
      <c r="R551" s="212"/>
      <c r="S551" s="212"/>
      <c r="T551" s="212"/>
      <c r="U551" s="380"/>
      <c r="V551" s="381"/>
      <c r="W551" s="212"/>
      <c r="X551" s="212"/>
      <c r="Y551" s="212"/>
      <c r="Z551" s="212"/>
      <c r="AA551" s="212"/>
      <c r="AB551" s="212"/>
      <c r="AC551" s="212"/>
      <c r="AD551" s="212"/>
      <c r="AE551" s="212"/>
      <c r="AF551" s="212"/>
      <c r="AG551" s="212"/>
      <c r="AH551" s="212"/>
      <c r="AI551" s="212"/>
      <c r="AJ551" s="212"/>
      <c r="AK551" s="212"/>
      <c r="AL551" s="214"/>
      <c r="AM551" s="380"/>
      <c r="AN551" s="123"/>
    </row>
    <row r="552" spans="1:43" ht="11.25" customHeight="1" x14ac:dyDescent="0.2">
      <c r="B552" s="125">
        <v>458</v>
      </c>
      <c r="C552" s="122"/>
      <c r="D552" s="123"/>
      <c r="E552" s="700" t="str">
        <f ca="1">VLOOKUP(INDIRECT(ADDRESS(ROW(),COLUMN()-3)),Language_Translations,MATCH(Language_Selected,Language_Options,0),FALSE)</f>
        <v>Where did the check take place?</v>
      </c>
      <c r="F552" s="700"/>
      <c r="G552" s="700"/>
      <c r="H552" s="700"/>
      <c r="I552" s="700"/>
      <c r="J552" s="700"/>
      <c r="K552" s="700"/>
      <c r="L552" s="700"/>
      <c r="M552" s="700"/>
      <c r="N552" s="700"/>
      <c r="O552" s="700"/>
      <c r="P552" s="700"/>
      <c r="Q552" s="700"/>
      <c r="R552" s="700"/>
      <c r="S552" s="700"/>
      <c r="T552" s="700"/>
      <c r="U552" s="122"/>
      <c r="V552" s="123"/>
      <c r="W552" s="258" t="s">
        <v>463</v>
      </c>
      <c r="AM552" s="122"/>
      <c r="AN552" s="123"/>
    </row>
    <row r="553" spans="1:43" x14ac:dyDescent="0.2">
      <c r="B553" s="255" t="s">
        <v>52</v>
      </c>
      <c r="C553" s="122"/>
      <c r="D553" s="123"/>
      <c r="E553" s="700"/>
      <c r="F553" s="700"/>
      <c r="G553" s="700"/>
      <c r="H553" s="700"/>
      <c r="I553" s="700"/>
      <c r="J553" s="700"/>
      <c r="K553" s="700"/>
      <c r="L553" s="700"/>
      <c r="M553" s="700"/>
      <c r="N553" s="700"/>
      <c r="O553" s="700"/>
      <c r="P553" s="700"/>
      <c r="Q553" s="700"/>
      <c r="R553" s="700"/>
      <c r="S553" s="700"/>
      <c r="T553" s="700"/>
      <c r="U553" s="122"/>
      <c r="V553" s="123"/>
      <c r="X553" t="s">
        <v>464</v>
      </c>
      <c r="AB553" s="111" t="s">
        <v>9</v>
      </c>
      <c r="AC553" s="111"/>
      <c r="AD553" s="111"/>
      <c r="AE553" s="111"/>
      <c r="AF553" s="111"/>
      <c r="AG553" s="111"/>
      <c r="AH553" s="111"/>
      <c r="AI553" s="111"/>
      <c r="AJ553" s="111"/>
      <c r="AK553" s="111"/>
      <c r="AL553" s="27" t="s">
        <v>273</v>
      </c>
      <c r="AM553" s="122"/>
      <c r="AN553" s="123"/>
    </row>
    <row r="554" spans="1:43" x14ac:dyDescent="0.2">
      <c r="B554" s="255"/>
      <c r="C554" s="122"/>
      <c r="D554" s="123"/>
      <c r="E554" s="700"/>
      <c r="F554" s="700"/>
      <c r="G554" s="700"/>
      <c r="H554" s="700"/>
      <c r="I554" s="700"/>
      <c r="J554" s="700"/>
      <c r="K554" s="700"/>
      <c r="L554" s="700"/>
      <c r="M554" s="700"/>
      <c r="N554" s="700"/>
      <c r="O554" s="700"/>
      <c r="P554" s="700"/>
      <c r="Q554" s="700"/>
      <c r="R554" s="700"/>
      <c r="S554" s="700"/>
      <c r="T554" s="700"/>
      <c r="U554" s="122"/>
      <c r="V554" s="123"/>
      <c r="X554" t="s">
        <v>465</v>
      </c>
      <c r="AC554" s="111" t="s">
        <v>9</v>
      </c>
      <c r="AD554" s="111"/>
      <c r="AE554" s="111"/>
      <c r="AF554" s="111"/>
      <c r="AG554" s="111"/>
      <c r="AH554" s="111"/>
      <c r="AI554" s="111"/>
      <c r="AJ554" s="111"/>
      <c r="AK554" s="111"/>
      <c r="AL554" s="27" t="s">
        <v>274</v>
      </c>
      <c r="AM554" s="122"/>
      <c r="AN554" s="123"/>
    </row>
    <row r="555" spans="1:43" x14ac:dyDescent="0.2">
      <c r="C555" s="122"/>
      <c r="D555" s="123"/>
      <c r="U555" s="122"/>
      <c r="V555" s="123"/>
      <c r="AM555" s="122"/>
      <c r="AN555" s="123"/>
    </row>
    <row r="556" spans="1:43" ht="11.25" customHeight="1" x14ac:dyDescent="0.2">
      <c r="C556" s="122"/>
      <c r="D556" s="123"/>
      <c r="E556" s="660" t="s">
        <v>466</v>
      </c>
      <c r="F556" s="660"/>
      <c r="G556" s="660"/>
      <c r="H556" s="660"/>
      <c r="I556" s="660"/>
      <c r="J556" s="660"/>
      <c r="K556" s="660"/>
      <c r="L556" s="660"/>
      <c r="M556" s="660"/>
      <c r="N556" s="660"/>
      <c r="O556" s="660"/>
      <c r="P556" s="660"/>
      <c r="Q556" s="660"/>
      <c r="R556" s="660"/>
      <c r="S556" s="660"/>
      <c r="T556" s="660"/>
      <c r="U556" s="122"/>
      <c r="V556" s="123"/>
      <c r="W556" s="258" t="s">
        <v>329</v>
      </c>
      <c r="AG556" s="125"/>
      <c r="AM556" s="122"/>
      <c r="AN556" s="123"/>
    </row>
    <row r="557" spans="1:43" x14ac:dyDescent="0.2">
      <c r="C557" s="122"/>
      <c r="D557" s="123"/>
      <c r="E557" s="660"/>
      <c r="F557" s="660"/>
      <c r="G557" s="660"/>
      <c r="H557" s="660"/>
      <c r="I557" s="660"/>
      <c r="J557" s="660"/>
      <c r="K557" s="660"/>
      <c r="L557" s="660"/>
      <c r="M557" s="660"/>
      <c r="N557" s="660"/>
      <c r="O557" s="660"/>
      <c r="P557" s="660"/>
      <c r="Q557" s="660"/>
      <c r="R557" s="660"/>
      <c r="S557" s="660"/>
      <c r="T557" s="660"/>
      <c r="U557" s="122"/>
      <c r="V557" s="123"/>
      <c r="X557" t="s">
        <v>331</v>
      </c>
      <c r="AG557" s="111" t="s">
        <v>9</v>
      </c>
      <c r="AH557" s="111"/>
      <c r="AI557" s="111"/>
      <c r="AJ557" s="111"/>
      <c r="AK557" s="111"/>
      <c r="AL557" s="27" t="s">
        <v>340</v>
      </c>
      <c r="AM557" s="122"/>
      <c r="AN557" s="123"/>
    </row>
    <row r="558" spans="1:43" x14ac:dyDescent="0.2">
      <c r="C558" s="122"/>
      <c r="D558" s="123"/>
      <c r="U558" s="122"/>
      <c r="V558" s="123"/>
      <c r="X558" t="s">
        <v>332</v>
      </c>
      <c r="AG558" s="125"/>
      <c r="AI558" s="111" t="s">
        <v>9</v>
      </c>
      <c r="AJ558" s="111"/>
      <c r="AK558" s="111"/>
      <c r="AL558" s="27" t="s">
        <v>342</v>
      </c>
      <c r="AM558" s="122"/>
      <c r="AN558" s="123"/>
    </row>
    <row r="559" spans="1:43" ht="11.25" customHeight="1" x14ac:dyDescent="0.2">
      <c r="C559" s="122"/>
      <c r="D559" s="123"/>
      <c r="E559" s="660" t="s">
        <v>513</v>
      </c>
      <c r="F559" s="660"/>
      <c r="G559" s="660"/>
      <c r="H559" s="660"/>
      <c r="I559" s="660"/>
      <c r="J559" s="660"/>
      <c r="K559" s="660"/>
      <c r="L559" s="660"/>
      <c r="M559" s="660"/>
      <c r="N559" s="660"/>
      <c r="O559" s="660"/>
      <c r="P559" s="660"/>
      <c r="Q559" s="660"/>
      <c r="R559" s="660"/>
      <c r="S559" s="660"/>
      <c r="T559" s="660"/>
      <c r="U559" s="122"/>
      <c r="V559" s="123"/>
      <c r="X559" t="s">
        <v>467</v>
      </c>
      <c r="AH559" s="111" t="s">
        <v>9</v>
      </c>
      <c r="AI559" s="111"/>
      <c r="AJ559" s="111"/>
      <c r="AK559" s="111"/>
      <c r="AL559" s="27" t="s">
        <v>344</v>
      </c>
      <c r="AM559" s="122"/>
      <c r="AN559" s="123"/>
    </row>
    <row r="560" spans="1:43" ht="11.25" customHeight="1" x14ac:dyDescent="0.2">
      <c r="C560" s="122"/>
      <c r="D560" s="123"/>
      <c r="E560" s="660"/>
      <c r="F560" s="660"/>
      <c r="G560" s="660"/>
      <c r="H560" s="660"/>
      <c r="I560" s="660"/>
      <c r="J560" s="660"/>
      <c r="K560" s="660"/>
      <c r="L560" s="660"/>
      <c r="M560" s="660"/>
      <c r="N560" s="660"/>
      <c r="O560" s="660"/>
      <c r="P560" s="660"/>
      <c r="Q560" s="660"/>
      <c r="R560" s="660"/>
      <c r="S560" s="660"/>
      <c r="T560" s="660"/>
      <c r="U560" s="122"/>
      <c r="V560" s="123"/>
      <c r="X560" t="s">
        <v>468</v>
      </c>
      <c r="AB560" s="111"/>
      <c r="AC560" s="532"/>
      <c r="AD560" s="111"/>
      <c r="AE560" s="111"/>
      <c r="AF560" s="111"/>
      <c r="AG560" s="111"/>
      <c r="AH560" s="111"/>
      <c r="AI560" s="111"/>
      <c r="AJ560" s="111"/>
      <c r="AK560" s="111"/>
      <c r="AM560" s="122"/>
      <c r="AN560" s="123"/>
    </row>
    <row r="561" spans="3:40" x14ac:dyDescent="0.2">
      <c r="C561" s="122"/>
      <c r="D561" s="123"/>
      <c r="E561" s="660"/>
      <c r="F561" s="660"/>
      <c r="G561" s="660"/>
      <c r="H561" s="660"/>
      <c r="I561" s="660"/>
      <c r="J561" s="660"/>
      <c r="K561" s="660"/>
      <c r="L561" s="660"/>
      <c r="M561" s="660"/>
      <c r="N561" s="660"/>
      <c r="O561" s="660"/>
      <c r="P561" s="660"/>
      <c r="Q561" s="660"/>
      <c r="R561" s="660"/>
      <c r="S561" s="660"/>
      <c r="T561" s="660"/>
      <c r="U561" s="122"/>
      <c r="V561" s="123"/>
      <c r="Y561" t="s">
        <v>469</v>
      </c>
      <c r="AB561" s="94"/>
      <c r="AC561" s="94"/>
      <c r="AD561" s="94"/>
      <c r="AE561" s="94"/>
      <c r="AF561" s="94"/>
      <c r="AG561" s="94"/>
      <c r="AH561" s="94"/>
      <c r="AI561" s="94"/>
      <c r="AJ561" s="94"/>
      <c r="AK561" s="94"/>
      <c r="AL561" s="84" t="s">
        <v>347</v>
      </c>
      <c r="AM561" s="122"/>
      <c r="AN561" s="123"/>
    </row>
    <row r="562" spans="3:40" x14ac:dyDescent="0.2">
      <c r="C562" s="122"/>
      <c r="D562" s="123"/>
      <c r="E562" s="660"/>
      <c r="F562" s="660"/>
      <c r="G562" s="660"/>
      <c r="H562" s="660"/>
      <c r="I562" s="660"/>
      <c r="J562" s="660"/>
      <c r="K562" s="660"/>
      <c r="L562" s="660"/>
      <c r="M562" s="660"/>
      <c r="N562" s="660"/>
      <c r="O562" s="660"/>
      <c r="P562" s="660"/>
      <c r="Q562" s="660"/>
      <c r="R562" s="660"/>
      <c r="S562" s="660"/>
      <c r="T562" s="660"/>
      <c r="U562" s="122"/>
      <c r="V562" s="123"/>
      <c r="AB562" s="531" t="s">
        <v>102</v>
      </c>
      <c r="AC562" s="531"/>
      <c r="AD562" s="531"/>
      <c r="AE562" s="531"/>
      <c r="AF562" s="531"/>
      <c r="AG562" s="531"/>
      <c r="AH562" s="531"/>
      <c r="AI562" s="312"/>
      <c r="AJ562" s="312"/>
      <c r="AK562" s="312"/>
      <c r="AM562" s="122"/>
      <c r="AN562" s="123"/>
    </row>
    <row r="563" spans="3:40" ht="14.5" x14ac:dyDescent="0.2">
      <c r="C563" s="122"/>
      <c r="D563" s="123"/>
      <c r="E563" s="660"/>
      <c r="F563" s="660"/>
      <c r="G563" s="660"/>
      <c r="H563" s="660"/>
      <c r="I563" s="660"/>
      <c r="J563" s="660"/>
      <c r="K563" s="660"/>
      <c r="L563" s="660"/>
      <c r="M563" s="660"/>
      <c r="N563" s="660"/>
      <c r="O563" s="660"/>
      <c r="P563" s="660"/>
      <c r="Q563" s="660"/>
      <c r="R563" s="660"/>
      <c r="S563" s="660"/>
      <c r="T563" s="660"/>
      <c r="U563" s="122"/>
      <c r="V563" s="123"/>
      <c r="AB563" s="111"/>
      <c r="AC563" s="532"/>
      <c r="AD563" s="111"/>
      <c r="AE563" s="111"/>
      <c r="AF563" s="111"/>
      <c r="AG563" s="111"/>
      <c r="AH563" s="111"/>
      <c r="AI563" s="111"/>
      <c r="AJ563" s="111"/>
      <c r="AK563" s="111"/>
      <c r="AM563" s="122"/>
      <c r="AN563" s="123"/>
    </row>
    <row r="564" spans="3:40" ht="10.5" x14ac:dyDescent="0.2">
      <c r="C564" s="122"/>
      <c r="D564" s="123"/>
      <c r="U564" s="122"/>
      <c r="V564" s="123"/>
      <c r="W564" s="258" t="s">
        <v>338</v>
      </c>
      <c r="AM564" s="122"/>
      <c r="AN564" s="123"/>
    </row>
    <row r="565" spans="3:40" x14ac:dyDescent="0.2">
      <c r="C565" s="122"/>
      <c r="D565" s="123"/>
      <c r="E565" s="215"/>
      <c r="F565" s="215"/>
      <c r="G565" s="215"/>
      <c r="H565" s="215"/>
      <c r="I565" s="215"/>
      <c r="J565" s="215"/>
      <c r="K565" s="215"/>
      <c r="L565" s="215"/>
      <c r="M565" s="215"/>
      <c r="N565" s="215"/>
      <c r="O565" s="215"/>
      <c r="P565" s="215"/>
      <c r="Q565" s="125"/>
      <c r="R565" s="125"/>
      <c r="S565" s="125"/>
      <c r="T565" s="125"/>
      <c r="U565" s="122"/>
      <c r="V565" s="123"/>
      <c r="X565" t="s">
        <v>339</v>
      </c>
      <c r="AD565" s="111"/>
      <c r="AE565" s="111" t="s">
        <v>9</v>
      </c>
      <c r="AF565" s="111"/>
      <c r="AG565" s="111"/>
      <c r="AH565" s="111"/>
      <c r="AI565" s="111"/>
      <c r="AJ565" s="111"/>
      <c r="AK565" s="111"/>
      <c r="AL565" s="27" t="s">
        <v>350</v>
      </c>
      <c r="AM565" s="122"/>
      <c r="AN565" s="123"/>
    </row>
    <row r="566" spans="3:40" x14ac:dyDescent="0.2">
      <c r="C566" s="122"/>
      <c r="D566" s="123"/>
      <c r="U566" s="122"/>
      <c r="V566" s="123"/>
      <c r="X566" s="533" t="s">
        <v>341</v>
      </c>
      <c r="Y566" s="533"/>
      <c r="Z566" s="533"/>
      <c r="AA566" s="533"/>
      <c r="AB566" s="533"/>
      <c r="AC566" s="111"/>
      <c r="AD566" s="111" t="s">
        <v>9</v>
      </c>
      <c r="AE566" s="111"/>
      <c r="AF566" s="111"/>
      <c r="AG566" s="111"/>
      <c r="AH566" s="111"/>
      <c r="AI566" s="111"/>
      <c r="AJ566" s="111"/>
      <c r="AK566" s="111"/>
      <c r="AL566" s="84" t="s">
        <v>352</v>
      </c>
      <c r="AM566" s="122"/>
      <c r="AN566" s="123"/>
    </row>
    <row r="567" spans="3:40" x14ac:dyDescent="0.2">
      <c r="C567" s="122"/>
      <c r="D567" s="123"/>
      <c r="U567" s="122"/>
      <c r="V567" s="123"/>
      <c r="X567" t="s">
        <v>471</v>
      </c>
      <c r="AM567" s="122"/>
      <c r="AN567" s="123"/>
    </row>
    <row r="568" spans="3:40" x14ac:dyDescent="0.2">
      <c r="C568" s="122"/>
      <c r="D568" s="123"/>
      <c r="U568" s="122"/>
      <c r="V568" s="123"/>
      <c r="W568" s="111"/>
      <c r="Y568" t="s">
        <v>469</v>
      </c>
      <c r="AB568" s="94"/>
      <c r="AC568" s="94"/>
      <c r="AD568" s="94"/>
      <c r="AE568" s="94"/>
      <c r="AF568" s="94"/>
      <c r="AG568" s="94"/>
      <c r="AH568" s="94"/>
      <c r="AI568" s="94"/>
      <c r="AJ568" s="94"/>
      <c r="AK568" s="94"/>
      <c r="AL568" s="27" t="s">
        <v>354</v>
      </c>
      <c r="AM568" s="122"/>
      <c r="AN568" s="123"/>
    </row>
    <row r="569" spans="3:40" x14ac:dyDescent="0.2">
      <c r="C569" s="122"/>
      <c r="D569" s="123"/>
      <c r="U569" s="122"/>
      <c r="V569" s="123"/>
      <c r="W569" s="111"/>
      <c r="AB569" s="531" t="s">
        <v>102</v>
      </c>
      <c r="AC569" s="531"/>
      <c r="AD569" s="531"/>
      <c r="AE569" s="531"/>
      <c r="AF569" s="531"/>
      <c r="AG569" s="531"/>
      <c r="AH569" s="531"/>
      <c r="AI569" s="312"/>
      <c r="AJ569" s="312"/>
      <c r="AK569" s="312"/>
      <c r="AM569" s="122"/>
      <c r="AN569" s="123"/>
    </row>
    <row r="570" spans="3:40" x14ac:dyDescent="0.2">
      <c r="C570" s="122"/>
      <c r="D570" s="123"/>
      <c r="U570" s="122"/>
      <c r="V570" s="123"/>
      <c r="W570" s="111"/>
      <c r="AM570" s="122"/>
      <c r="AN570" s="123"/>
    </row>
    <row r="571" spans="3:40" ht="10.5" x14ac:dyDescent="0.2">
      <c r="C571" s="122"/>
      <c r="D571" s="123"/>
      <c r="U571" s="122"/>
      <c r="V571" s="123"/>
      <c r="W571" s="258" t="s">
        <v>348</v>
      </c>
      <c r="AM571" s="122"/>
      <c r="AN571" s="123"/>
    </row>
    <row r="572" spans="3:40" x14ac:dyDescent="0.2">
      <c r="C572" s="122"/>
      <c r="D572" s="123"/>
      <c r="U572" s="122"/>
      <c r="V572" s="123"/>
      <c r="X572" t="s">
        <v>349</v>
      </c>
      <c r="AC572" s="111" t="s">
        <v>9</v>
      </c>
      <c r="AD572" s="111"/>
      <c r="AE572" s="111"/>
      <c r="AF572" s="111"/>
      <c r="AG572" s="111"/>
      <c r="AH572" s="111"/>
      <c r="AI572" s="111"/>
      <c r="AJ572" s="111"/>
      <c r="AK572" s="111"/>
      <c r="AL572" s="84" t="s">
        <v>405</v>
      </c>
      <c r="AM572" s="122"/>
      <c r="AN572" s="123"/>
    </row>
    <row r="573" spans="3:40" x14ac:dyDescent="0.2">
      <c r="C573" s="122"/>
      <c r="D573" s="123"/>
      <c r="U573" s="122"/>
      <c r="V573" s="123"/>
      <c r="X573" t="s">
        <v>351</v>
      </c>
      <c r="AB573" s="111" t="s">
        <v>9</v>
      </c>
      <c r="AC573" s="111"/>
      <c r="AD573" s="111"/>
      <c r="AE573" s="111"/>
      <c r="AF573" s="111"/>
      <c r="AG573" s="111"/>
      <c r="AH573" s="111"/>
      <c r="AI573" s="111"/>
      <c r="AJ573" s="111"/>
      <c r="AK573" s="111"/>
      <c r="AL573" s="84" t="s">
        <v>407</v>
      </c>
      <c r="AM573" s="122"/>
      <c r="AN573" s="123"/>
    </row>
    <row r="574" spans="3:40" x14ac:dyDescent="0.2">
      <c r="C574" s="122"/>
      <c r="D574" s="123"/>
      <c r="U574" s="122"/>
      <c r="V574" s="123"/>
      <c r="X574" t="s">
        <v>472</v>
      </c>
      <c r="AM574" s="122"/>
      <c r="AN574" s="123"/>
    </row>
    <row r="575" spans="3:40" x14ac:dyDescent="0.2">
      <c r="C575" s="122"/>
      <c r="D575" s="123"/>
      <c r="U575" s="122"/>
      <c r="V575" s="123"/>
      <c r="Y575" t="s">
        <v>469</v>
      </c>
      <c r="AB575" s="94"/>
      <c r="AC575" s="94"/>
      <c r="AD575" s="94"/>
      <c r="AE575" s="94"/>
      <c r="AF575" s="94"/>
      <c r="AG575" s="94"/>
      <c r="AH575" s="94"/>
      <c r="AI575" s="94"/>
      <c r="AJ575" s="94"/>
      <c r="AK575" s="94"/>
      <c r="AL575" s="84" t="s">
        <v>514</v>
      </c>
      <c r="AM575" s="122"/>
      <c r="AN575" s="123"/>
    </row>
    <row r="576" spans="3:40" x14ac:dyDescent="0.2">
      <c r="C576" s="122"/>
      <c r="D576" s="123"/>
      <c r="U576" s="122"/>
      <c r="V576" s="123"/>
      <c r="AB576" s="531" t="s">
        <v>102</v>
      </c>
      <c r="AC576" s="531"/>
      <c r="AD576" s="531"/>
      <c r="AE576" s="531"/>
      <c r="AF576" s="531"/>
      <c r="AG576" s="531"/>
      <c r="AH576" s="531"/>
      <c r="AI576" s="312"/>
      <c r="AJ576" s="312"/>
      <c r="AK576" s="312"/>
      <c r="AM576" s="122"/>
      <c r="AN576" s="123"/>
    </row>
    <row r="577" spans="1:60" x14ac:dyDescent="0.2">
      <c r="C577" s="122"/>
      <c r="D577" s="123"/>
      <c r="U577" s="122"/>
      <c r="V577" s="123"/>
      <c r="AM577" s="122"/>
      <c r="AN577" s="123"/>
      <c r="AX577" s="312"/>
      <c r="AY577" s="312"/>
      <c r="AZ577" s="312"/>
      <c r="BA577" s="312"/>
      <c r="BB577" s="312"/>
      <c r="BC577" s="312"/>
      <c r="BD577" s="312"/>
      <c r="BE577" s="312"/>
      <c r="BF577" s="312"/>
      <c r="BG577" s="312"/>
      <c r="BH577" s="27"/>
    </row>
    <row r="578" spans="1:60" x14ac:dyDescent="0.2">
      <c r="C578" s="122"/>
      <c r="D578" s="123"/>
      <c r="U578" s="122"/>
      <c r="V578" s="123"/>
      <c r="W578" t="s">
        <v>253</v>
      </c>
      <c r="Z578" s="94"/>
      <c r="AA578" s="94"/>
      <c r="AB578" s="94"/>
      <c r="AC578" s="94"/>
      <c r="AD578" s="94"/>
      <c r="AE578" s="94"/>
      <c r="AF578" s="94"/>
      <c r="AG578" s="94"/>
      <c r="AH578" s="94"/>
      <c r="AI578" s="94"/>
      <c r="AJ578" s="94"/>
      <c r="AK578" s="94"/>
      <c r="AL578" s="84" t="s">
        <v>71</v>
      </c>
      <c r="AM578" s="122"/>
      <c r="AN578" s="123"/>
      <c r="BH578" s="27"/>
    </row>
    <row r="579" spans="1:60" x14ac:dyDescent="0.2">
      <c r="C579" s="122"/>
      <c r="D579" s="123"/>
      <c r="U579" s="122"/>
      <c r="V579" s="123"/>
      <c r="Z579" s="531" t="s">
        <v>102</v>
      </c>
      <c r="AA579" s="531"/>
      <c r="AB579" s="531"/>
      <c r="AC579" s="531"/>
      <c r="AD579" s="531"/>
      <c r="AE579" s="531"/>
      <c r="AF579" s="531"/>
      <c r="AG579" s="531"/>
      <c r="AH579" s="531"/>
      <c r="AI579" s="531"/>
      <c r="AJ579" s="531"/>
      <c r="AK579" s="531"/>
      <c r="AM579" s="122"/>
      <c r="AN579" s="123"/>
      <c r="BE579" s="125"/>
      <c r="BF579" s="125"/>
      <c r="BG579" s="125"/>
      <c r="BH579" s="84"/>
    </row>
    <row r="580" spans="1:60" ht="6" customHeight="1" thickBot="1" x14ac:dyDescent="0.25">
      <c r="A580" s="94"/>
      <c r="B580" s="256"/>
      <c r="C580" s="124"/>
      <c r="D580" s="257"/>
      <c r="E580" s="94"/>
      <c r="F580" s="94"/>
      <c r="G580" s="94"/>
      <c r="H580" s="94"/>
      <c r="I580" s="94"/>
      <c r="J580" s="94"/>
      <c r="K580" s="94"/>
      <c r="L580" s="94"/>
      <c r="M580" s="94"/>
      <c r="N580" s="94"/>
      <c r="O580" s="94"/>
      <c r="P580" s="94"/>
      <c r="Q580" s="94"/>
      <c r="R580" s="94"/>
      <c r="S580" s="94"/>
      <c r="T580" s="94"/>
      <c r="U580" s="124"/>
      <c r="V580" s="257"/>
      <c r="W580" s="94"/>
      <c r="X580" s="94"/>
      <c r="Y580" s="94"/>
      <c r="Z580" s="94"/>
      <c r="AA580" s="94"/>
      <c r="AB580" s="94"/>
      <c r="AC580" s="94"/>
      <c r="AD580" s="94"/>
      <c r="AE580" s="94"/>
      <c r="AF580" s="94"/>
      <c r="AG580" s="94"/>
      <c r="AH580" s="94"/>
      <c r="AI580" s="94"/>
      <c r="AJ580" s="94"/>
      <c r="AK580" s="94"/>
      <c r="AL580" s="447"/>
      <c r="AM580" s="124"/>
      <c r="AN580" s="94"/>
      <c r="AO580" s="94"/>
      <c r="AP580" s="94"/>
      <c r="AQ580" s="94"/>
      <c r="AV580" s="312"/>
      <c r="AW580" s="312"/>
      <c r="AX580" s="312"/>
      <c r="AY580" s="312"/>
      <c r="AZ580" s="312"/>
      <c r="BA580" s="312"/>
      <c r="BB580" s="312"/>
      <c r="BC580" s="312"/>
      <c r="BD580" s="312"/>
      <c r="BE580" s="312"/>
      <c r="BF580" s="312"/>
      <c r="BG580" s="312"/>
      <c r="BH580" s="27"/>
    </row>
    <row r="581" spans="1:60" ht="6" customHeight="1" x14ac:dyDescent="0.2">
      <c r="A581" s="494"/>
      <c r="B581" s="383"/>
      <c r="C581" s="495"/>
      <c r="D581" s="496"/>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c r="AA581" s="211"/>
      <c r="AB581" s="211"/>
      <c r="AC581" s="211"/>
      <c r="AD581" s="211"/>
      <c r="AE581" s="211"/>
      <c r="AF581" s="211"/>
      <c r="AG581" s="211"/>
      <c r="AH581" s="211"/>
      <c r="AI581" s="211"/>
      <c r="AJ581" s="211"/>
      <c r="AK581" s="211"/>
      <c r="AL581" s="384"/>
      <c r="AM581" s="495"/>
      <c r="AN581" s="496"/>
      <c r="AO581" s="211"/>
      <c r="AP581" s="211"/>
      <c r="AQ581" s="497"/>
    </row>
    <row r="582" spans="1:60" ht="11.25" customHeight="1" x14ac:dyDescent="0.2">
      <c r="A582" s="387"/>
      <c r="B582" s="125">
        <v>459</v>
      </c>
      <c r="C582" s="122"/>
      <c r="D582" s="123"/>
      <c r="E582" s="660" t="s">
        <v>449</v>
      </c>
      <c r="F582" s="660"/>
      <c r="G582" s="660"/>
      <c r="H582" s="660"/>
      <c r="I582" s="660"/>
      <c r="J582" s="660"/>
      <c r="K582" s="660"/>
      <c r="L582" s="660"/>
      <c r="M582" s="660"/>
      <c r="N582" s="660"/>
      <c r="O582" s="660"/>
      <c r="P582" s="660"/>
      <c r="Q582" s="660"/>
      <c r="R582" s="660"/>
      <c r="S582" s="660"/>
      <c r="T582" s="660"/>
      <c r="U582" s="313"/>
      <c r="V582" s="313"/>
      <c r="W582" s="313"/>
      <c r="X582" s="313"/>
      <c r="Y582" s="313"/>
      <c r="Z582" s="313"/>
      <c r="AA582" s="313"/>
      <c r="AB582" s="313"/>
      <c r="AC582" s="313"/>
      <c r="AD582" s="313"/>
      <c r="AE582" s="313"/>
      <c r="AF582" s="313"/>
      <c r="AG582" s="313"/>
      <c r="AH582" s="313"/>
      <c r="AI582" s="313"/>
      <c r="AJ582" s="313"/>
      <c r="AK582" s="313"/>
      <c r="AL582" s="313"/>
      <c r="AM582" s="122"/>
      <c r="AN582" s="123"/>
      <c r="AQ582" s="210"/>
    </row>
    <row r="583" spans="1:60" ht="6" customHeight="1" x14ac:dyDescent="0.2">
      <c r="A583" s="387"/>
      <c r="C583" s="122"/>
      <c r="D583" s="123"/>
      <c r="AM583" s="122"/>
      <c r="AN583" s="123"/>
      <c r="AQ583" s="210"/>
    </row>
    <row r="584" spans="1:60" x14ac:dyDescent="0.2">
      <c r="A584" s="387"/>
      <c r="C584" s="122"/>
      <c r="D584" s="123"/>
      <c r="P584" s="27" t="s">
        <v>451</v>
      </c>
      <c r="AC584" s="27" t="s">
        <v>451</v>
      </c>
      <c r="AM584" s="122"/>
      <c r="AN584" s="123"/>
      <c r="AP584" s="728">
        <v>474</v>
      </c>
      <c r="AQ584" s="210"/>
    </row>
    <row r="585" spans="1:60" x14ac:dyDescent="0.2">
      <c r="A585" s="387"/>
      <c r="C585" s="122"/>
      <c r="D585" s="123"/>
      <c r="P585" s="27" t="s">
        <v>452</v>
      </c>
      <c r="AC585" s="27" t="s">
        <v>454</v>
      </c>
      <c r="AM585" s="122"/>
      <c r="AN585" s="123"/>
      <c r="AP585" s="728"/>
      <c r="AQ585" s="210"/>
    </row>
    <row r="586" spans="1:60" ht="6" customHeight="1" thickBot="1" x14ac:dyDescent="0.25">
      <c r="A586" s="499"/>
      <c r="B586" s="493"/>
      <c r="C586" s="400"/>
      <c r="D586" s="401"/>
      <c r="E586" s="399"/>
      <c r="F586" s="399"/>
      <c r="G586" s="399"/>
      <c r="H586" s="399"/>
      <c r="I586" s="399"/>
      <c r="J586" s="399"/>
      <c r="K586" s="399"/>
      <c r="L586" s="399"/>
      <c r="M586" s="399"/>
      <c r="N586" s="399"/>
      <c r="O586" s="399"/>
      <c r="P586" s="399"/>
      <c r="Q586" s="399"/>
      <c r="R586" s="399"/>
      <c r="S586" s="399"/>
      <c r="T586" s="399"/>
      <c r="U586" s="399"/>
      <c r="V586" s="399"/>
      <c r="W586" s="399"/>
      <c r="X586" s="399"/>
      <c r="Y586" s="399"/>
      <c r="Z586" s="399"/>
      <c r="AA586" s="399"/>
      <c r="AB586" s="399"/>
      <c r="AC586" s="399"/>
      <c r="AD586" s="399"/>
      <c r="AE586" s="399"/>
      <c r="AF586" s="399"/>
      <c r="AG586" s="399"/>
      <c r="AH586" s="399"/>
      <c r="AI586" s="399"/>
      <c r="AJ586" s="399"/>
      <c r="AK586" s="399"/>
      <c r="AL586" s="402"/>
      <c r="AM586" s="400"/>
      <c r="AN586" s="401"/>
      <c r="AO586" s="399"/>
      <c r="AP586" s="399"/>
      <c r="AQ586" s="500"/>
    </row>
    <row r="587" spans="1:60" ht="6" customHeight="1" x14ac:dyDescent="0.2">
      <c r="A587" s="212"/>
      <c r="B587" s="230"/>
      <c r="C587" s="380"/>
      <c r="D587" s="381"/>
      <c r="E587" s="212"/>
      <c r="F587" s="212"/>
      <c r="G587" s="212"/>
      <c r="H587" s="212"/>
      <c r="I587" s="212"/>
      <c r="J587" s="212"/>
      <c r="K587" s="212"/>
      <c r="L587" s="212"/>
      <c r="M587" s="212"/>
      <c r="N587" s="212"/>
      <c r="O587" s="212"/>
      <c r="P587" s="212"/>
      <c r="Q587" s="212"/>
      <c r="R587" s="212"/>
      <c r="S587" s="212"/>
      <c r="T587" s="212"/>
      <c r="U587" s="380"/>
      <c r="V587" s="381"/>
      <c r="W587" s="212"/>
      <c r="X587" s="212"/>
      <c r="Y587" s="212"/>
      <c r="Z587" s="212"/>
      <c r="AA587" s="212"/>
      <c r="AB587" s="212"/>
      <c r="AC587" s="212"/>
      <c r="AD587" s="212"/>
      <c r="AE587" s="212"/>
      <c r="AF587" s="212"/>
      <c r="AG587" s="212"/>
      <c r="AH587" s="212"/>
      <c r="AI587" s="212"/>
      <c r="AJ587" s="212"/>
      <c r="AK587" s="212"/>
      <c r="AL587" s="214"/>
      <c r="AM587" s="380"/>
      <c r="AN587" s="123"/>
    </row>
    <row r="588" spans="1:60" ht="11.25" customHeight="1" x14ac:dyDescent="0.2">
      <c r="B588" s="125">
        <v>460</v>
      </c>
      <c r="C588" s="122"/>
      <c r="D588" s="123"/>
      <c r="E588" s="700" t="str">
        <f ca="1">VLOOKUP(INDIRECT(ADDRESS(ROW(),COLUMN()-3)),Language_Translations,MATCH(Language_Selected,Language_Options,0),FALSE)</f>
        <v>After (NAME) left (FACILITY IN 435) did any health care provider or a traditional birth attendant check on (NAME)’s health?</v>
      </c>
      <c r="F588" s="700"/>
      <c r="G588" s="700"/>
      <c r="H588" s="700"/>
      <c r="I588" s="700"/>
      <c r="J588" s="700"/>
      <c r="K588" s="700"/>
      <c r="L588" s="700"/>
      <c r="M588" s="700"/>
      <c r="N588" s="700"/>
      <c r="O588" s="700"/>
      <c r="P588" s="700"/>
      <c r="Q588" s="700"/>
      <c r="R588" s="700"/>
      <c r="S588" s="700"/>
      <c r="T588" s="700"/>
      <c r="U588" s="122"/>
      <c r="V588" s="123"/>
      <c r="W588" t="s">
        <v>112</v>
      </c>
      <c r="Y588" s="111" t="s">
        <v>9</v>
      </c>
      <c r="Z588" s="111"/>
      <c r="AA588" s="111"/>
      <c r="AB588" s="111"/>
      <c r="AC588" s="111"/>
      <c r="AD588" s="111"/>
      <c r="AE588" s="111"/>
      <c r="AF588" s="111"/>
      <c r="AG588" s="111"/>
      <c r="AH588" s="111"/>
      <c r="AI588" s="111"/>
      <c r="AJ588" s="111"/>
      <c r="AK588" s="111"/>
      <c r="AL588" s="84" t="s">
        <v>87</v>
      </c>
      <c r="AM588" s="122"/>
      <c r="AN588" s="123"/>
    </row>
    <row r="589" spans="1:60" x14ac:dyDescent="0.2">
      <c r="B589" s="255"/>
      <c r="C589" s="122"/>
      <c r="D589" s="123"/>
      <c r="E589" s="700"/>
      <c r="F589" s="700"/>
      <c r="G589" s="700"/>
      <c r="H589" s="700"/>
      <c r="I589" s="700"/>
      <c r="J589" s="700"/>
      <c r="K589" s="700"/>
      <c r="L589" s="700"/>
      <c r="M589" s="700"/>
      <c r="N589" s="700"/>
      <c r="O589" s="700"/>
      <c r="P589" s="700"/>
      <c r="Q589" s="700"/>
      <c r="R589" s="700"/>
      <c r="S589" s="700"/>
      <c r="T589" s="700"/>
      <c r="U589" s="122"/>
      <c r="V589" s="123"/>
      <c r="W589" t="s">
        <v>113</v>
      </c>
      <c r="Y589" s="111" t="s">
        <v>9</v>
      </c>
      <c r="Z589" s="111"/>
      <c r="AA589" s="111"/>
      <c r="AB589" s="111"/>
      <c r="AC589" s="111"/>
      <c r="AD589" s="111"/>
      <c r="AE589" s="111"/>
      <c r="AF589" s="111"/>
      <c r="AG589" s="111"/>
      <c r="AH589" s="111"/>
      <c r="AI589" s="111"/>
      <c r="AJ589" s="111"/>
      <c r="AK589" s="111"/>
      <c r="AL589" s="84" t="s">
        <v>89</v>
      </c>
      <c r="AM589" s="122"/>
      <c r="AN589" s="123"/>
      <c r="AP589" s="685">
        <v>473</v>
      </c>
    </row>
    <row r="590" spans="1:60" x14ac:dyDescent="0.2">
      <c r="C590" s="122"/>
      <c r="D590" s="123"/>
      <c r="E590" s="700"/>
      <c r="F590" s="700"/>
      <c r="G590" s="700"/>
      <c r="H590" s="700"/>
      <c r="I590" s="700"/>
      <c r="J590" s="700"/>
      <c r="K590" s="700"/>
      <c r="L590" s="700"/>
      <c r="M590" s="700"/>
      <c r="N590" s="700"/>
      <c r="O590" s="700"/>
      <c r="P590" s="700"/>
      <c r="Q590" s="700"/>
      <c r="R590" s="700"/>
      <c r="S590" s="700"/>
      <c r="T590" s="700"/>
      <c r="U590" s="122"/>
      <c r="V590" s="123"/>
      <c r="W590" t="s">
        <v>260</v>
      </c>
      <c r="AB590" s="111" t="s">
        <v>9</v>
      </c>
      <c r="AC590" s="111"/>
      <c r="AD590" s="111"/>
      <c r="AE590" s="111"/>
      <c r="AF590" s="111"/>
      <c r="AG590" s="111"/>
      <c r="AH590" s="111"/>
      <c r="AI590" s="111"/>
      <c r="AJ590" s="111"/>
      <c r="AK590" s="111"/>
      <c r="AL590" s="84" t="s">
        <v>212</v>
      </c>
      <c r="AM590" s="122"/>
      <c r="AN590" s="123"/>
      <c r="AP590" s="685"/>
    </row>
    <row r="591" spans="1:60" ht="6" customHeight="1" x14ac:dyDescent="0.2">
      <c r="A591" s="94"/>
      <c r="B591" s="256"/>
      <c r="C591" s="124"/>
      <c r="D591" s="257"/>
      <c r="E591" s="94"/>
      <c r="F591" s="94"/>
      <c r="G591" s="94"/>
      <c r="H591" s="94"/>
      <c r="I591" s="94"/>
      <c r="J591" s="94"/>
      <c r="K591" s="94"/>
      <c r="L591" s="94"/>
      <c r="M591" s="94"/>
      <c r="N591" s="94"/>
      <c r="O591" s="94"/>
      <c r="P591" s="94"/>
      <c r="Q591" s="94"/>
      <c r="R591" s="94"/>
      <c r="S591" s="94"/>
      <c r="T591" s="94"/>
      <c r="U591" s="124"/>
      <c r="V591" s="257"/>
      <c r="W591" s="94"/>
      <c r="X591" s="94"/>
      <c r="Y591" s="94"/>
      <c r="Z591" s="94"/>
      <c r="AA591" s="94"/>
      <c r="AB591" s="94"/>
      <c r="AC591" s="94"/>
      <c r="AD591" s="94"/>
      <c r="AE591" s="94"/>
      <c r="AF591" s="94"/>
      <c r="AG591" s="94"/>
      <c r="AH591" s="94"/>
      <c r="AI591" s="94"/>
      <c r="AJ591" s="94"/>
      <c r="AK591" s="94"/>
      <c r="AL591" s="447"/>
      <c r="AM591" s="124"/>
      <c r="AN591" s="257"/>
      <c r="AO591" s="94"/>
      <c r="AP591" s="94"/>
      <c r="AQ591" s="94"/>
    </row>
    <row r="592" spans="1:60" ht="6" customHeight="1" x14ac:dyDescent="0.2">
      <c r="A592" s="212"/>
      <c r="B592" s="230"/>
      <c r="C592" s="380"/>
      <c r="D592" s="381"/>
      <c r="E592" s="212"/>
      <c r="F592" s="212"/>
      <c r="G592" s="212"/>
      <c r="H592" s="212"/>
      <c r="I592" s="212"/>
      <c r="J592" s="212"/>
      <c r="K592" s="212"/>
      <c r="L592" s="212"/>
      <c r="M592" s="212"/>
      <c r="N592" s="212"/>
      <c r="O592" s="212"/>
      <c r="P592" s="212"/>
      <c r="Q592" s="212"/>
      <c r="R592" s="212"/>
      <c r="S592" s="212"/>
      <c r="T592" s="212"/>
      <c r="U592" s="380"/>
      <c r="V592" s="381"/>
      <c r="W592" s="212"/>
      <c r="X592" s="212"/>
      <c r="Y592" s="212"/>
      <c r="Z592" s="212"/>
      <c r="AA592" s="212"/>
      <c r="AB592" s="212"/>
      <c r="AC592" s="212"/>
      <c r="AD592" s="212"/>
      <c r="AE592" s="212"/>
      <c r="AF592" s="212"/>
      <c r="AG592" s="212"/>
      <c r="AH592" s="212"/>
      <c r="AI592" s="212"/>
      <c r="AJ592" s="212"/>
      <c r="AK592" s="212"/>
      <c r="AL592" s="214"/>
      <c r="AM592" s="380"/>
      <c r="AN592" s="123"/>
    </row>
    <row r="593" spans="1:43" ht="11.25" customHeight="1" x14ac:dyDescent="0.2">
      <c r="B593" s="125">
        <v>461</v>
      </c>
      <c r="C593" s="122"/>
      <c r="D593" s="123"/>
      <c r="E593" s="700" t="str">
        <f ca="1">VLOOKUP(INDIRECT(ADDRESS(ROW(),COLUMN()-3)),Language_Translations,MATCH(Language_Selected,Language_Options,0),FALSE)</f>
        <v>How long after the birth of (NAME) did that check take place?</v>
      </c>
      <c r="F593" s="700"/>
      <c r="G593" s="700"/>
      <c r="H593" s="700"/>
      <c r="I593" s="700"/>
      <c r="J593" s="700"/>
      <c r="K593" s="700"/>
      <c r="L593" s="700"/>
      <c r="M593" s="700"/>
      <c r="N593" s="700"/>
      <c r="O593" s="700"/>
      <c r="P593" s="700"/>
      <c r="Q593" s="700"/>
      <c r="R593" s="700"/>
      <c r="S593" s="700"/>
      <c r="T593" s="700"/>
      <c r="U593" s="122"/>
      <c r="V593" s="123"/>
      <c r="AI593" s="381"/>
      <c r="AJ593" s="212"/>
      <c r="AK593" s="381"/>
      <c r="AL593" s="511"/>
      <c r="AM593" s="122"/>
      <c r="AN593" s="123"/>
    </row>
    <row r="594" spans="1:43" x14ac:dyDescent="0.2">
      <c r="B594" s="255"/>
      <c r="C594" s="122"/>
      <c r="D594" s="123"/>
      <c r="E594" s="700"/>
      <c r="F594" s="700"/>
      <c r="G594" s="700"/>
      <c r="H594" s="700"/>
      <c r="I594" s="700"/>
      <c r="J594" s="700"/>
      <c r="K594" s="700"/>
      <c r="L594" s="700"/>
      <c r="M594" s="700"/>
      <c r="N594" s="700"/>
      <c r="O594" s="700"/>
      <c r="P594" s="700"/>
      <c r="Q594" s="700"/>
      <c r="R594" s="700"/>
      <c r="S594" s="700"/>
      <c r="T594" s="700"/>
      <c r="U594" s="122"/>
      <c r="V594" s="123"/>
      <c r="W594" t="s">
        <v>64</v>
      </c>
      <c r="Z594" s="111" t="s">
        <v>9</v>
      </c>
      <c r="AA594" s="111"/>
      <c r="AB594" s="111"/>
      <c r="AC594" s="111"/>
      <c r="AD594" s="111"/>
      <c r="AE594" s="111"/>
      <c r="AF594" s="111"/>
      <c r="AG594" s="111"/>
      <c r="AH594" s="321" t="s">
        <v>87</v>
      </c>
      <c r="AI594" s="257"/>
      <c r="AJ594" s="94"/>
      <c r="AK594" s="257"/>
      <c r="AL594" s="508"/>
      <c r="AM594" s="122"/>
      <c r="AN594" s="123"/>
    </row>
    <row r="595" spans="1:43" x14ac:dyDescent="0.2">
      <c r="C595" s="122"/>
      <c r="D595" s="123"/>
      <c r="E595" s="700"/>
      <c r="F595" s="700"/>
      <c r="G595" s="700"/>
      <c r="H595" s="700"/>
      <c r="I595" s="700"/>
      <c r="J595" s="700"/>
      <c r="K595" s="700"/>
      <c r="L595" s="700"/>
      <c r="M595" s="700"/>
      <c r="N595" s="700"/>
      <c r="O595" s="700"/>
      <c r="P595" s="700"/>
      <c r="Q595" s="700"/>
      <c r="R595" s="700"/>
      <c r="S595" s="700"/>
      <c r="T595" s="700"/>
      <c r="U595" s="122"/>
      <c r="V595" s="123"/>
      <c r="AI595" s="123"/>
      <c r="AK595" s="123"/>
      <c r="AL595" s="507"/>
      <c r="AM595" s="122"/>
      <c r="AN595" s="123"/>
    </row>
    <row r="596" spans="1:43" x14ac:dyDescent="0.2">
      <c r="C596" s="122"/>
      <c r="D596" s="123"/>
      <c r="E596" s="660" t="s">
        <v>532</v>
      </c>
      <c r="F596" s="660"/>
      <c r="G596" s="660"/>
      <c r="H596" s="660"/>
      <c r="I596" s="660"/>
      <c r="J596" s="660"/>
      <c r="K596" s="660"/>
      <c r="L596" s="660"/>
      <c r="M596" s="660"/>
      <c r="N596" s="660"/>
      <c r="O596" s="660"/>
      <c r="P596" s="660"/>
      <c r="Q596" s="660"/>
      <c r="R596" s="660"/>
      <c r="S596" s="660"/>
      <c r="T596" s="660"/>
      <c r="U596" s="122"/>
      <c r="V596" s="123"/>
      <c r="W596" t="s">
        <v>184</v>
      </c>
      <c r="Y596" s="111" t="s">
        <v>9</v>
      </c>
      <c r="Z596" s="111"/>
      <c r="AA596" s="111"/>
      <c r="AB596" s="111"/>
      <c r="AC596" s="111"/>
      <c r="AD596" s="111"/>
      <c r="AE596" s="111"/>
      <c r="AF596" s="111"/>
      <c r="AG596" s="111"/>
      <c r="AH596" s="321" t="s">
        <v>89</v>
      </c>
      <c r="AI596" s="257"/>
      <c r="AJ596" s="94"/>
      <c r="AK596" s="257"/>
      <c r="AL596" s="508"/>
      <c r="AM596" s="122"/>
      <c r="AN596" s="123"/>
    </row>
    <row r="597" spans="1:43" ht="11.25" customHeight="1" x14ac:dyDescent="0.2">
      <c r="C597" s="122"/>
      <c r="D597" s="123"/>
      <c r="E597" s="660"/>
      <c r="F597" s="660"/>
      <c r="G597" s="660"/>
      <c r="H597" s="660"/>
      <c r="I597" s="660"/>
      <c r="J597" s="660"/>
      <c r="K597" s="660"/>
      <c r="L597" s="660"/>
      <c r="M597" s="660"/>
      <c r="N597" s="660"/>
      <c r="O597" s="660"/>
      <c r="P597" s="660"/>
      <c r="Q597" s="660"/>
      <c r="R597" s="660"/>
      <c r="S597" s="660"/>
      <c r="T597" s="660"/>
      <c r="U597" s="122"/>
      <c r="V597" s="123"/>
      <c r="AI597" s="381"/>
      <c r="AJ597" s="380"/>
      <c r="AK597" s="381"/>
      <c r="AL597" s="511"/>
      <c r="AM597" s="122"/>
      <c r="AN597" s="123"/>
    </row>
    <row r="598" spans="1:43" ht="11.25" customHeight="1" x14ac:dyDescent="0.2">
      <c r="C598" s="122"/>
      <c r="D598" s="123"/>
      <c r="E598" s="660"/>
      <c r="F598" s="660"/>
      <c r="G598" s="660"/>
      <c r="H598" s="660"/>
      <c r="I598" s="660"/>
      <c r="J598" s="660"/>
      <c r="K598" s="660"/>
      <c r="L598" s="660"/>
      <c r="M598" s="660"/>
      <c r="N598" s="660"/>
      <c r="O598" s="660"/>
      <c r="P598" s="660"/>
      <c r="Q598" s="660"/>
      <c r="R598" s="660"/>
      <c r="S598" s="660"/>
      <c r="T598" s="660"/>
      <c r="U598" s="122"/>
      <c r="V598" s="123"/>
      <c r="W598" t="s">
        <v>181</v>
      </c>
      <c r="Z598" s="111" t="s">
        <v>9</v>
      </c>
      <c r="AA598" s="111"/>
      <c r="AB598" s="111"/>
      <c r="AC598" s="111"/>
      <c r="AD598" s="111"/>
      <c r="AE598" s="111"/>
      <c r="AF598" s="111"/>
      <c r="AG598" s="111"/>
      <c r="AH598" s="321" t="s">
        <v>91</v>
      </c>
      <c r="AI598" s="257"/>
      <c r="AJ598" s="124"/>
      <c r="AK598" s="257"/>
      <c r="AL598" s="508"/>
      <c r="AM598" s="122"/>
      <c r="AN598" s="123"/>
    </row>
    <row r="599" spans="1:43" x14ac:dyDescent="0.2">
      <c r="C599" s="122"/>
      <c r="D599" s="123"/>
      <c r="E599" s="313"/>
      <c r="F599" s="313"/>
      <c r="G599" s="313"/>
      <c r="H599" s="313"/>
      <c r="I599" s="313"/>
      <c r="J599" s="313"/>
      <c r="K599" s="313"/>
      <c r="L599" s="313"/>
      <c r="M599" s="313"/>
      <c r="N599" s="313"/>
      <c r="O599" s="313"/>
      <c r="P599" s="313"/>
      <c r="Q599" s="313"/>
      <c r="R599" s="313"/>
      <c r="S599" s="313"/>
      <c r="T599" s="313"/>
      <c r="U599" s="122"/>
      <c r="V599" s="123"/>
      <c r="AM599" s="122"/>
      <c r="AN599" s="123"/>
    </row>
    <row r="600" spans="1:43" x14ac:dyDescent="0.2">
      <c r="C600" s="122"/>
      <c r="D600" s="123"/>
      <c r="E600" s="313"/>
      <c r="F600" s="313"/>
      <c r="G600" s="313"/>
      <c r="H600" s="313"/>
      <c r="I600" s="313"/>
      <c r="J600" s="313"/>
      <c r="K600" s="313"/>
      <c r="L600" s="313"/>
      <c r="M600" s="313"/>
      <c r="N600" s="313"/>
      <c r="O600" s="313"/>
      <c r="P600" s="313"/>
      <c r="Q600" s="313"/>
      <c r="R600" s="313"/>
      <c r="S600" s="313"/>
      <c r="T600" s="313"/>
      <c r="U600" s="122"/>
      <c r="V600" s="123"/>
      <c r="W600" t="s">
        <v>260</v>
      </c>
      <c r="AB600" s="111" t="s">
        <v>9</v>
      </c>
      <c r="AC600" s="111"/>
      <c r="AD600" s="111"/>
      <c r="AE600" s="111"/>
      <c r="AF600" s="111"/>
      <c r="AG600" s="111"/>
      <c r="AH600" s="111"/>
      <c r="AI600" s="111"/>
      <c r="AJ600" s="111"/>
      <c r="AK600" s="111"/>
      <c r="AL600" s="84" t="s">
        <v>448</v>
      </c>
      <c r="AM600" s="122"/>
      <c r="AN600" s="123"/>
    </row>
    <row r="601" spans="1:43" ht="6" customHeight="1" x14ac:dyDescent="0.2">
      <c r="A601" s="94"/>
      <c r="B601" s="256"/>
      <c r="C601" s="124"/>
      <c r="D601" s="257"/>
      <c r="E601" s="94"/>
      <c r="F601" s="94"/>
      <c r="G601" s="94"/>
      <c r="H601" s="94"/>
      <c r="I601" s="94"/>
      <c r="J601" s="94"/>
      <c r="K601" s="94"/>
      <c r="L601" s="94"/>
      <c r="M601" s="94"/>
      <c r="N601" s="94"/>
      <c r="O601" s="94"/>
      <c r="P601" s="94"/>
      <c r="Q601" s="94"/>
      <c r="R601" s="94"/>
      <c r="S601" s="94"/>
      <c r="T601" s="94"/>
      <c r="U601" s="124"/>
      <c r="V601" s="257"/>
      <c r="W601" s="94"/>
      <c r="X601" s="94"/>
      <c r="Y601" s="94"/>
      <c r="Z601" s="94"/>
      <c r="AA601" s="94"/>
      <c r="AB601" s="94"/>
      <c r="AC601" s="94"/>
      <c r="AD601" s="94"/>
      <c r="AE601" s="94"/>
      <c r="AF601" s="94"/>
      <c r="AG601" s="94"/>
      <c r="AH601" s="94"/>
      <c r="AI601" s="94"/>
      <c r="AJ601" s="94"/>
      <c r="AK601" s="94"/>
      <c r="AL601" s="447"/>
      <c r="AM601" s="124"/>
      <c r="AN601" s="257"/>
      <c r="AO601" s="94"/>
      <c r="AP601" s="94"/>
      <c r="AQ601" s="94"/>
    </row>
    <row r="602" spans="1:43" ht="6" customHeight="1" x14ac:dyDescent="0.2">
      <c r="A602" s="212"/>
      <c r="B602" s="230"/>
      <c r="C602" s="380"/>
      <c r="D602" s="381"/>
      <c r="E602" s="212"/>
      <c r="F602" s="212"/>
      <c r="G602" s="212"/>
      <c r="H602" s="212"/>
      <c r="I602" s="212"/>
      <c r="J602" s="212"/>
      <c r="K602" s="212"/>
      <c r="L602" s="212"/>
      <c r="M602" s="212"/>
      <c r="N602" s="212"/>
      <c r="O602" s="212"/>
      <c r="P602" s="212"/>
      <c r="Q602" s="212"/>
      <c r="R602" s="212"/>
      <c r="S602" s="212"/>
      <c r="T602" s="212"/>
      <c r="U602" s="380"/>
      <c r="V602" s="381"/>
      <c r="W602" s="212"/>
      <c r="X602" s="212"/>
      <c r="Y602" s="212"/>
      <c r="Z602" s="212"/>
      <c r="AA602" s="212"/>
      <c r="AB602" s="212"/>
      <c r="AC602" s="212"/>
      <c r="AD602" s="212"/>
      <c r="AE602" s="212"/>
      <c r="AF602" s="212"/>
      <c r="AG602" s="212"/>
      <c r="AH602" s="212"/>
      <c r="AI602" s="212"/>
      <c r="AJ602" s="212"/>
      <c r="AK602" s="212"/>
      <c r="AL602" s="214"/>
      <c r="AM602" s="380"/>
      <c r="AN602" s="123"/>
    </row>
    <row r="603" spans="1:43" ht="11.25" customHeight="1" x14ac:dyDescent="0.2">
      <c r="B603" s="125">
        <v>462</v>
      </c>
      <c r="C603" s="122"/>
      <c r="D603" s="123"/>
      <c r="E603" s="700" t="str">
        <f ca="1">VLOOKUP(INDIRECT(ADDRESS(ROW(),COLUMN()-3)),Language_Translations,MATCH(Language_Selected,Language_Options,0),FALSE)</f>
        <v>Who checked on (NAME)’s health at that time?</v>
      </c>
      <c r="F603" s="700"/>
      <c r="G603" s="700"/>
      <c r="H603" s="700"/>
      <c r="I603" s="700"/>
      <c r="J603" s="700"/>
      <c r="K603" s="700"/>
      <c r="L603" s="700"/>
      <c r="M603" s="700"/>
      <c r="N603" s="700"/>
      <c r="O603" s="700"/>
      <c r="P603" s="700"/>
      <c r="Q603" s="700"/>
      <c r="R603" s="700"/>
      <c r="S603" s="700"/>
      <c r="T603" s="700"/>
      <c r="U603" s="122"/>
      <c r="V603" s="123"/>
      <c r="W603" s="258" t="s">
        <v>455</v>
      </c>
      <c r="AM603" s="122"/>
      <c r="AN603" s="123"/>
    </row>
    <row r="604" spans="1:43" x14ac:dyDescent="0.2">
      <c r="B604" s="255" t="s">
        <v>52</v>
      </c>
      <c r="C604" s="122"/>
      <c r="D604" s="123"/>
      <c r="E604" s="700"/>
      <c r="F604" s="700"/>
      <c r="G604" s="700"/>
      <c r="H604" s="700"/>
      <c r="I604" s="700"/>
      <c r="J604" s="700"/>
      <c r="K604" s="700"/>
      <c r="L604" s="700"/>
      <c r="M604" s="700"/>
      <c r="N604" s="700"/>
      <c r="O604" s="700"/>
      <c r="P604" s="700"/>
      <c r="Q604" s="700"/>
      <c r="R604" s="700"/>
      <c r="S604" s="700"/>
      <c r="T604" s="700"/>
      <c r="U604" s="122"/>
      <c r="V604" s="123"/>
      <c r="X604" t="s">
        <v>456</v>
      </c>
      <c r="AA604" s="111" t="s">
        <v>9</v>
      </c>
      <c r="AB604" s="111"/>
      <c r="AC604" s="111"/>
      <c r="AD604" s="111"/>
      <c r="AE604" s="111"/>
      <c r="AF604" s="111"/>
      <c r="AG604" s="111"/>
      <c r="AH604" s="111"/>
      <c r="AI604" s="111"/>
      <c r="AJ604" s="111"/>
      <c r="AK604" s="111"/>
      <c r="AL604" s="84" t="s">
        <v>273</v>
      </c>
      <c r="AM604" s="122"/>
      <c r="AN604" s="123"/>
    </row>
    <row r="605" spans="1:43" x14ac:dyDescent="0.2">
      <c r="B605" s="255"/>
      <c r="C605" s="122"/>
      <c r="D605" s="123"/>
      <c r="E605" s="700"/>
      <c r="F605" s="700"/>
      <c r="G605" s="700"/>
      <c r="H605" s="700"/>
      <c r="I605" s="700"/>
      <c r="J605" s="700"/>
      <c r="K605" s="700"/>
      <c r="L605" s="700"/>
      <c r="M605" s="700"/>
      <c r="N605" s="700"/>
      <c r="O605" s="700"/>
      <c r="P605" s="700"/>
      <c r="Q605" s="700"/>
      <c r="R605" s="700"/>
      <c r="S605" s="700"/>
      <c r="T605" s="700"/>
      <c r="U605" s="122"/>
      <c r="V605" s="123"/>
      <c r="X605" t="s">
        <v>457</v>
      </c>
      <c r="AD605" s="111" t="s">
        <v>9</v>
      </c>
      <c r="AE605" s="111"/>
      <c r="AF605" s="111"/>
      <c r="AG605" s="111"/>
      <c r="AH605" s="111"/>
      <c r="AI605" s="111"/>
      <c r="AJ605" s="111"/>
      <c r="AK605" s="111"/>
      <c r="AL605" s="84" t="s">
        <v>274</v>
      </c>
      <c r="AM605" s="122"/>
      <c r="AN605" s="123"/>
    </row>
    <row r="606" spans="1:43" x14ac:dyDescent="0.2">
      <c r="C606" s="122"/>
      <c r="D606" s="123"/>
      <c r="U606" s="122"/>
      <c r="V606" s="123"/>
      <c r="X606" t="s">
        <v>458</v>
      </c>
      <c r="AE606" s="111" t="s">
        <v>9</v>
      </c>
      <c r="AF606" s="111"/>
      <c r="AG606" s="111"/>
      <c r="AH606" s="111"/>
      <c r="AI606" s="111"/>
      <c r="AJ606" s="111"/>
      <c r="AK606" s="111"/>
      <c r="AL606" s="84" t="s">
        <v>275</v>
      </c>
      <c r="AM606" s="122"/>
      <c r="AN606" s="123"/>
    </row>
    <row r="607" spans="1:43" ht="11.25" customHeight="1" x14ac:dyDescent="0.2">
      <c r="C607" s="122"/>
      <c r="D607" s="123"/>
      <c r="E607" s="660" t="s">
        <v>533</v>
      </c>
      <c r="F607" s="660"/>
      <c r="G607" s="660"/>
      <c r="H607" s="660"/>
      <c r="I607" s="660"/>
      <c r="J607" s="660"/>
      <c r="K607" s="660"/>
      <c r="L607" s="660"/>
      <c r="M607" s="660"/>
      <c r="N607" s="660"/>
      <c r="O607" s="660"/>
      <c r="P607" s="660"/>
      <c r="Q607" s="660"/>
      <c r="R607" s="660"/>
      <c r="S607" s="660"/>
      <c r="T607" s="660"/>
      <c r="U607" s="122"/>
      <c r="V607" s="123"/>
      <c r="W607" s="258" t="s">
        <v>460</v>
      </c>
      <c r="AL607"/>
      <c r="AM607" s="122"/>
      <c r="AN607" s="123"/>
    </row>
    <row r="608" spans="1:43" x14ac:dyDescent="0.2">
      <c r="C608" s="122"/>
      <c r="D608" s="123"/>
      <c r="E608" s="660"/>
      <c r="F608" s="660"/>
      <c r="G608" s="660"/>
      <c r="H608" s="660"/>
      <c r="I608" s="660"/>
      <c r="J608" s="660"/>
      <c r="K608" s="660"/>
      <c r="L608" s="660"/>
      <c r="M608" s="660"/>
      <c r="N608" s="660"/>
      <c r="O608" s="660"/>
      <c r="P608" s="660"/>
      <c r="Q608" s="660"/>
      <c r="R608" s="660"/>
      <c r="S608" s="660"/>
      <c r="T608" s="660"/>
      <c r="U608" s="122"/>
      <c r="V608" s="123"/>
      <c r="X608" t="s">
        <v>461</v>
      </c>
      <c r="AI608" s="111" t="s">
        <v>9</v>
      </c>
      <c r="AJ608" s="111"/>
      <c r="AK608" s="111"/>
      <c r="AL608" s="84" t="s">
        <v>340</v>
      </c>
      <c r="AM608" s="122"/>
      <c r="AN608" s="123"/>
    </row>
    <row r="609" spans="1:43" x14ac:dyDescent="0.2">
      <c r="C609" s="122"/>
      <c r="D609" s="123"/>
      <c r="U609" s="122"/>
      <c r="V609" s="123"/>
      <c r="X609" t="s">
        <v>396</v>
      </c>
      <c r="AM609" s="122"/>
      <c r="AN609" s="123"/>
    </row>
    <row r="610" spans="1:43" x14ac:dyDescent="0.2">
      <c r="C610" s="122"/>
      <c r="D610" s="123"/>
      <c r="U610" s="122"/>
      <c r="V610" s="123"/>
      <c r="Y610" t="s">
        <v>462</v>
      </c>
      <c r="AD610" s="111"/>
      <c r="AE610" s="111" t="s">
        <v>9</v>
      </c>
      <c r="AF610" s="111"/>
      <c r="AG610" s="111"/>
      <c r="AH610" s="111"/>
      <c r="AI610" s="111"/>
      <c r="AJ610" s="111"/>
      <c r="AK610" s="111"/>
      <c r="AL610" s="84" t="s">
        <v>342</v>
      </c>
      <c r="AM610" s="122"/>
      <c r="AN610" s="123"/>
    </row>
    <row r="611" spans="1:43" x14ac:dyDescent="0.2">
      <c r="C611" s="122"/>
      <c r="D611" s="123"/>
      <c r="U611" s="122"/>
      <c r="V611" s="123"/>
      <c r="AD611" s="111"/>
      <c r="AE611" s="111"/>
      <c r="AF611" s="111"/>
      <c r="AG611" s="111"/>
      <c r="AH611" s="111"/>
      <c r="AI611" s="111"/>
      <c r="AJ611" s="111"/>
      <c r="AK611" s="111"/>
      <c r="AL611" s="84"/>
      <c r="AM611" s="122"/>
      <c r="AN611" s="123"/>
    </row>
    <row r="612" spans="1:43" x14ac:dyDescent="0.2">
      <c r="C612" s="122"/>
      <c r="D612" s="123"/>
      <c r="U612" s="122"/>
      <c r="V612" s="123"/>
      <c r="W612" t="s">
        <v>253</v>
      </c>
      <c r="Z612" s="94"/>
      <c r="AA612" s="94"/>
      <c r="AB612" s="94"/>
      <c r="AC612" s="94"/>
      <c r="AD612" s="94"/>
      <c r="AE612" s="94"/>
      <c r="AL612" s="84" t="s">
        <v>71</v>
      </c>
      <c r="AM612" s="122"/>
      <c r="AN612" s="123"/>
    </row>
    <row r="613" spans="1:43" x14ac:dyDescent="0.2">
      <c r="C613" s="122"/>
      <c r="D613" s="123"/>
      <c r="U613" s="122"/>
      <c r="V613" s="123"/>
      <c r="Z613" s="531" t="s">
        <v>102</v>
      </c>
      <c r="AA613" s="531"/>
      <c r="AB613" s="531"/>
      <c r="AC613" s="531"/>
      <c r="AD613" s="531"/>
      <c r="AE613" s="531"/>
      <c r="AF613" s="531"/>
      <c r="AG613" s="531"/>
      <c r="AH613" s="531"/>
      <c r="AI613" s="531"/>
      <c r="AJ613" s="531"/>
      <c r="AK613" s="531"/>
      <c r="AM613" s="122"/>
      <c r="AN613" s="123"/>
    </row>
    <row r="614" spans="1:43" ht="6" customHeight="1" x14ac:dyDescent="0.2">
      <c r="A614" s="94"/>
      <c r="B614" s="256"/>
      <c r="C614" s="124"/>
      <c r="D614" s="257"/>
      <c r="E614" s="94"/>
      <c r="F614" s="94"/>
      <c r="G614" s="94"/>
      <c r="H614" s="94"/>
      <c r="I614" s="94"/>
      <c r="J614" s="94"/>
      <c r="K614" s="94"/>
      <c r="L614" s="94"/>
      <c r="M614" s="94"/>
      <c r="N614" s="94"/>
      <c r="O614" s="94"/>
      <c r="P614" s="94"/>
      <c r="Q614" s="94"/>
      <c r="R614" s="94"/>
      <c r="S614" s="94"/>
      <c r="T614" s="94"/>
      <c r="U614" s="124"/>
      <c r="V614" s="257"/>
      <c r="W614" s="94"/>
      <c r="X614" s="94"/>
      <c r="Y614" s="94"/>
      <c r="Z614" s="94"/>
      <c r="AA614" s="94"/>
      <c r="AB614" s="94"/>
      <c r="AC614" s="94"/>
      <c r="AD614" s="94"/>
      <c r="AE614" s="94"/>
      <c r="AF614" s="94"/>
      <c r="AG614" s="94"/>
      <c r="AH614" s="94"/>
      <c r="AI614" s="94"/>
      <c r="AJ614" s="94"/>
      <c r="AK614" s="94"/>
      <c r="AL614" s="447"/>
      <c r="AM614" s="124"/>
      <c r="AN614" s="257"/>
      <c r="AO614" s="94"/>
      <c r="AP614" s="94"/>
      <c r="AQ614" s="94"/>
    </row>
    <row r="615" spans="1:43" ht="6" customHeight="1" x14ac:dyDescent="0.2">
      <c r="A615" s="212"/>
      <c r="B615" s="230"/>
      <c r="C615" s="380"/>
      <c r="D615" s="381"/>
      <c r="E615" s="212"/>
      <c r="F615" s="212"/>
      <c r="G615" s="212"/>
      <c r="H615" s="212"/>
      <c r="I615" s="212"/>
      <c r="J615" s="212"/>
      <c r="K615" s="212"/>
      <c r="L615" s="212"/>
      <c r="M615" s="212"/>
      <c r="N615" s="212"/>
      <c r="O615" s="212"/>
      <c r="P615" s="212"/>
      <c r="Q615" s="212"/>
      <c r="R615" s="212"/>
      <c r="S615" s="212"/>
      <c r="T615" s="212"/>
      <c r="U615" s="380"/>
      <c r="V615" s="381"/>
      <c r="W615" s="212"/>
      <c r="X615" s="212"/>
      <c r="Y615" s="212"/>
      <c r="Z615" s="212"/>
      <c r="AA615" s="212"/>
      <c r="AB615" s="212"/>
      <c r="AC615" s="212"/>
      <c r="AD615" s="212"/>
      <c r="AE615" s="212"/>
      <c r="AF615" s="212"/>
      <c r="AG615" s="212"/>
      <c r="AH615" s="212"/>
      <c r="AI615" s="212"/>
      <c r="AJ615" s="212"/>
      <c r="AK615" s="212"/>
      <c r="AL615" s="214"/>
      <c r="AM615" s="122"/>
      <c r="AN615" s="123"/>
    </row>
    <row r="616" spans="1:43" ht="11.25" customHeight="1" x14ac:dyDescent="0.2">
      <c r="B616" s="125">
        <v>463</v>
      </c>
      <c r="C616" s="122"/>
      <c r="D616" s="123"/>
      <c r="E616" s="700" t="str">
        <f ca="1">VLOOKUP(INDIRECT(ADDRESS(ROW(),COLUMN()-3)),Language_Translations,MATCH(Language_Selected,Language_Options,0),FALSE)</f>
        <v>Where did this check of (NAME) take place?</v>
      </c>
      <c r="F616" s="700"/>
      <c r="G616" s="700"/>
      <c r="H616" s="700"/>
      <c r="I616" s="700"/>
      <c r="J616" s="700"/>
      <c r="K616" s="700"/>
      <c r="L616" s="700"/>
      <c r="M616" s="700"/>
      <c r="N616" s="700"/>
      <c r="O616" s="700"/>
      <c r="P616" s="700"/>
      <c r="Q616" s="700"/>
      <c r="R616" s="700"/>
      <c r="S616" s="700"/>
      <c r="T616" s="700"/>
      <c r="U616" s="122"/>
      <c r="V616" s="123"/>
      <c r="W616" s="258" t="s">
        <v>463</v>
      </c>
      <c r="AM616" s="122"/>
      <c r="AN616" s="123"/>
    </row>
    <row r="617" spans="1:43" x14ac:dyDescent="0.2">
      <c r="B617" s="255" t="s">
        <v>52</v>
      </c>
      <c r="C617" s="122"/>
      <c r="D617" s="123"/>
      <c r="E617" s="700"/>
      <c r="F617" s="700"/>
      <c r="G617" s="700"/>
      <c r="H617" s="700"/>
      <c r="I617" s="700"/>
      <c r="J617" s="700"/>
      <c r="K617" s="700"/>
      <c r="L617" s="700"/>
      <c r="M617" s="700"/>
      <c r="N617" s="700"/>
      <c r="O617" s="700"/>
      <c r="P617" s="700"/>
      <c r="Q617" s="700"/>
      <c r="R617" s="700"/>
      <c r="S617" s="700"/>
      <c r="T617" s="700"/>
      <c r="U617" s="122"/>
      <c r="V617" s="123"/>
      <c r="X617" t="s">
        <v>464</v>
      </c>
      <c r="AB617" s="111" t="s">
        <v>9</v>
      </c>
      <c r="AC617" s="111"/>
      <c r="AD617" s="111"/>
      <c r="AE617" s="111"/>
      <c r="AF617" s="111"/>
      <c r="AG617" s="111"/>
      <c r="AH617" s="111"/>
      <c r="AI617" s="111"/>
      <c r="AJ617" s="111"/>
      <c r="AK617" s="111"/>
      <c r="AL617" s="27" t="s">
        <v>273</v>
      </c>
      <c r="AM617" s="122"/>
      <c r="AN617" s="123"/>
    </row>
    <row r="618" spans="1:43" x14ac:dyDescent="0.2">
      <c r="B618" s="255"/>
      <c r="C618" s="122"/>
      <c r="D618" s="123"/>
      <c r="E618" s="700"/>
      <c r="F618" s="700"/>
      <c r="G618" s="700"/>
      <c r="H618" s="700"/>
      <c r="I618" s="700"/>
      <c r="J618" s="700"/>
      <c r="K618" s="700"/>
      <c r="L618" s="700"/>
      <c r="M618" s="700"/>
      <c r="N618" s="700"/>
      <c r="O618" s="700"/>
      <c r="P618" s="700"/>
      <c r="Q618" s="700"/>
      <c r="R618" s="700"/>
      <c r="S618" s="700"/>
      <c r="T618" s="700"/>
      <c r="U618" s="122"/>
      <c r="V618" s="123"/>
      <c r="X618" t="s">
        <v>465</v>
      </c>
      <c r="AC618" s="111" t="s">
        <v>9</v>
      </c>
      <c r="AD618" s="111"/>
      <c r="AE618" s="111"/>
      <c r="AF618" s="111"/>
      <c r="AG618" s="111"/>
      <c r="AH618" s="111"/>
      <c r="AI618" s="111"/>
      <c r="AJ618" s="111"/>
      <c r="AK618" s="111"/>
      <c r="AL618" s="27" t="s">
        <v>274</v>
      </c>
      <c r="AM618" s="122"/>
      <c r="AN618" s="123"/>
    </row>
    <row r="619" spans="1:43" x14ac:dyDescent="0.2">
      <c r="C619" s="122"/>
      <c r="D619" s="123"/>
      <c r="U619" s="122"/>
      <c r="V619" s="123"/>
      <c r="AM619" s="122"/>
      <c r="AN619" s="123"/>
    </row>
    <row r="620" spans="1:43" ht="11.25" customHeight="1" x14ac:dyDescent="0.2">
      <c r="C620" s="122"/>
      <c r="D620" s="123"/>
      <c r="E620" s="660" t="s">
        <v>466</v>
      </c>
      <c r="F620" s="660"/>
      <c r="G620" s="660"/>
      <c r="H620" s="660"/>
      <c r="I620" s="660"/>
      <c r="J620" s="660"/>
      <c r="K620" s="660"/>
      <c r="L620" s="660"/>
      <c r="M620" s="660"/>
      <c r="N620" s="660"/>
      <c r="O620" s="660"/>
      <c r="P620" s="660"/>
      <c r="Q620" s="660"/>
      <c r="R620" s="660"/>
      <c r="S620" s="660"/>
      <c r="T620" s="660"/>
      <c r="U620" s="122"/>
      <c r="V620" s="123"/>
      <c r="W620" s="258" t="s">
        <v>329</v>
      </c>
      <c r="AG620" s="125"/>
      <c r="AM620" s="122"/>
      <c r="AN620" s="123"/>
    </row>
    <row r="621" spans="1:43" x14ac:dyDescent="0.2">
      <c r="C621" s="122"/>
      <c r="D621" s="123"/>
      <c r="E621" s="660"/>
      <c r="F621" s="660"/>
      <c r="G621" s="660"/>
      <c r="H621" s="660"/>
      <c r="I621" s="660"/>
      <c r="J621" s="660"/>
      <c r="K621" s="660"/>
      <c r="L621" s="660"/>
      <c r="M621" s="660"/>
      <c r="N621" s="660"/>
      <c r="O621" s="660"/>
      <c r="P621" s="660"/>
      <c r="Q621" s="660"/>
      <c r="R621" s="660"/>
      <c r="S621" s="660"/>
      <c r="T621" s="660"/>
      <c r="U621" s="122"/>
      <c r="V621" s="123"/>
      <c r="X621" t="s">
        <v>331</v>
      </c>
      <c r="AG621" s="111" t="s">
        <v>9</v>
      </c>
      <c r="AH621" s="111"/>
      <c r="AI621" s="111"/>
      <c r="AJ621" s="111"/>
      <c r="AK621" s="111"/>
      <c r="AL621" s="27" t="s">
        <v>340</v>
      </c>
      <c r="AM621" s="122"/>
      <c r="AN621" s="123"/>
    </row>
    <row r="622" spans="1:43" x14ac:dyDescent="0.2">
      <c r="C622" s="122"/>
      <c r="D622" s="123"/>
      <c r="U622" s="122"/>
      <c r="V622" s="123"/>
      <c r="X622" t="s">
        <v>332</v>
      </c>
      <c r="AG622" s="125"/>
      <c r="AI622" s="111" t="s">
        <v>9</v>
      </c>
      <c r="AJ622" s="111"/>
      <c r="AK622" s="111"/>
      <c r="AL622" s="27" t="s">
        <v>342</v>
      </c>
      <c r="AM622" s="122"/>
      <c r="AN622" s="123"/>
    </row>
    <row r="623" spans="1:43" ht="11.25" customHeight="1" x14ac:dyDescent="0.2">
      <c r="C623" s="122"/>
      <c r="D623" s="123"/>
      <c r="E623" s="660" t="s">
        <v>513</v>
      </c>
      <c r="F623" s="660"/>
      <c r="G623" s="660"/>
      <c r="H623" s="660"/>
      <c r="I623" s="660"/>
      <c r="J623" s="660"/>
      <c r="K623" s="660"/>
      <c r="L623" s="660"/>
      <c r="M623" s="660"/>
      <c r="N623" s="660"/>
      <c r="O623" s="660"/>
      <c r="P623" s="660"/>
      <c r="Q623" s="660"/>
      <c r="R623" s="660"/>
      <c r="S623" s="660"/>
      <c r="T623" s="660"/>
      <c r="U623" s="122"/>
      <c r="V623" s="123"/>
      <c r="X623" t="s">
        <v>467</v>
      </c>
      <c r="AH623" s="111" t="s">
        <v>9</v>
      </c>
      <c r="AI623" s="111"/>
      <c r="AJ623" s="111"/>
      <c r="AK623" s="111"/>
      <c r="AL623" s="27" t="s">
        <v>344</v>
      </c>
      <c r="AM623" s="122"/>
      <c r="AN623" s="123"/>
    </row>
    <row r="624" spans="1:43" ht="11.25" customHeight="1" x14ac:dyDescent="0.2">
      <c r="C624" s="122"/>
      <c r="D624" s="123"/>
      <c r="E624" s="660"/>
      <c r="F624" s="660"/>
      <c r="G624" s="660"/>
      <c r="H624" s="660"/>
      <c r="I624" s="660"/>
      <c r="J624" s="660"/>
      <c r="K624" s="660"/>
      <c r="L624" s="660"/>
      <c r="M624" s="660"/>
      <c r="N624" s="660"/>
      <c r="O624" s="660"/>
      <c r="P624" s="660"/>
      <c r="Q624" s="660"/>
      <c r="R624" s="660"/>
      <c r="S624" s="660"/>
      <c r="T624" s="660"/>
      <c r="U624" s="122"/>
      <c r="V624" s="123"/>
      <c r="X624" t="s">
        <v>468</v>
      </c>
      <c r="AB624" s="111"/>
      <c r="AC624" s="532"/>
      <c r="AD624" s="111"/>
      <c r="AE624" s="111"/>
      <c r="AF624" s="111"/>
      <c r="AG624" s="111"/>
      <c r="AH624" s="111"/>
      <c r="AI624" s="111"/>
      <c r="AJ624" s="111"/>
      <c r="AK624" s="111"/>
      <c r="AM624" s="122"/>
      <c r="AN624" s="123"/>
    </row>
    <row r="625" spans="3:42" x14ac:dyDescent="0.2">
      <c r="C625" s="122"/>
      <c r="D625" s="123"/>
      <c r="E625" s="660"/>
      <c r="F625" s="660"/>
      <c r="G625" s="660"/>
      <c r="H625" s="660"/>
      <c r="I625" s="660"/>
      <c r="J625" s="660"/>
      <c r="K625" s="660"/>
      <c r="L625" s="660"/>
      <c r="M625" s="660"/>
      <c r="N625" s="660"/>
      <c r="O625" s="660"/>
      <c r="P625" s="660"/>
      <c r="Q625" s="660"/>
      <c r="R625" s="660"/>
      <c r="S625" s="660"/>
      <c r="T625" s="660"/>
      <c r="U625" s="122"/>
      <c r="V625" s="123"/>
      <c r="Y625" t="s">
        <v>469</v>
      </c>
      <c r="AB625" s="94"/>
      <c r="AC625" s="94"/>
      <c r="AD625" s="94"/>
      <c r="AE625" s="94"/>
      <c r="AF625" s="94"/>
      <c r="AG625" s="94"/>
      <c r="AH625" s="94"/>
      <c r="AI625" s="94"/>
      <c r="AJ625" s="94"/>
      <c r="AK625" s="94"/>
      <c r="AL625" s="84" t="s">
        <v>347</v>
      </c>
      <c r="AM625" s="122"/>
      <c r="AN625" s="123"/>
    </row>
    <row r="626" spans="3:42" x14ac:dyDescent="0.2">
      <c r="C626" s="122"/>
      <c r="D626" s="123"/>
      <c r="E626" s="660"/>
      <c r="F626" s="660"/>
      <c r="G626" s="660"/>
      <c r="H626" s="660"/>
      <c r="I626" s="660"/>
      <c r="J626" s="660"/>
      <c r="K626" s="660"/>
      <c r="L626" s="660"/>
      <c r="M626" s="660"/>
      <c r="N626" s="660"/>
      <c r="O626" s="660"/>
      <c r="P626" s="660"/>
      <c r="Q626" s="660"/>
      <c r="R626" s="660"/>
      <c r="S626" s="660"/>
      <c r="T626" s="660"/>
      <c r="U626" s="122"/>
      <c r="V626" s="123"/>
      <c r="AB626" s="531" t="s">
        <v>102</v>
      </c>
      <c r="AC626" s="531"/>
      <c r="AD626" s="531"/>
      <c r="AE626" s="531"/>
      <c r="AF626" s="531"/>
      <c r="AG626" s="531"/>
      <c r="AH626" s="531"/>
      <c r="AI626" s="312"/>
      <c r="AJ626" s="312"/>
      <c r="AK626" s="312"/>
      <c r="AM626" s="122"/>
      <c r="AN626" s="123"/>
    </row>
    <row r="627" spans="3:42" ht="14.5" x14ac:dyDescent="0.2">
      <c r="C627" s="122"/>
      <c r="D627" s="123"/>
      <c r="E627" s="660"/>
      <c r="F627" s="660"/>
      <c r="G627" s="660"/>
      <c r="H627" s="660"/>
      <c r="I627" s="660"/>
      <c r="J627" s="660"/>
      <c r="K627" s="660"/>
      <c r="L627" s="660"/>
      <c r="M627" s="660"/>
      <c r="N627" s="660"/>
      <c r="O627" s="660"/>
      <c r="P627" s="660"/>
      <c r="Q627" s="660"/>
      <c r="R627" s="660"/>
      <c r="S627" s="660"/>
      <c r="T627" s="660"/>
      <c r="U627" s="122"/>
      <c r="V627" s="123"/>
      <c r="AB627" s="111"/>
      <c r="AC627" s="532"/>
      <c r="AD627" s="111"/>
      <c r="AE627" s="111"/>
      <c r="AF627" s="111"/>
      <c r="AG627" s="111"/>
      <c r="AH627" s="111"/>
      <c r="AI627" s="111"/>
      <c r="AJ627" s="111"/>
      <c r="AK627" s="111"/>
      <c r="AM627" s="122"/>
      <c r="AN627" s="123"/>
    </row>
    <row r="628" spans="3:42" ht="10.5" x14ac:dyDescent="0.2">
      <c r="C628" s="122"/>
      <c r="D628" s="123"/>
      <c r="E628" s="313"/>
      <c r="F628" s="313"/>
      <c r="G628" s="313"/>
      <c r="H628" s="313"/>
      <c r="I628" s="313"/>
      <c r="J628" s="313"/>
      <c r="K628" s="313"/>
      <c r="L628" s="313"/>
      <c r="M628" s="313"/>
      <c r="N628" s="313"/>
      <c r="O628" s="313"/>
      <c r="P628" s="313"/>
      <c r="Q628" s="313"/>
      <c r="R628" s="313"/>
      <c r="S628" s="313"/>
      <c r="T628" s="313"/>
      <c r="U628" s="122"/>
      <c r="V628" s="123"/>
      <c r="W628" s="258" t="s">
        <v>338</v>
      </c>
      <c r="AM628" s="122"/>
      <c r="AN628" s="123"/>
    </row>
    <row r="629" spans="3:42" x14ac:dyDescent="0.2">
      <c r="C629" s="122"/>
      <c r="D629" s="123"/>
      <c r="E629" s="215"/>
      <c r="F629" s="215"/>
      <c r="G629" s="215"/>
      <c r="H629" s="215"/>
      <c r="I629" s="215"/>
      <c r="J629" s="215"/>
      <c r="K629" s="215"/>
      <c r="L629" s="215"/>
      <c r="M629" s="215"/>
      <c r="N629" s="215"/>
      <c r="O629" s="215"/>
      <c r="P629" s="215"/>
      <c r="Q629" s="125"/>
      <c r="R629" s="125"/>
      <c r="S629" s="125"/>
      <c r="T629" s="125"/>
      <c r="U629" s="122"/>
      <c r="V629" s="123"/>
      <c r="X629" t="s">
        <v>339</v>
      </c>
      <c r="AE629" s="111" t="s">
        <v>9</v>
      </c>
      <c r="AF629" s="111"/>
      <c r="AG629" s="111"/>
      <c r="AH629" s="111"/>
      <c r="AI629" s="111"/>
      <c r="AJ629" s="111"/>
      <c r="AK629" s="111"/>
      <c r="AL629" s="27" t="s">
        <v>350</v>
      </c>
      <c r="AM629" s="122"/>
      <c r="AN629" s="123"/>
      <c r="AP629">
        <v>473</v>
      </c>
    </row>
    <row r="630" spans="3:42" x14ac:dyDescent="0.2">
      <c r="C630" s="122"/>
      <c r="D630" s="123"/>
      <c r="U630" s="122"/>
      <c r="V630" s="123"/>
      <c r="X630" s="533" t="s">
        <v>341</v>
      </c>
      <c r="Y630" s="533"/>
      <c r="Z630" s="533"/>
      <c r="AA630" s="533"/>
      <c r="AB630" s="533"/>
      <c r="AD630" s="111" t="s">
        <v>9</v>
      </c>
      <c r="AE630" s="111"/>
      <c r="AF630" s="111"/>
      <c r="AG630" s="111"/>
      <c r="AH630" s="111"/>
      <c r="AI630" s="111"/>
      <c r="AJ630" s="111"/>
      <c r="AK630" s="111"/>
      <c r="AL630" s="84" t="s">
        <v>352</v>
      </c>
      <c r="AM630" s="122"/>
      <c r="AN630" s="123"/>
    </row>
    <row r="631" spans="3:42" x14ac:dyDescent="0.2">
      <c r="C631" s="122"/>
      <c r="D631" s="123"/>
      <c r="U631" s="122"/>
      <c r="V631" s="123"/>
      <c r="X631" t="s">
        <v>471</v>
      </c>
      <c r="AM631" s="122"/>
      <c r="AN631" s="123"/>
    </row>
    <row r="632" spans="3:42" x14ac:dyDescent="0.2">
      <c r="C632" s="122"/>
      <c r="D632" s="123"/>
      <c r="U632" s="122"/>
      <c r="V632" s="123"/>
      <c r="W632" s="111"/>
      <c r="Y632" t="s">
        <v>469</v>
      </c>
      <c r="AB632" s="94"/>
      <c r="AC632" s="94"/>
      <c r="AD632" s="94"/>
      <c r="AE632" s="94"/>
      <c r="AF632" s="94"/>
      <c r="AG632" s="94"/>
      <c r="AH632" s="94"/>
      <c r="AI632" s="94"/>
      <c r="AJ632" s="94"/>
      <c r="AK632" s="94"/>
      <c r="AL632" s="27" t="s">
        <v>354</v>
      </c>
      <c r="AM632" s="122"/>
      <c r="AN632" s="123"/>
    </row>
    <row r="633" spans="3:42" x14ac:dyDescent="0.2">
      <c r="C633" s="122"/>
      <c r="D633" s="123"/>
      <c r="U633" s="122"/>
      <c r="V633" s="123"/>
      <c r="W633" s="111"/>
      <c r="AB633" s="531" t="s">
        <v>102</v>
      </c>
      <c r="AC633" s="531"/>
      <c r="AD633" s="531"/>
      <c r="AE633" s="531"/>
      <c r="AF633" s="531"/>
      <c r="AG633" s="531"/>
      <c r="AH633" s="531"/>
      <c r="AI633" s="312"/>
      <c r="AJ633" s="312"/>
      <c r="AK633" s="312"/>
      <c r="AM633" s="122"/>
      <c r="AN633" s="123"/>
    </row>
    <row r="634" spans="3:42" x14ac:dyDescent="0.2">
      <c r="C634" s="122"/>
      <c r="D634" s="123"/>
      <c r="U634" s="122"/>
      <c r="V634" s="123"/>
      <c r="W634" s="111"/>
      <c r="AM634" s="122"/>
      <c r="AN634" s="123"/>
    </row>
    <row r="635" spans="3:42" ht="10.5" x14ac:dyDescent="0.2">
      <c r="C635" s="122"/>
      <c r="D635" s="123"/>
      <c r="U635" s="122"/>
      <c r="V635" s="123"/>
      <c r="W635" s="258" t="s">
        <v>348</v>
      </c>
      <c r="AM635" s="122"/>
      <c r="AN635" s="123"/>
    </row>
    <row r="636" spans="3:42" x14ac:dyDescent="0.2">
      <c r="C636" s="122"/>
      <c r="D636" s="123"/>
      <c r="U636" s="122"/>
      <c r="V636" s="123"/>
      <c r="X636" t="s">
        <v>349</v>
      </c>
      <c r="AC636" s="111" t="s">
        <v>9</v>
      </c>
      <c r="AD636" s="111"/>
      <c r="AE636" s="111"/>
      <c r="AF636" s="111"/>
      <c r="AG636" s="111"/>
      <c r="AH636" s="111"/>
      <c r="AI636" s="111"/>
      <c r="AJ636" s="111"/>
      <c r="AK636" s="111"/>
      <c r="AL636" s="84" t="s">
        <v>405</v>
      </c>
      <c r="AM636" s="122"/>
      <c r="AN636" s="123"/>
    </row>
    <row r="637" spans="3:42" x14ac:dyDescent="0.2">
      <c r="C637" s="122"/>
      <c r="D637" s="123"/>
      <c r="U637" s="122"/>
      <c r="V637" s="123"/>
      <c r="X637" t="s">
        <v>351</v>
      </c>
      <c r="AB637" s="111" t="s">
        <v>9</v>
      </c>
      <c r="AC637" s="111"/>
      <c r="AD637" s="111"/>
      <c r="AE637" s="111"/>
      <c r="AF637" s="111"/>
      <c r="AG637" s="111"/>
      <c r="AH637" s="111"/>
      <c r="AI637" s="111"/>
      <c r="AJ637" s="111"/>
      <c r="AK637" s="111"/>
      <c r="AL637" s="84" t="s">
        <v>407</v>
      </c>
      <c r="AM637" s="122"/>
      <c r="AN637" s="123"/>
    </row>
    <row r="638" spans="3:42" x14ac:dyDescent="0.2">
      <c r="C638" s="122"/>
      <c r="D638" s="123"/>
      <c r="U638" s="122"/>
      <c r="V638" s="123"/>
      <c r="X638" t="s">
        <v>472</v>
      </c>
      <c r="AM638" s="122"/>
      <c r="AN638" s="123"/>
    </row>
    <row r="639" spans="3:42" x14ac:dyDescent="0.2">
      <c r="C639" s="122"/>
      <c r="D639" s="123"/>
      <c r="U639" s="122"/>
      <c r="V639" s="123"/>
      <c r="Y639" t="s">
        <v>469</v>
      </c>
      <c r="AB639" s="94"/>
      <c r="AC639" s="94"/>
      <c r="AD639" s="94"/>
      <c r="AE639" s="94"/>
      <c r="AF639" s="94"/>
      <c r="AG639" s="94"/>
      <c r="AH639" s="94"/>
      <c r="AI639" s="94"/>
      <c r="AJ639" s="94"/>
      <c r="AK639" s="94"/>
      <c r="AL639" s="84" t="s">
        <v>514</v>
      </c>
      <c r="AM639" s="122"/>
      <c r="AN639" s="123"/>
    </row>
    <row r="640" spans="3:42" x14ac:dyDescent="0.2">
      <c r="C640" s="122"/>
      <c r="D640" s="123"/>
      <c r="U640" s="122"/>
      <c r="V640" s="123"/>
      <c r="AB640" s="531" t="s">
        <v>102</v>
      </c>
      <c r="AC640" s="531"/>
      <c r="AD640" s="531"/>
      <c r="AE640" s="531"/>
      <c r="AF640" s="531"/>
      <c r="AG640" s="531"/>
      <c r="AH640" s="531"/>
      <c r="AI640" s="312"/>
      <c r="AJ640" s="312"/>
      <c r="AK640" s="312"/>
      <c r="AM640" s="122"/>
      <c r="AN640" s="123"/>
    </row>
    <row r="641" spans="1:43" x14ac:dyDescent="0.2">
      <c r="C641" s="122"/>
      <c r="D641" s="123"/>
      <c r="U641" s="122"/>
      <c r="V641" s="123"/>
      <c r="AM641" s="122"/>
      <c r="AN641" s="123"/>
    </row>
    <row r="642" spans="1:43" x14ac:dyDescent="0.2">
      <c r="C642" s="122"/>
      <c r="D642" s="123"/>
      <c r="U642" s="122"/>
      <c r="V642" s="123"/>
      <c r="W642" t="s">
        <v>253</v>
      </c>
      <c r="Z642" s="94"/>
      <c r="AA642" s="94"/>
      <c r="AB642" s="94"/>
      <c r="AC642" s="94"/>
      <c r="AD642" s="94"/>
      <c r="AE642" s="94"/>
      <c r="AF642" s="94"/>
      <c r="AG642" s="94"/>
      <c r="AH642" s="94"/>
      <c r="AI642" s="94"/>
      <c r="AJ642" s="94"/>
      <c r="AK642" s="94"/>
      <c r="AL642" s="84" t="s">
        <v>71</v>
      </c>
      <c r="AM642" s="122"/>
      <c r="AN642" s="123"/>
    </row>
    <row r="643" spans="1:43" x14ac:dyDescent="0.2">
      <c r="C643" s="122"/>
      <c r="D643" s="123"/>
      <c r="U643" s="122"/>
      <c r="V643" s="123"/>
      <c r="Z643" s="531" t="s">
        <v>102</v>
      </c>
      <c r="AA643" s="531"/>
      <c r="AB643" s="531"/>
      <c r="AC643" s="531"/>
      <c r="AD643" s="531"/>
      <c r="AE643" s="531"/>
      <c r="AF643" s="531"/>
      <c r="AG643" s="531"/>
      <c r="AH643" s="531"/>
      <c r="AI643" s="531"/>
      <c r="AJ643" s="531"/>
      <c r="AK643" s="531"/>
      <c r="AM643" s="122"/>
      <c r="AN643" s="123"/>
    </row>
    <row r="644" spans="1:43" x14ac:dyDescent="0.2">
      <c r="C644" s="122"/>
      <c r="D644" s="123"/>
      <c r="U644" s="122"/>
      <c r="V644" s="123"/>
      <c r="AE644" s="125"/>
      <c r="AF644" s="125"/>
      <c r="AG644" s="125"/>
      <c r="AH644" s="125"/>
      <c r="AI644" s="125"/>
      <c r="AJ644" s="27"/>
      <c r="AK644" s="125"/>
      <c r="AM644" s="122"/>
      <c r="AN644" s="123"/>
    </row>
    <row r="645" spans="1:43" ht="6" customHeight="1" x14ac:dyDescent="0.2">
      <c r="A645" s="94"/>
      <c r="B645" s="256"/>
      <c r="C645" s="124"/>
      <c r="D645" s="257"/>
      <c r="E645" s="94"/>
      <c r="F645" s="94"/>
      <c r="G645" s="94"/>
      <c r="H645" s="94"/>
      <c r="I645" s="94"/>
      <c r="J645" s="94"/>
      <c r="K645" s="94"/>
      <c r="L645" s="94"/>
      <c r="M645" s="94"/>
      <c r="N645" s="94"/>
      <c r="O645" s="94"/>
      <c r="P645" s="94"/>
      <c r="Q645" s="94"/>
      <c r="R645" s="94"/>
      <c r="S645" s="94"/>
      <c r="T645" s="94"/>
      <c r="U645" s="124"/>
      <c r="V645" s="257"/>
      <c r="W645" s="94"/>
      <c r="X645" s="94"/>
      <c r="Y645" s="94"/>
      <c r="Z645" s="94"/>
      <c r="AA645" s="94"/>
      <c r="AB645" s="94"/>
      <c r="AC645" s="94"/>
      <c r="AD645" s="94"/>
      <c r="AE645" s="94"/>
      <c r="AF645" s="94"/>
      <c r="AG645" s="94"/>
      <c r="AH645" s="94"/>
      <c r="AI645" s="94"/>
      <c r="AJ645" s="94"/>
      <c r="AK645" s="94"/>
      <c r="AL645" s="447"/>
      <c r="AM645" s="124"/>
      <c r="AN645" s="257"/>
      <c r="AO645" s="94"/>
      <c r="AP645" s="94"/>
      <c r="AQ645" s="94"/>
    </row>
    <row r="646" spans="1:43" ht="6" customHeight="1" x14ac:dyDescent="0.2">
      <c r="A646" s="212"/>
      <c r="B646" s="230"/>
      <c r="C646" s="380"/>
      <c r="D646" s="381"/>
      <c r="E646" s="212"/>
      <c r="F646" s="212"/>
      <c r="G646" s="212"/>
      <c r="H646" s="212"/>
      <c r="I646" s="212"/>
      <c r="J646" s="212"/>
      <c r="K646" s="212"/>
      <c r="L646" s="212"/>
      <c r="M646" s="212"/>
      <c r="N646" s="212"/>
      <c r="O646" s="212"/>
      <c r="P646" s="212"/>
      <c r="Q646" s="212"/>
      <c r="R646" s="212"/>
      <c r="S646" s="212"/>
      <c r="T646" s="212"/>
      <c r="U646" s="380"/>
      <c r="V646" s="381"/>
      <c r="W646" s="212"/>
      <c r="X646" s="212"/>
      <c r="Y646" s="212"/>
      <c r="Z646" s="212"/>
      <c r="AA646" s="212"/>
      <c r="AB646" s="212"/>
      <c r="AC646" s="212"/>
      <c r="AD646" s="212"/>
      <c r="AE646" s="212"/>
      <c r="AF646" s="212"/>
      <c r="AG646" s="212"/>
      <c r="AH646" s="212"/>
      <c r="AI646" s="212"/>
      <c r="AJ646" s="212"/>
      <c r="AK646" s="212"/>
      <c r="AL646" s="214"/>
      <c r="AM646" s="380"/>
      <c r="AN646" s="123"/>
    </row>
    <row r="647" spans="1:43" ht="11.25" customHeight="1" x14ac:dyDescent="0.2">
      <c r="B647" s="125">
        <v>464</v>
      </c>
      <c r="C647" s="122"/>
      <c r="D647" s="123"/>
      <c r="E647" s="700" t="s">
        <v>442</v>
      </c>
      <c r="F647" s="700"/>
      <c r="G647" s="700"/>
      <c r="H647" s="700"/>
      <c r="I647" s="700"/>
      <c r="J647" s="700"/>
      <c r="K647" s="700"/>
      <c r="L647" s="700"/>
      <c r="M647" s="700"/>
      <c r="N647" s="700"/>
      <c r="O647" s="700"/>
      <c r="P647" s="700"/>
      <c r="Q647" s="700"/>
      <c r="R647" s="700"/>
      <c r="S647" s="700"/>
      <c r="T647" s="700"/>
      <c r="U647" s="122"/>
      <c r="V647" s="123"/>
      <c r="AM647" s="122"/>
    </row>
    <row r="648" spans="1:43" ht="6" customHeight="1" x14ac:dyDescent="0.2">
      <c r="C648" s="122"/>
      <c r="D648" s="123"/>
      <c r="E648" s="485"/>
      <c r="F648" s="485"/>
      <c r="G648" s="485"/>
      <c r="H648" s="485"/>
      <c r="I648" s="485"/>
      <c r="J648" s="485"/>
      <c r="K648" s="485"/>
      <c r="L648" s="485"/>
      <c r="M648" s="485"/>
      <c r="N648" s="485"/>
      <c r="O648" s="485"/>
      <c r="P648" s="485"/>
      <c r="Q648" s="485"/>
      <c r="R648" s="485"/>
      <c r="S648" s="485"/>
      <c r="T648" s="485"/>
      <c r="U648" s="122"/>
      <c r="V648" s="123"/>
      <c r="AM648" s="122"/>
    </row>
    <row r="649" spans="1:43" x14ac:dyDescent="0.2">
      <c r="B649" s="255"/>
      <c r="C649" s="122"/>
      <c r="D649" s="123"/>
      <c r="E649" s="460"/>
      <c r="F649" s="515"/>
      <c r="G649" s="515"/>
      <c r="H649" s="515"/>
      <c r="I649" s="515"/>
      <c r="J649" s="516" t="s">
        <v>443</v>
      </c>
      <c r="K649" s="515"/>
      <c r="L649" s="515"/>
      <c r="M649" s="517"/>
      <c r="N649" s="515"/>
      <c r="O649" s="515"/>
      <c r="P649" s="515"/>
      <c r="Q649" s="515"/>
      <c r="R649" s="516" t="s">
        <v>443</v>
      </c>
      <c r="S649" s="460"/>
      <c r="T649" s="460"/>
      <c r="U649" s="122"/>
      <c r="V649" s="123"/>
      <c r="AL649"/>
      <c r="AM649" s="122"/>
    </row>
    <row r="650" spans="1:43" x14ac:dyDescent="0.2">
      <c r="C650" s="122"/>
      <c r="D650" s="123"/>
      <c r="E650" s="460"/>
      <c r="F650" s="515"/>
      <c r="G650" s="515"/>
      <c r="H650" s="515"/>
      <c r="I650" s="515"/>
      <c r="J650" s="516">
        <v>1</v>
      </c>
      <c r="K650" s="515"/>
      <c r="L650" s="515"/>
      <c r="M650" s="517"/>
      <c r="N650" s="515"/>
      <c r="O650" s="515"/>
      <c r="P650" s="515"/>
      <c r="Q650" s="515"/>
      <c r="R650" s="516">
        <v>3</v>
      </c>
      <c r="S650" s="460"/>
      <c r="T650" s="460"/>
      <c r="U650" s="122"/>
      <c r="V650" s="123"/>
      <c r="Y650" s="111"/>
      <c r="Z650" s="111"/>
      <c r="AA650" s="111"/>
      <c r="AB650" s="111"/>
      <c r="AC650" s="111"/>
      <c r="AD650" s="111"/>
      <c r="AE650" s="111"/>
      <c r="AF650" s="111"/>
      <c r="AG650" s="111"/>
      <c r="AH650" s="111"/>
      <c r="AI650" s="111"/>
      <c r="AJ650" s="111"/>
      <c r="AK650" s="111"/>
      <c r="AL650" s="84"/>
      <c r="AM650" s="122"/>
    </row>
    <row r="651" spans="1:43" x14ac:dyDescent="0.2">
      <c r="C651" s="122"/>
      <c r="D651" s="123"/>
      <c r="E651" s="460"/>
      <c r="F651" s="460"/>
      <c r="G651" s="460"/>
      <c r="H651" s="460"/>
      <c r="I651" s="460"/>
      <c r="J651" s="460"/>
      <c r="K651" s="460"/>
      <c r="L651" s="460"/>
      <c r="M651" s="518"/>
      <c r="N651" s="460"/>
      <c r="O651" s="460"/>
      <c r="P651" s="460"/>
      <c r="Q651" s="460"/>
      <c r="R651" s="460"/>
      <c r="S651" s="460"/>
      <c r="T651" s="460"/>
      <c r="U651" s="122"/>
      <c r="V651" s="123"/>
      <c r="Y651" s="111"/>
      <c r="Z651" s="111"/>
      <c r="AA651" s="111"/>
      <c r="AB651" s="111"/>
      <c r="AC651" s="111"/>
      <c r="AD651" s="111"/>
      <c r="AE651" s="111"/>
      <c r="AF651" s="111"/>
      <c r="AG651" s="111"/>
      <c r="AH651" s="111"/>
      <c r="AI651" s="111"/>
      <c r="AJ651" s="111"/>
      <c r="AK651" s="111"/>
      <c r="AL651" s="84"/>
      <c r="AM651" s="122"/>
    </row>
    <row r="652" spans="1:43" ht="10.4" customHeight="1" x14ac:dyDescent="0.2">
      <c r="C652" s="122"/>
      <c r="D652" s="123"/>
      <c r="E652" t="s">
        <v>148</v>
      </c>
      <c r="F652" s="700" t="str">
        <f ca="1">VLOOKUP(CONCATENATE(B647&amp;INDIRECT(ADDRESS(ROW(),COLUMN()-1))),Language_Translations,MATCH(Language_Selected,Language_Options,0),FALSE)</f>
        <v>I would like to talk to you about checks on your health after delivery, for example, someone asking you questions about your health or examining you. Did anyone check on your health after you gave birth to (NAME)?</v>
      </c>
      <c r="G652" s="700"/>
      <c r="H652" s="700"/>
      <c r="I652" s="700"/>
      <c r="J652" s="700"/>
      <c r="K652" s="700"/>
      <c r="L652" s="700"/>
      <c r="M652" s="314" t="s">
        <v>150</v>
      </c>
      <c r="N652" s="700" t="str">
        <f ca="1">VLOOKUP(CONCATENATE(B647&amp;INDIRECT(ADDRESS(ROW(),COLUMN()-1))),Language_Translations,MATCH(Language_Selected,Language_Options,0),FALSE)</f>
        <v>I would like to talk to you about checks on your health after delivery, for example, someone asking you questions about your health or examining you. Did anyone check on your health after you delivered the stillbirth you had in (DATE FROM 406)?</v>
      </c>
      <c r="O652" s="700"/>
      <c r="P652" s="700"/>
      <c r="Q652" s="700"/>
      <c r="R652" s="700"/>
      <c r="S652" s="700"/>
      <c r="T652" s="700"/>
      <c r="U652" s="122"/>
      <c r="V652" s="123"/>
      <c r="W652" t="s">
        <v>112</v>
      </c>
      <c r="Y652" s="111" t="s">
        <v>9</v>
      </c>
      <c r="Z652" s="111"/>
      <c r="AA652" s="111"/>
      <c r="AB652" s="111"/>
      <c r="AC652" s="111"/>
      <c r="AD652" s="111"/>
      <c r="AE652" s="111"/>
      <c r="AF652" s="111"/>
      <c r="AG652" s="111"/>
      <c r="AH652" s="111"/>
      <c r="AI652" s="111"/>
      <c r="AJ652" s="111"/>
      <c r="AK652" s="111"/>
      <c r="AL652" s="84" t="s">
        <v>87</v>
      </c>
      <c r="AM652" s="122"/>
    </row>
    <row r="653" spans="1:43" x14ac:dyDescent="0.2">
      <c r="C653" s="122"/>
      <c r="D653" s="123"/>
      <c r="F653" s="700"/>
      <c r="G653" s="700"/>
      <c r="H653" s="700"/>
      <c r="I653" s="700"/>
      <c r="J653" s="700"/>
      <c r="K653" s="700"/>
      <c r="L653" s="700"/>
      <c r="M653" s="314"/>
      <c r="N653" s="700"/>
      <c r="O653" s="700"/>
      <c r="P653" s="700"/>
      <c r="Q653" s="700"/>
      <c r="R653" s="700"/>
      <c r="S653" s="700"/>
      <c r="T653" s="700"/>
      <c r="U653" s="122"/>
      <c r="V653" s="123"/>
      <c r="W653" t="s">
        <v>113</v>
      </c>
      <c r="Y653" s="111" t="s">
        <v>9</v>
      </c>
      <c r="Z653" s="111"/>
      <c r="AA653" s="111"/>
      <c r="AB653" s="111"/>
      <c r="AC653" s="111"/>
      <c r="AD653" s="111"/>
      <c r="AE653" s="111"/>
      <c r="AF653" s="111"/>
      <c r="AG653" s="111"/>
      <c r="AH653" s="111"/>
      <c r="AI653" s="111"/>
      <c r="AJ653" s="111"/>
      <c r="AK653" s="111"/>
      <c r="AL653" s="84" t="s">
        <v>89</v>
      </c>
      <c r="AM653" s="122"/>
      <c r="AP653">
        <v>468</v>
      </c>
    </row>
    <row r="654" spans="1:43" x14ac:dyDescent="0.2">
      <c r="C654" s="122"/>
      <c r="D654" s="123"/>
      <c r="F654" s="700"/>
      <c r="G654" s="700"/>
      <c r="H654" s="700"/>
      <c r="I654" s="700"/>
      <c r="J654" s="700"/>
      <c r="K654" s="700"/>
      <c r="L654" s="700"/>
      <c r="M654" s="314"/>
      <c r="N654" s="700"/>
      <c r="O654" s="700"/>
      <c r="P654" s="700"/>
      <c r="Q654" s="700"/>
      <c r="R654" s="700"/>
      <c r="S654" s="700"/>
      <c r="T654" s="700"/>
      <c r="U654" s="122"/>
      <c r="V654" s="123"/>
      <c r="Y654" s="111"/>
      <c r="Z654" s="111"/>
      <c r="AA654" s="111"/>
      <c r="AB654" s="111"/>
      <c r="AC654" s="111"/>
      <c r="AD654" s="111"/>
      <c r="AE654" s="111"/>
      <c r="AF654" s="111"/>
      <c r="AG654" s="111"/>
      <c r="AH654" s="111"/>
      <c r="AI654" s="111"/>
      <c r="AJ654" s="111"/>
      <c r="AK654" s="111"/>
      <c r="AL654" s="84"/>
      <c r="AM654" s="122"/>
    </row>
    <row r="655" spans="1:43" x14ac:dyDescent="0.2">
      <c r="C655" s="122"/>
      <c r="D655" s="123"/>
      <c r="E655" s="460"/>
      <c r="F655" s="700"/>
      <c r="G655" s="700"/>
      <c r="H655" s="700"/>
      <c r="I655" s="700"/>
      <c r="J655" s="700"/>
      <c r="K655" s="700"/>
      <c r="L655" s="700"/>
      <c r="M655" s="518"/>
      <c r="N655" s="700"/>
      <c r="O655" s="700"/>
      <c r="P655" s="700"/>
      <c r="Q655" s="700"/>
      <c r="R655" s="700"/>
      <c r="S655" s="700"/>
      <c r="T655" s="700"/>
      <c r="U655" s="122"/>
      <c r="V655" s="123"/>
      <c r="Y655" s="111"/>
      <c r="Z655" s="111"/>
      <c r="AA655" s="111"/>
      <c r="AB655" s="111"/>
      <c r="AC655" s="111"/>
      <c r="AD655" s="111"/>
      <c r="AE655" s="111"/>
      <c r="AF655" s="111"/>
      <c r="AG655" s="111"/>
      <c r="AH655" s="111"/>
      <c r="AI655" s="111"/>
      <c r="AJ655" s="111"/>
      <c r="AK655" s="111"/>
      <c r="AL655" s="84"/>
      <c r="AM655" s="122"/>
    </row>
    <row r="656" spans="1:43" x14ac:dyDescent="0.2">
      <c r="C656" s="122"/>
      <c r="D656" s="123"/>
      <c r="E656" s="460"/>
      <c r="F656" s="700"/>
      <c r="G656" s="700"/>
      <c r="H656" s="700"/>
      <c r="I656" s="700"/>
      <c r="J656" s="700"/>
      <c r="K656" s="700"/>
      <c r="L656" s="700"/>
      <c r="M656" s="518"/>
      <c r="N656" s="700"/>
      <c r="O656" s="700"/>
      <c r="P656" s="700"/>
      <c r="Q656" s="700"/>
      <c r="R656" s="700"/>
      <c r="S656" s="700"/>
      <c r="T656" s="700"/>
      <c r="U656" s="122"/>
      <c r="V656" s="123"/>
      <c r="Y656" s="111"/>
      <c r="Z656" s="111"/>
      <c r="AA656" s="111"/>
      <c r="AB656" s="111"/>
      <c r="AC656" s="111"/>
      <c r="AD656" s="111"/>
      <c r="AE656" s="111"/>
      <c r="AF656" s="111"/>
      <c r="AG656" s="111"/>
      <c r="AH656" s="111"/>
      <c r="AI656" s="111"/>
      <c r="AJ656" s="111"/>
      <c r="AK656" s="111"/>
      <c r="AL656" s="84"/>
      <c r="AM656" s="122"/>
    </row>
    <row r="657" spans="1:43" x14ac:dyDescent="0.2">
      <c r="C657" s="122"/>
      <c r="D657" s="123"/>
      <c r="E657" s="460"/>
      <c r="F657" s="700"/>
      <c r="G657" s="700"/>
      <c r="H657" s="700"/>
      <c r="I657" s="700"/>
      <c r="J657" s="700"/>
      <c r="K657" s="700"/>
      <c r="L657" s="700"/>
      <c r="M657" s="518"/>
      <c r="N657" s="700"/>
      <c r="O657" s="700"/>
      <c r="P657" s="700"/>
      <c r="Q657" s="700"/>
      <c r="R657" s="700"/>
      <c r="S657" s="700"/>
      <c r="T657" s="700"/>
      <c r="U657" s="122"/>
      <c r="V657" s="123"/>
      <c r="Y657" s="111"/>
      <c r="Z657" s="111"/>
      <c r="AA657" s="111"/>
      <c r="AB657" s="111"/>
      <c r="AC657" s="111"/>
      <c r="AD657" s="111"/>
      <c r="AE657" s="111"/>
      <c r="AF657" s="111"/>
      <c r="AG657" s="111"/>
      <c r="AH657" s="111"/>
      <c r="AI657" s="111"/>
      <c r="AJ657" s="111"/>
      <c r="AK657" s="111"/>
      <c r="AL657" s="84"/>
      <c r="AM657" s="122"/>
    </row>
    <row r="658" spans="1:43" x14ac:dyDescent="0.2">
      <c r="C658" s="122"/>
      <c r="D658" s="123"/>
      <c r="E658" s="460"/>
      <c r="F658" s="700"/>
      <c r="G658" s="700"/>
      <c r="H658" s="700"/>
      <c r="I658" s="700"/>
      <c r="J658" s="700"/>
      <c r="K658" s="700"/>
      <c r="L658" s="700"/>
      <c r="M658" s="518"/>
      <c r="N658" s="700"/>
      <c r="O658" s="700"/>
      <c r="P658" s="700"/>
      <c r="Q658" s="700"/>
      <c r="R658" s="700"/>
      <c r="S658" s="700"/>
      <c r="T658" s="700"/>
      <c r="U658" s="122"/>
      <c r="V658" s="123"/>
      <c r="Y658" s="111"/>
      <c r="Z658" s="111"/>
      <c r="AA658" s="111"/>
      <c r="AB658" s="111"/>
      <c r="AC658" s="111"/>
      <c r="AD658" s="111"/>
      <c r="AE658" s="111"/>
      <c r="AF658" s="111"/>
      <c r="AG658" s="111"/>
      <c r="AH658" s="111"/>
      <c r="AI658" s="111"/>
      <c r="AJ658" s="111"/>
      <c r="AK658" s="111"/>
      <c r="AL658" s="84"/>
      <c r="AM658" s="122"/>
    </row>
    <row r="659" spans="1:43" x14ac:dyDescent="0.2">
      <c r="C659" s="122"/>
      <c r="D659" s="123"/>
      <c r="E659" s="460"/>
      <c r="F659" s="700"/>
      <c r="G659" s="700"/>
      <c r="H659" s="700"/>
      <c r="I659" s="700"/>
      <c r="J659" s="700"/>
      <c r="K659" s="700"/>
      <c r="L659" s="700"/>
      <c r="M659" s="518"/>
      <c r="N659" s="700"/>
      <c r="O659" s="700"/>
      <c r="P659" s="700"/>
      <c r="Q659" s="700"/>
      <c r="R659" s="700"/>
      <c r="S659" s="700"/>
      <c r="T659" s="700"/>
      <c r="U659" s="122"/>
      <c r="V659" s="123"/>
      <c r="Y659" s="111"/>
      <c r="Z659" s="111"/>
      <c r="AA659" s="111"/>
      <c r="AB659" s="111"/>
      <c r="AC659" s="111"/>
      <c r="AD659" s="111"/>
      <c r="AE659" s="111"/>
      <c r="AF659" s="111"/>
      <c r="AG659" s="111"/>
      <c r="AH659" s="111"/>
      <c r="AI659" s="111"/>
      <c r="AJ659" s="111"/>
      <c r="AK659" s="111"/>
      <c r="AL659" s="84"/>
      <c r="AM659" s="122"/>
    </row>
    <row r="660" spans="1:43" x14ac:dyDescent="0.2">
      <c r="C660" s="122"/>
      <c r="D660" s="123"/>
      <c r="E660" s="460"/>
      <c r="F660" s="700"/>
      <c r="G660" s="700"/>
      <c r="H660" s="700"/>
      <c r="I660" s="700"/>
      <c r="J660" s="700"/>
      <c r="K660" s="700"/>
      <c r="L660" s="700"/>
      <c r="M660" s="518"/>
      <c r="N660" s="700"/>
      <c r="O660" s="700"/>
      <c r="P660" s="700"/>
      <c r="Q660" s="700"/>
      <c r="R660" s="700"/>
      <c r="S660" s="700"/>
      <c r="T660" s="700"/>
      <c r="U660" s="122"/>
      <c r="V660" s="123"/>
      <c r="Y660" s="111"/>
      <c r="Z660" s="111"/>
      <c r="AA660" s="111"/>
      <c r="AB660" s="111"/>
      <c r="AC660" s="111"/>
      <c r="AD660" s="111"/>
      <c r="AE660" s="111"/>
      <c r="AF660" s="111"/>
      <c r="AG660" s="111"/>
      <c r="AH660" s="111"/>
      <c r="AI660" s="111"/>
      <c r="AJ660" s="111"/>
      <c r="AK660" s="111"/>
      <c r="AL660" s="84"/>
      <c r="AM660" s="122"/>
    </row>
    <row r="661" spans="1:43" x14ac:dyDescent="0.2">
      <c r="C661" s="122"/>
      <c r="D661" s="123"/>
      <c r="E661" s="460"/>
      <c r="F661" s="700"/>
      <c r="G661" s="700"/>
      <c r="H661" s="700"/>
      <c r="I661" s="700"/>
      <c r="J661" s="700"/>
      <c r="K661" s="700"/>
      <c r="L661" s="700"/>
      <c r="M661" s="518"/>
      <c r="N661" s="700"/>
      <c r="O661" s="700"/>
      <c r="P661" s="700"/>
      <c r="Q661" s="700"/>
      <c r="R661" s="700"/>
      <c r="S661" s="700"/>
      <c r="T661" s="700"/>
      <c r="U661" s="122"/>
      <c r="V661" s="123"/>
      <c r="Y661" s="111"/>
      <c r="Z661" s="111"/>
      <c r="AA661" s="111"/>
      <c r="AB661" s="111"/>
      <c r="AC661" s="111"/>
      <c r="AD661" s="111"/>
      <c r="AE661" s="111"/>
      <c r="AF661" s="111"/>
      <c r="AG661" s="111"/>
      <c r="AH661" s="111"/>
      <c r="AI661" s="111"/>
      <c r="AJ661" s="111"/>
      <c r="AK661" s="111"/>
      <c r="AL661" s="84"/>
      <c r="AM661" s="122"/>
    </row>
    <row r="662" spans="1:43" x14ac:dyDescent="0.2">
      <c r="C662" s="122"/>
      <c r="D662" s="123"/>
      <c r="E662" s="460"/>
      <c r="F662" s="700"/>
      <c r="G662" s="700"/>
      <c r="H662" s="700"/>
      <c r="I662" s="700"/>
      <c r="J662" s="700"/>
      <c r="K662" s="700"/>
      <c r="L662" s="700"/>
      <c r="M662" s="518"/>
      <c r="N662" s="700"/>
      <c r="O662" s="700"/>
      <c r="P662" s="700"/>
      <c r="Q662" s="700"/>
      <c r="R662" s="700"/>
      <c r="S662" s="700"/>
      <c r="T662" s="700"/>
      <c r="U662" s="122"/>
      <c r="V662" s="123"/>
      <c r="Y662" s="111"/>
      <c r="Z662" s="111"/>
      <c r="AA662" s="111"/>
      <c r="AB662" s="111"/>
      <c r="AC662" s="111"/>
      <c r="AD662" s="111"/>
      <c r="AE662" s="111"/>
      <c r="AF662" s="111"/>
      <c r="AG662" s="111"/>
      <c r="AH662" s="111"/>
      <c r="AI662" s="111"/>
      <c r="AJ662" s="111"/>
      <c r="AK662" s="111"/>
      <c r="AL662" s="84"/>
      <c r="AM662" s="122"/>
    </row>
    <row r="663" spans="1:43" x14ac:dyDescent="0.2">
      <c r="C663" s="122"/>
      <c r="D663" s="123"/>
      <c r="E663" s="460"/>
      <c r="F663" s="700"/>
      <c r="G663" s="700"/>
      <c r="H663" s="700"/>
      <c r="I663" s="700"/>
      <c r="J663" s="700"/>
      <c r="K663" s="700"/>
      <c r="L663" s="700"/>
      <c r="M663" s="518"/>
      <c r="N663" s="700"/>
      <c r="O663" s="700"/>
      <c r="P663" s="700"/>
      <c r="Q663" s="700"/>
      <c r="R663" s="700"/>
      <c r="S663" s="700"/>
      <c r="T663" s="700"/>
      <c r="U663" s="122"/>
      <c r="V663" s="123"/>
      <c r="Y663" s="111"/>
      <c r="Z663" s="111"/>
      <c r="AA663" s="111"/>
      <c r="AB663" s="111"/>
      <c r="AC663" s="111"/>
      <c r="AD663" s="111"/>
      <c r="AE663" s="111"/>
      <c r="AF663" s="111"/>
      <c r="AG663" s="111"/>
      <c r="AH663" s="111"/>
      <c r="AI663" s="111"/>
      <c r="AJ663" s="111"/>
      <c r="AK663" s="111"/>
      <c r="AL663" s="84"/>
      <c r="AM663" s="122"/>
    </row>
    <row r="664" spans="1:43" ht="6" customHeight="1" x14ac:dyDescent="0.2">
      <c r="A664" s="94"/>
      <c r="B664" s="256"/>
      <c r="C664" s="124"/>
      <c r="D664" s="257"/>
      <c r="E664" s="94"/>
      <c r="F664" s="94"/>
      <c r="G664" s="94"/>
      <c r="H664" s="94"/>
      <c r="I664" s="94"/>
      <c r="J664" s="94"/>
      <c r="K664" s="94"/>
      <c r="L664" s="94"/>
      <c r="M664" s="94"/>
      <c r="N664" s="94"/>
      <c r="O664" s="94"/>
      <c r="P664" s="94"/>
      <c r="Q664" s="94"/>
      <c r="R664" s="94"/>
      <c r="S664" s="94"/>
      <c r="T664" s="94"/>
      <c r="U664" s="124"/>
      <c r="V664" s="257"/>
      <c r="W664" s="94"/>
      <c r="X664" s="94"/>
      <c r="Y664" s="94"/>
      <c r="Z664" s="94"/>
      <c r="AA664" s="94"/>
      <c r="AB664" s="94"/>
      <c r="AC664" s="94"/>
      <c r="AD664" s="94"/>
      <c r="AE664" s="94"/>
      <c r="AF664" s="94"/>
      <c r="AG664" s="94"/>
      <c r="AH664" s="94"/>
      <c r="AI664" s="94"/>
      <c r="AJ664" s="94"/>
      <c r="AK664" s="94"/>
      <c r="AL664" s="447"/>
      <c r="AM664" s="124"/>
      <c r="AN664" s="257"/>
      <c r="AO664" s="94"/>
      <c r="AP664" s="94"/>
      <c r="AQ664" s="94"/>
    </row>
    <row r="665" spans="1:43" ht="6" customHeight="1" x14ac:dyDescent="0.2">
      <c r="A665" s="212"/>
      <c r="B665" s="230"/>
      <c r="C665" s="380"/>
      <c r="D665" s="381"/>
      <c r="E665" s="212"/>
      <c r="F665" s="212"/>
      <c r="G665" s="212"/>
      <c r="H665" s="212"/>
      <c r="I665" s="212"/>
      <c r="J665" s="212"/>
      <c r="K665" s="212"/>
      <c r="L665" s="212"/>
      <c r="M665" s="212"/>
      <c r="N665" s="212"/>
      <c r="O665" s="212"/>
      <c r="P665" s="212"/>
      <c r="Q665" s="212"/>
      <c r="R665" s="212"/>
      <c r="S665" s="212"/>
      <c r="T665" s="212"/>
      <c r="U665" s="380"/>
      <c r="V665" s="381"/>
      <c r="W665" s="212"/>
      <c r="X665" s="212"/>
      <c r="Y665" s="212"/>
      <c r="Z665" s="212"/>
      <c r="AA665" s="212"/>
      <c r="AB665" s="212"/>
      <c r="AC665" s="212"/>
      <c r="AD665" s="212"/>
      <c r="AE665" s="212"/>
      <c r="AF665" s="212"/>
      <c r="AG665" s="212"/>
      <c r="AH665" s="212"/>
      <c r="AI665" s="212"/>
      <c r="AJ665" s="212"/>
      <c r="AK665" s="212"/>
      <c r="AL665" s="214"/>
      <c r="AM665" s="380"/>
      <c r="AN665" s="123"/>
    </row>
    <row r="666" spans="1:43" ht="11.25" customHeight="1" x14ac:dyDescent="0.2">
      <c r="B666" s="125">
        <v>465</v>
      </c>
      <c r="C666" s="122"/>
      <c r="D666" s="123"/>
      <c r="E666" s="700" t="str">
        <f ca="1">VLOOKUP(INDIRECT(ADDRESS(ROW(),COLUMN()-3)),Language_Translations,MATCH(Language_Selected,Language_Options,0),FALSE)</f>
        <v>How long after delivery did the first check take place?</v>
      </c>
      <c r="F666" s="700"/>
      <c r="G666" s="700"/>
      <c r="H666" s="700"/>
      <c r="I666" s="700"/>
      <c r="J666" s="700"/>
      <c r="K666" s="700"/>
      <c r="L666" s="700"/>
      <c r="M666" s="700"/>
      <c r="N666" s="700"/>
      <c r="O666" s="700"/>
      <c r="P666" s="700"/>
      <c r="Q666" s="700"/>
      <c r="R666" s="700"/>
      <c r="S666" s="700"/>
      <c r="T666" s="700"/>
      <c r="U666" s="122"/>
      <c r="V666" s="123"/>
      <c r="AI666" s="381"/>
      <c r="AJ666" s="212"/>
      <c r="AK666" s="381"/>
      <c r="AL666" s="511"/>
      <c r="AM666" s="122"/>
      <c r="AN666" s="123"/>
    </row>
    <row r="667" spans="1:43" x14ac:dyDescent="0.2">
      <c r="B667" s="255"/>
      <c r="C667" s="122"/>
      <c r="D667" s="123"/>
      <c r="E667" s="700"/>
      <c r="F667" s="700"/>
      <c r="G667" s="700"/>
      <c r="H667" s="700"/>
      <c r="I667" s="700"/>
      <c r="J667" s="700"/>
      <c r="K667" s="700"/>
      <c r="L667" s="700"/>
      <c r="M667" s="700"/>
      <c r="N667" s="700"/>
      <c r="O667" s="700"/>
      <c r="P667" s="700"/>
      <c r="Q667" s="700"/>
      <c r="R667" s="700"/>
      <c r="S667" s="700"/>
      <c r="T667" s="700"/>
      <c r="U667" s="122"/>
      <c r="V667" s="123"/>
      <c r="W667" t="s">
        <v>64</v>
      </c>
      <c r="Z667" s="111" t="s">
        <v>9</v>
      </c>
      <c r="AA667" s="111"/>
      <c r="AB667" s="111"/>
      <c r="AC667" s="111"/>
      <c r="AD667" s="111"/>
      <c r="AE667" s="111"/>
      <c r="AF667" s="111"/>
      <c r="AG667" s="111"/>
      <c r="AH667" s="321" t="s">
        <v>87</v>
      </c>
      <c r="AI667" s="257"/>
      <c r="AJ667" s="94"/>
      <c r="AK667" s="257"/>
      <c r="AL667" s="508"/>
      <c r="AM667" s="122"/>
      <c r="AN667" s="123"/>
    </row>
    <row r="668" spans="1:43" x14ac:dyDescent="0.2">
      <c r="C668" s="122"/>
      <c r="D668" s="123"/>
      <c r="E668" s="700"/>
      <c r="F668" s="700"/>
      <c r="G668" s="700"/>
      <c r="H668" s="700"/>
      <c r="I668" s="700"/>
      <c r="J668" s="700"/>
      <c r="K668" s="700"/>
      <c r="L668" s="700"/>
      <c r="M668" s="700"/>
      <c r="N668" s="700"/>
      <c r="O668" s="700"/>
      <c r="P668" s="700"/>
      <c r="Q668" s="700"/>
      <c r="R668" s="700"/>
      <c r="S668" s="700"/>
      <c r="T668" s="700"/>
      <c r="U668" s="122"/>
      <c r="V668" s="123"/>
      <c r="AI668" s="123"/>
      <c r="AK668" s="123"/>
      <c r="AL668" s="507"/>
      <c r="AM668" s="122"/>
      <c r="AN668" s="123"/>
    </row>
    <row r="669" spans="1:43" x14ac:dyDescent="0.2">
      <c r="C669" s="122"/>
      <c r="D669" s="123"/>
      <c r="E669" s="660" t="s">
        <v>532</v>
      </c>
      <c r="F669" s="660"/>
      <c r="G669" s="660"/>
      <c r="H669" s="660"/>
      <c r="I669" s="660"/>
      <c r="J669" s="660"/>
      <c r="K669" s="660"/>
      <c r="L669" s="660"/>
      <c r="M669" s="660"/>
      <c r="N669" s="660"/>
      <c r="O669" s="660"/>
      <c r="P669" s="660"/>
      <c r="Q669" s="660"/>
      <c r="R669" s="660"/>
      <c r="S669" s="660"/>
      <c r="T669" s="660"/>
      <c r="U669" s="122"/>
      <c r="V669" s="123"/>
      <c r="W669" t="s">
        <v>184</v>
      </c>
      <c r="Y669" s="111" t="s">
        <v>9</v>
      </c>
      <c r="Z669" s="111"/>
      <c r="AA669" s="111"/>
      <c r="AB669" s="111"/>
      <c r="AC669" s="111"/>
      <c r="AD669" s="111"/>
      <c r="AE669" s="111"/>
      <c r="AF669" s="111"/>
      <c r="AG669" s="111"/>
      <c r="AH669" s="321" t="s">
        <v>89</v>
      </c>
      <c r="AI669" s="257"/>
      <c r="AJ669" s="94"/>
      <c r="AK669" s="257"/>
      <c r="AL669" s="508"/>
      <c r="AM669" s="122"/>
      <c r="AN669" s="123"/>
    </row>
    <row r="670" spans="1:43" ht="11.25" customHeight="1" x14ac:dyDescent="0.2">
      <c r="C670" s="122"/>
      <c r="D670" s="123"/>
      <c r="E670" s="660"/>
      <c r="F670" s="660"/>
      <c r="G670" s="660"/>
      <c r="H670" s="660"/>
      <c r="I670" s="660"/>
      <c r="J670" s="660"/>
      <c r="K670" s="660"/>
      <c r="L670" s="660"/>
      <c r="M670" s="660"/>
      <c r="N670" s="660"/>
      <c r="O670" s="660"/>
      <c r="P670" s="660"/>
      <c r="Q670" s="660"/>
      <c r="R670" s="660"/>
      <c r="S670" s="660"/>
      <c r="T670" s="660"/>
      <c r="U670" s="122"/>
      <c r="V670" s="123"/>
      <c r="AI670" s="381"/>
      <c r="AJ670" s="380"/>
      <c r="AK670" s="381"/>
      <c r="AL670" s="511"/>
      <c r="AM670" s="122"/>
      <c r="AN670" s="123"/>
    </row>
    <row r="671" spans="1:43" x14ac:dyDescent="0.2">
      <c r="C671" s="122"/>
      <c r="D671" s="123"/>
      <c r="E671" s="660"/>
      <c r="F671" s="660"/>
      <c r="G671" s="660"/>
      <c r="H671" s="660"/>
      <c r="I671" s="660"/>
      <c r="J671" s="660"/>
      <c r="K671" s="660"/>
      <c r="L671" s="660"/>
      <c r="M671" s="660"/>
      <c r="N671" s="660"/>
      <c r="O671" s="660"/>
      <c r="P671" s="660"/>
      <c r="Q671" s="660"/>
      <c r="R671" s="660"/>
      <c r="S671" s="660"/>
      <c r="T671" s="660"/>
      <c r="U671" s="122"/>
      <c r="V671" s="123"/>
      <c r="W671" t="s">
        <v>181</v>
      </c>
      <c r="Z671" s="111" t="s">
        <v>9</v>
      </c>
      <c r="AA671" s="111"/>
      <c r="AB671" s="111"/>
      <c r="AC671" s="111"/>
      <c r="AD671" s="111"/>
      <c r="AE671" s="111"/>
      <c r="AF671" s="111"/>
      <c r="AG671" s="111"/>
      <c r="AH671" s="321" t="s">
        <v>91</v>
      </c>
      <c r="AI671" s="257"/>
      <c r="AJ671" s="124"/>
      <c r="AK671" s="257"/>
      <c r="AL671" s="508"/>
      <c r="AM671" s="122"/>
      <c r="AN671" s="123"/>
    </row>
    <row r="672" spans="1:43" x14ac:dyDescent="0.2">
      <c r="C672" s="122"/>
      <c r="D672" s="123"/>
      <c r="E672" s="313"/>
      <c r="F672" s="313"/>
      <c r="G672" s="313"/>
      <c r="H672" s="313"/>
      <c r="I672" s="313"/>
      <c r="J672" s="313"/>
      <c r="K672" s="313"/>
      <c r="L672" s="313"/>
      <c r="M672" s="313"/>
      <c r="N672" s="313"/>
      <c r="O672" s="313"/>
      <c r="P672" s="313"/>
      <c r="Q672" s="313"/>
      <c r="R672" s="313"/>
      <c r="S672" s="313"/>
      <c r="T672" s="313"/>
      <c r="U672" s="122"/>
      <c r="V672" s="123"/>
      <c r="AM672" s="122"/>
      <c r="AN672" s="123"/>
    </row>
    <row r="673" spans="1:43" x14ac:dyDescent="0.2">
      <c r="C673" s="122"/>
      <c r="D673" s="123"/>
      <c r="E673" s="313"/>
      <c r="F673" s="313"/>
      <c r="G673" s="313"/>
      <c r="H673" s="313"/>
      <c r="I673" s="313"/>
      <c r="J673" s="313"/>
      <c r="K673" s="313"/>
      <c r="L673" s="313"/>
      <c r="M673" s="313"/>
      <c r="N673" s="313"/>
      <c r="O673" s="313"/>
      <c r="P673" s="313"/>
      <c r="Q673" s="313"/>
      <c r="R673" s="313"/>
      <c r="S673" s="313"/>
      <c r="T673" s="313"/>
      <c r="U673" s="122"/>
      <c r="V673" s="123"/>
      <c r="W673" t="s">
        <v>260</v>
      </c>
      <c r="AB673" s="111" t="s">
        <v>9</v>
      </c>
      <c r="AC673" s="111"/>
      <c r="AD673" s="111"/>
      <c r="AE673" s="111"/>
      <c r="AF673" s="111"/>
      <c r="AG673" s="111"/>
      <c r="AH673" s="111"/>
      <c r="AI673" s="111"/>
      <c r="AJ673" s="111"/>
      <c r="AK673" s="111"/>
      <c r="AL673" s="84" t="s">
        <v>448</v>
      </c>
      <c r="AM673" s="122"/>
      <c r="AN673" s="123"/>
    </row>
    <row r="674" spans="1:43" ht="6" customHeight="1" x14ac:dyDescent="0.2">
      <c r="A674" s="94"/>
      <c r="B674" s="256"/>
      <c r="C674" s="124"/>
      <c r="D674" s="257"/>
      <c r="E674" s="94"/>
      <c r="F674" s="94"/>
      <c r="G674" s="94"/>
      <c r="H674" s="94"/>
      <c r="I674" s="94"/>
      <c r="J674" s="94"/>
      <c r="K674" s="94"/>
      <c r="L674" s="94"/>
      <c r="M674" s="94"/>
      <c r="N674" s="94"/>
      <c r="O674" s="94"/>
      <c r="P674" s="94"/>
      <c r="Q674" s="94"/>
      <c r="R674" s="94"/>
      <c r="S674" s="94"/>
      <c r="T674" s="94"/>
      <c r="U674" s="124"/>
      <c r="V674" s="257"/>
      <c r="W674" s="94"/>
      <c r="X674" s="94"/>
      <c r="Y674" s="94"/>
      <c r="Z674" s="94"/>
      <c r="AA674" s="94"/>
      <c r="AB674" s="94"/>
      <c r="AC674" s="94"/>
      <c r="AD674" s="94"/>
      <c r="AE674" s="94"/>
      <c r="AF674" s="94"/>
      <c r="AG674" s="94"/>
      <c r="AH674" s="94"/>
      <c r="AI674" s="94"/>
      <c r="AJ674" s="94"/>
      <c r="AK674" s="94"/>
      <c r="AL674" s="447"/>
      <c r="AM674" s="124"/>
      <c r="AN674" s="257"/>
      <c r="AO674" s="94"/>
      <c r="AP674" s="94"/>
      <c r="AQ674" s="94"/>
    </row>
    <row r="675" spans="1:43" ht="6" customHeight="1" x14ac:dyDescent="0.2">
      <c r="A675" s="212"/>
      <c r="B675" s="230"/>
      <c r="C675" s="380"/>
      <c r="D675" s="381"/>
      <c r="E675" s="212"/>
      <c r="F675" s="212"/>
      <c r="G675" s="212"/>
      <c r="H675" s="212"/>
      <c r="I675" s="212"/>
      <c r="J675" s="212"/>
      <c r="K675" s="212"/>
      <c r="L675" s="212"/>
      <c r="M675" s="212"/>
      <c r="N675" s="212"/>
      <c r="O675" s="212"/>
      <c r="P675" s="212"/>
      <c r="Q675" s="212"/>
      <c r="R675" s="212"/>
      <c r="S675" s="212"/>
      <c r="T675" s="212"/>
      <c r="U675" s="380"/>
      <c r="V675" s="381"/>
      <c r="W675" s="212"/>
      <c r="X675" s="212"/>
      <c r="Y675" s="212"/>
      <c r="Z675" s="212"/>
      <c r="AA675" s="212"/>
      <c r="AB675" s="212"/>
      <c r="AC675" s="212"/>
      <c r="AD675" s="212"/>
      <c r="AE675" s="212"/>
      <c r="AF675" s="212"/>
      <c r="AG675" s="212"/>
      <c r="AH675" s="212"/>
      <c r="AI675" s="212"/>
      <c r="AJ675" s="212"/>
      <c r="AK675" s="212"/>
      <c r="AL675" s="214"/>
      <c r="AM675" s="380"/>
      <c r="AN675" s="123"/>
    </row>
    <row r="676" spans="1:43" ht="11.25" customHeight="1" x14ac:dyDescent="0.2">
      <c r="B676" s="125">
        <v>466</v>
      </c>
      <c r="C676" s="122"/>
      <c r="D676" s="123"/>
      <c r="E676" s="700" t="str">
        <f ca="1">VLOOKUP(INDIRECT(ADDRESS(ROW(),COLUMN()-3)),Language_Translations,MATCH(Language_Selected,Language_Options,0),FALSE)</f>
        <v>Who checked on your health at that time?</v>
      </c>
      <c r="F676" s="700"/>
      <c r="G676" s="700"/>
      <c r="H676" s="700"/>
      <c r="I676" s="700"/>
      <c r="J676" s="700"/>
      <c r="K676" s="700"/>
      <c r="L676" s="700"/>
      <c r="M676" s="700"/>
      <c r="N676" s="700"/>
      <c r="O676" s="700"/>
      <c r="P676" s="700"/>
      <c r="Q676" s="700"/>
      <c r="R676" s="700"/>
      <c r="S676" s="700"/>
      <c r="T676" s="700"/>
      <c r="U676" s="122"/>
      <c r="V676" s="123"/>
      <c r="W676" s="258" t="s">
        <v>455</v>
      </c>
      <c r="AM676" s="122"/>
      <c r="AN676" s="123"/>
    </row>
    <row r="677" spans="1:43" x14ac:dyDescent="0.2">
      <c r="B677" s="255" t="s">
        <v>52</v>
      </c>
      <c r="C677" s="122"/>
      <c r="D677" s="123"/>
      <c r="E677" s="700"/>
      <c r="F677" s="700"/>
      <c r="G677" s="700"/>
      <c r="H677" s="700"/>
      <c r="I677" s="700"/>
      <c r="J677" s="700"/>
      <c r="K677" s="700"/>
      <c r="L677" s="700"/>
      <c r="M677" s="700"/>
      <c r="N677" s="700"/>
      <c r="O677" s="700"/>
      <c r="P677" s="700"/>
      <c r="Q677" s="700"/>
      <c r="R677" s="700"/>
      <c r="S677" s="700"/>
      <c r="T677" s="700"/>
      <c r="U677" s="122"/>
      <c r="V677" s="123"/>
      <c r="X677" t="s">
        <v>456</v>
      </c>
      <c r="AA677" s="111" t="s">
        <v>9</v>
      </c>
      <c r="AB677" s="111"/>
      <c r="AC677" s="111"/>
      <c r="AD677" s="111"/>
      <c r="AE677" s="111"/>
      <c r="AF677" s="111"/>
      <c r="AG677" s="111"/>
      <c r="AH677" s="111"/>
      <c r="AI677" s="111"/>
      <c r="AJ677" s="111"/>
      <c r="AK677" s="111"/>
      <c r="AL677" s="84" t="s">
        <v>273</v>
      </c>
      <c r="AM677" s="122"/>
      <c r="AN677" s="123"/>
    </row>
    <row r="678" spans="1:43" x14ac:dyDescent="0.2">
      <c r="B678" s="255"/>
      <c r="C678" s="122"/>
      <c r="D678" s="123"/>
      <c r="E678" s="700"/>
      <c r="F678" s="700"/>
      <c r="G678" s="700"/>
      <c r="H678" s="700"/>
      <c r="I678" s="700"/>
      <c r="J678" s="700"/>
      <c r="K678" s="700"/>
      <c r="L678" s="700"/>
      <c r="M678" s="700"/>
      <c r="N678" s="700"/>
      <c r="O678" s="700"/>
      <c r="P678" s="700"/>
      <c r="Q678" s="700"/>
      <c r="R678" s="700"/>
      <c r="S678" s="700"/>
      <c r="T678" s="700"/>
      <c r="U678" s="122"/>
      <c r="V678" s="123"/>
      <c r="X678" t="s">
        <v>457</v>
      </c>
      <c r="AD678" s="111" t="s">
        <v>9</v>
      </c>
      <c r="AE678" s="111"/>
      <c r="AF678" s="111"/>
      <c r="AG678" s="111"/>
      <c r="AH678" s="111"/>
      <c r="AI678" s="111"/>
      <c r="AJ678" s="111"/>
      <c r="AK678" s="111"/>
      <c r="AL678" s="84" t="s">
        <v>274</v>
      </c>
      <c r="AM678" s="122"/>
      <c r="AN678" s="123"/>
    </row>
    <row r="679" spans="1:43" x14ac:dyDescent="0.2">
      <c r="C679" s="122"/>
      <c r="D679" s="123"/>
      <c r="U679" s="122"/>
      <c r="V679" s="123"/>
      <c r="X679" t="s">
        <v>458</v>
      </c>
      <c r="AE679" s="111" t="s">
        <v>9</v>
      </c>
      <c r="AF679" s="111"/>
      <c r="AG679" s="111"/>
      <c r="AH679" s="111"/>
      <c r="AI679" s="111"/>
      <c r="AJ679" s="111"/>
      <c r="AK679" s="111"/>
      <c r="AL679" s="84" t="s">
        <v>275</v>
      </c>
      <c r="AM679" s="122"/>
      <c r="AN679" s="123"/>
    </row>
    <row r="680" spans="1:43" ht="11.25" customHeight="1" x14ac:dyDescent="0.2">
      <c r="C680" s="122"/>
      <c r="D680" s="123"/>
      <c r="E680" s="660" t="s">
        <v>533</v>
      </c>
      <c r="F680" s="660"/>
      <c r="G680" s="660"/>
      <c r="H680" s="660"/>
      <c r="I680" s="660"/>
      <c r="J680" s="660"/>
      <c r="K680" s="660"/>
      <c r="L680" s="660"/>
      <c r="M680" s="660"/>
      <c r="N680" s="660"/>
      <c r="O680" s="660"/>
      <c r="P680" s="660"/>
      <c r="Q680" s="660"/>
      <c r="R680" s="660"/>
      <c r="S680" s="660"/>
      <c r="T680" s="660"/>
      <c r="U680" s="122"/>
      <c r="V680" s="123"/>
      <c r="W680" s="258" t="s">
        <v>460</v>
      </c>
      <c r="AL680"/>
      <c r="AM680" s="122"/>
      <c r="AN680" s="123"/>
    </row>
    <row r="681" spans="1:43" x14ac:dyDescent="0.2">
      <c r="C681" s="122"/>
      <c r="D681" s="123"/>
      <c r="E681" s="660"/>
      <c r="F681" s="660"/>
      <c r="G681" s="660"/>
      <c r="H681" s="660"/>
      <c r="I681" s="660"/>
      <c r="J681" s="660"/>
      <c r="K681" s="660"/>
      <c r="L681" s="660"/>
      <c r="M681" s="660"/>
      <c r="N681" s="660"/>
      <c r="O681" s="660"/>
      <c r="P681" s="660"/>
      <c r="Q681" s="660"/>
      <c r="R681" s="660"/>
      <c r="S681" s="660"/>
      <c r="T681" s="660"/>
      <c r="U681" s="122"/>
      <c r="V681" s="123"/>
      <c r="X681" t="s">
        <v>461</v>
      </c>
      <c r="AI681" s="111" t="s">
        <v>9</v>
      </c>
      <c r="AJ681" s="111"/>
      <c r="AK681" s="111"/>
      <c r="AL681" s="84" t="s">
        <v>340</v>
      </c>
      <c r="AM681" s="122"/>
      <c r="AN681" s="123"/>
    </row>
    <row r="682" spans="1:43" x14ac:dyDescent="0.2">
      <c r="C682" s="122"/>
      <c r="D682" s="123"/>
      <c r="U682" s="122"/>
      <c r="V682" s="123"/>
      <c r="X682" t="s">
        <v>396</v>
      </c>
      <c r="AM682" s="122"/>
      <c r="AN682" s="123"/>
    </row>
    <row r="683" spans="1:43" x14ac:dyDescent="0.2">
      <c r="C683" s="122"/>
      <c r="D683" s="123"/>
      <c r="U683" s="122"/>
      <c r="V683" s="123"/>
      <c r="Y683" t="s">
        <v>462</v>
      </c>
      <c r="AD683" s="111"/>
      <c r="AE683" s="111" t="s">
        <v>9</v>
      </c>
      <c r="AF683" s="111"/>
      <c r="AG683" s="111"/>
      <c r="AH683" s="111"/>
      <c r="AI683" s="111"/>
      <c r="AJ683" s="111"/>
      <c r="AK683" s="111"/>
      <c r="AL683" s="84" t="s">
        <v>342</v>
      </c>
      <c r="AM683" s="122"/>
      <c r="AN683" s="123"/>
    </row>
    <row r="684" spans="1:43" x14ac:dyDescent="0.2">
      <c r="C684" s="122"/>
      <c r="D684" s="123"/>
      <c r="U684" s="122"/>
      <c r="V684" s="123"/>
      <c r="AD684" s="111"/>
      <c r="AE684" s="111"/>
      <c r="AF684" s="111"/>
      <c r="AG684" s="111"/>
      <c r="AH684" s="111"/>
      <c r="AI684" s="111"/>
      <c r="AJ684" s="111"/>
      <c r="AK684" s="111"/>
      <c r="AL684" s="84"/>
      <c r="AM684" s="122"/>
      <c r="AN684" s="123"/>
    </row>
    <row r="685" spans="1:43" x14ac:dyDescent="0.2">
      <c r="C685" s="122"/>
      <c r="D685" s="123"/>
      <c r="U685" s="122"/>
      <c r="V685" s="123"/>
      <c r="W685" t="s">
        <v>253</v>
      </c>
      <c r="Z685" s="94"/>
      <c r="AA685" s="94"/>
      <c r="AB685" s="94"/>
      <c r="AC685" s="94"/>
      <c r="AD685" s="94"/>
      <c r="AE685" s="94"/>
      <c r="AL685" s="84" t="s">
        <v>71</v>
      </c>
      <c r="AM685" s="122"/>
      <c r="AN685" s="123"/>
    </row>
    <row r="686" spans="1:43" x14ac:dyDescent="0.2">
      <c r="C686" s="122"/>
      <c r="D686" s="123"/>
      <c r="U686" s="122"/>
      <c r="V686" s="123"/>
      <c r="Z686" s="531" t="s">
        <v>102</v>
      </c>
      <c r="AA686" s="531"/>
      <c r="AB686" s="531"/>
      <c r="AC686" s="531"/>
      <c r="AD686" s="531"/>
      <c r="AE686" s="531"/>
      <c r="AF686" s="531"/>
      <c r="AG686" s="531"/>
      <c r="AH686" s="531"/>
      <c r="AI686" s="531"/>
      <c r="AJ686" s="531"/>
      <c r="AK686" s="531"/>
      <c r="AM686" s="122"/>
      <c r="AN686" s="123"/>
    </row>
    <row r="687" spans="1:43" ht="6" customHeight="1" x14ac:dyDescent="0.2">
      <c r="A687" s="94"/>
      <c r="B687" s="256"/>
      <c r="C687" s="124"/>
      <c r="D687" s="257"/>
      <c r="E687" s="94"/>
      <c r="F687" s="94"/>
      <c r="G687" s="94"/>
      <c r="H687" s="94"/>
      <c r="I687" s="94"/>
      <c r="J687" s="94"/>
      <c r="K687" s="94"/>
      <c r="L687" s="94"/>
      <c r="M687" s="94"/>
      <c r="N687" s="94"/>
      <c r="O687" s="94"/>
      <c r="P687" s="94"/>
      <c r="Q687" s="94"/>
      <c r="R687" s="94"/>
      <c r="S687" s="94"/>
      <c r="T687" s="94"/>
      <c r="U687" s="124"/>
      <c r="V687" s="257"/>
      <c r="W687" s="94"/>
      <c r="X687" s="94"/>
      <c r="Y687" s="94"/>
      <c r="Z687" s="94"/>
      <c r="AA687" s="94"/>
      <c r="AB687" s="94"/>
      <c r="AC687" s="94"/>
      <c r="AD687" s="94"/>
      <c r="AE687" s="94"/>
      <c r="AF687" s="94"/>
      <c r="AG687" s="94"/>
      <c r="AH687" s="94"/>
      <c r="AI687" s="94"/>
      <c r="AJ687" s="94"/>
      <c r="AK687" s="94"/>
      <c r="AL687" s="447"/>
      <c r="AM687" s="124"/>
      <c r="AN687" s="257"/>
      <c r="AO687" s="94"/>
      <c r="AP687" s="94"/>
      <c r="AQ687" s="94"/>
    </row>
    <row r="688" spans="1:43" ht="6" customHeight="1" x14ac:dyDescent="0.2">
      <c r="A688" s="212"/>
      <c r="B688" s="230"/>
      <c r="C688" s="380"/>
      <c r="D688" s="381"/>
      <c r="E688" s="212"/>
      <c r="F688" s="212"/>
      <c r="G688" s="212"/>
      <c r="H688" s="212"/>
      <c r="I688" s="212"/>
      <c r="J688" s="212"/>
      <c r="K688" s="212"/>
      <c r="L688" s="212"/>
      <c r="M688" s="212"/>
      <c r="N688" s="212"/>
      <c r="O688" s="212"/>
      <c r="P688" s="212"/>
      <c r="Q688" s="212"/>
      <c r="R688" s="212"/>
      <c r="S688" s="212"/>
      <c r="T688" s="212"/>
      <c r="U688" s="380"/>
      <c r="V688" s="381"/>
      <c r="W688" s="212"/>
      <c r="X688" s="212"/>
      <c r="Y688" s="212"/>
      <c r="Z688" s="212"/>
      <c r="AA688" s="212"/>
      <c r="AB688" s="212"/>
      <c r="AC688" s="212"/>
      <c r="AD688" s="212"/>
      <c r="AE688" s="212"/>
      <c r="AF688" s="212"/>
      <c r="AG688" s="212"/>
      <c r="AH688" s="212"/>
      <c r="AI688" s="212"/>
      <c r="AJ688" s="212"/>
      <c r="AK688" s="212"/>
      <c r="AL688" s="214"/>
      <c r="AM688" s="380"/>
      <c r="AN688" s="123"/>
    </row>
    <row r="689" spans="2:40" ht="11.25" customHeight="1" x14ac:dyDescent="0.2">
      <c r="B689" s="125">
        <v>467</v>
      </c>
      <c r="C689" s="122"/>
      <c r="D689" s="123"/>
      <c r="E689" s="700" t="str">
        <f ca="1">VLOOKUP(INDIRECT(ADDRESS(ROW(),COLUMN()-3)),Language_Translations,MATCH(Language_Selected,Language_Options,0),FALSE)</f>
        <v>Where did this first check take place?</v>
      </c>
      <c r="F689" s="700"/>
      <c r="G689" s="700"/>
      <c r="H689" s="700"/>
      <c r="I689" s="700"/>
      <c r="J689" s="700"/>
      <c r="K689" s="700"/>
      <c r="L689" s="700"/>
      <c r="M689" s="700"/>
      <c r="N689" s="700"/>
      <c r="O689" s="700"/>
      <c r="P689" s="700"/>
      <c r="Q689" s="700"/>
      <c r="R689" s="700"/>
      <c r="S689" s="700"/>
      <c r="T689" s="700"/>
      <c r="U689" s="122"/>
      <c r="V689" s="123"/>
      <c r="W689" s="258" t="s">
        <v>463</v>
      </c>
      <c r="AM689" s="122"/>
      <c r="AN689" s="123"/>
    </row>
    <row r="690" spans="2:40" x14ac:dyDescent="0.2">
      <c r="B690" s="255" t="s">
        <v>52</v>
      </c>
      <c r="C690" s="122"/>
      <c r="D690" s="123"/>
      <c r="E690" s="700"/>
      <c r="F690" s="700"/>
      <c r="G690" s="700"/>
      <c r="H690" s="700"/>
      <c r="I690" s="700"/>
      <c r="J690" s="700"/>
      <c r="K690" s="700"/>
      <c r="L690" s="700"/>
      <c r="M690" s="700"/>
      <c r="N690" s="700"/>
      <c r="O690" s="700"/>
      <c r="P690" s="700"/>
      <c r="Q690" s="700"/>
      <c r="R690" s="700"/>
      <c r="S690" s="700"/>
      <c r="T690" s="700"/>
      <c r="U690" s="122"/>
      <c r="V690" s="123"/>
      <c r="X690" t="s">
        <v>464</v>
      </c>
      <c r="AB690" s="111" t="s">
        <v>9</v>
      </c>
      <c r="AC690" s="111"/>
      <c r="AD690" s="111"/>
      <c r="AE690" s="111"/>
      <c r="AF690" s="111"/>
      <c r="AG690" s="111"/>
      <c r="AH690" s="111"/>
      <c r="AI690" s="111"/>
      <c r="AJ690" s="111"/>
      <c r="AK690" s="111"/>
      <c r="AL690" s="27" t="s">
        <v>273</v>
      </c>
      <c r="AM690" s="122"/>
      <c r="AN690" s="123"/>
    </row>
    <row r="691" spans="2:40" x14ac:dyDescent="0.2">
      <c r="B691" s="255"/>
      <c r="C691" s="122"/>
      <c r="D691" s="123"/>
      <c r="E691" s="700"/>
      <c r="F691" s="700"/>
      <c r="G691" s="700"/>
      <c r="H691" s="700"/>
      <c r="I691" s="700"/>
      <c r="J691" s="700"/>
      <c r="K691" s="700"/>
      <c r="L691" s="700"/>
      <c r="M691" s="700"/>
      <c r="N691" s="700"/>
      <c r="O691" s="700"/>
      <c r="P691" s="700"/>
      <c r="Q691" s="700"/>
      <c r="R691" s="700"/>
      <c r="S691" s="700"/>
      <c r="T691" s="700"/>
      <c r="U691" s="122"/>
      <c r="V691" s="123"/>
      <c r="X691" t="s">
        <v>465</v>
      </c>
      <c r="AC691" s="111" t="s">
        <v>9</v>
      </c>
      <c r="AD691" s="111"/>
      <c r="AE691" s="111"/>
      <c r="AF691" s="111"/>
      <c r="AG691" s="111"/>
      <c r="AH691" s="111"/>
      <c r="AI691" s="111"/>
      <c r="AJ691" s="111"/>
      <c r="AK691" s="111"/>
      <c r="AL691" s="27" t="s">
        <v>274</v>
      </c>
      <c r="AM691" s="122"/>
      <c r="AN691" s="123"/>
    </row>
    <row r="692" spans="2:40" x14ac:dyDescent="0.2">
      <c r="C692" s="122"/>
      <c r="D692" s="123"/>
      <c r="U692" s="122"/>
      <c r="V692" s="123"/>
      <c r="AM692" s="122"/>
      <c r="AN692" s="123"/>
    </row>
    <row r="693" spans="2:40" ht="11.25" customHeight="1" x14ac:dyDescent="0.2">
      <c r="C693" s="122"/>
      <c r="D693" s="123"/>
      <c r="E693" s="660" t="s">
        <v>466</v>
      </c>
      <c r="F693" s="660"/>
      <c r="G693" s="660"/>
      <c r="H693" s="660"/>
      <c r="I693" s="660"/>
      <c r="J693" s="660"/>
      <c r="K693" s="660"/>
      <c r="L693" s="660"/>
      <c r="M693" s="660"/>
      <c r="N693" s="660"/>
      <c r="O693" s="660"/>
      <c r="P693" s="660"/>
      <c r="Q693" s="660"/>
      <c r="R693" s="660"/>
      <c r="S693" s="660"/>
      <c r="T693" s="660"/>
      <c r="U693" s="122"/>
      <c r="V693" s="123"/>
      <c r="W693" s="258" t="s">
        <v>329</v>
      </c>
      <c r="AG693" s="125"/>
      <c r="AM693" s="122"/>
      <c r="AN693" s="123"/>
    </row>
    <row r="694" spans="2:40" x14ac:dyDescent="0.2">
      <c r="C694" s="122"/>
      <c r="D694" s="123"/>
      <c r="E694" s="660"/>
      <c r="F694" s="660"/>
      <c r="G694" s="660"/>
      <c r="H694" s="660"/>
      <c r="I694" s="660"/>
      <c r="J694" s="660"/>
      <c r="K694" s="660"/>
      <c r="L694" s="660"/>
      <c r="M694" s="660"/>
      <c r="N694" s="660"/>
      <c r="O694" s="660"/>
      <c r="P694" s="660"/>
      <c r="Q694" s="660"/>
      <c r="R694" s="660"/>
      <c r="S694" s="660"/>
      <c r="T694" s="660"/>
      <c r="U694" s="122"/>
      <c r="V694" s="123"/>
      <c r="X694" t="s">
        <v>331</v>
      </c>
      <c r="AG694" s="111" t="s">
        <v>9</v>
      </c>
      <c r="AH694" s="111"/>
      <c r="AI694" s="111"/>
      <c r="AJ694" s="111"/>
      <c r="AK694" s="111"/>
      <c r="AL694" s="27" t="s">
        <v>340</v>
      </c>
      <c r="AM694" s="122"/>
      <c r="AN694" s="123"/>
    </row>
    <row r="695" spans="2:40" x14ac:dyDescent="0.2">
      <c r="C695" s="122"/>
      <c r="D695" s="123"/>
      <c r="U695" s="122"/>
      <c r="V695" s="123"/>
      <c r="X695" t="s">
        <v>332</v>
      </c>
      <c r="AG695" s="125"/>
      <c r="AI695" s="111" t="s">
        <v>9</v>
      </c>
      <c r="AJ695" s="111"/>
      <c r="AK695" s="111"/>
      <c r="AL695" s="27" t="s">
        <v>342</v>
      </c>
      <c r="AM695" s="122"/>
      <c r="AN695" s="123"/>
    </row>
    <row r="696" spans="2:40" ht="11.25" customHeight="1" x14ac:dyDescent="0.2">
      <c r="C696" s="122"/>
      <c r="D696" s="123"/>
      <c r="E696" s="660" t="s">
        <v>513</v>
      </c>
      <c r="F696" s="660"/>
      <c r="G696" s="660"/>
      <c r="H696" s="660"/>
      <c r="I696" s="660"/>
      <c r="J696" s="660"/>
      <c r="K696" s="660"/>
      <c r="L696" s="660"/>
      <c r="M696" s="660"/>
      <c r="N696" s="660"/>
      <c r="O696" s="660"/>
      <c r="P696" s="660"/>
      <c r="Q696" s="660"/>
      <c r="R696" s="660"/>
      <c r="S696" s="660"/>
      <c r="T696" s="660"/>
      <c r="U696" s="122"/>
      <c r="V696" s="123"/>
      <c r="X696" t="s">
        <v>467</v>
      </c>
      <c r="AH696" s="111" t="s">
        <v>9</v>
      </c>
      <c r="AI696" s="111"/>
      <c r="AJ696" s="111"/>
      <c r="AK696" s="111"/>
      <c r="AL696" s="27" t="s">
        <v>344</v>
      </c>
      <c r="AM696" s="122"/>
      <c r="AN696" s="123"/>
    </row>
    <row r="697" spans="2:40" ht="11.25" customHeight="1" x14ac:dyDescent="0.2">
      <c r="C697" s="122"/>
      <c r="D697" s="123"/>
      <c r="E697" s="660"/>
      <c r="F697" s="660"/>
      <c r="G697" s="660"/>
      <c r="H697" s="660"/>
      <c r="I697" s="660"/>
      <c r="J697" s="660"/>
      <c r="K697" s="660"/>
      <c r="L697" s="660"/>
      <c r="M697" s="660"/>
      <c r="N697" s="660"/>
      <c r="O697" s="660"/>
      <c r="P697" s="660"/>
      <c r="Q697" s="660"/>
      <c r="R697" s="660"/>
      <c r="S697" s="660"/>
      <c r="T697" s="660"/>
      <c r="U697" s="122"/>
      <c r="V697" s="123"/>
      <c r="X697" t="s">
        <v>468</v>
      </c>
      <c r="AB697" s="111"/>
      <c r="AC697" s="532"/>
      <c r="AD697" s="111"/>
      <c r="AE697" s="111"/>
      <c r="AF697" s="111"/>
      <c r="AG697" s="111"/>
      <c r="AH697" s="111"/>
      <c r="AI697" s="111"/>
      <c r="AJ697" s="111"/>
      <c r="AK697" s="111"/>
      <c r="AM697" s="122"/>
      <c r="AN697" s="123"/>
    </row>
    <row r="698" spans="2:40" x14ac:dyDescent="0.2">
      <c r="C698" s="122"/>
      <c r="D698" s="123"/>
      <c r="E698" s="660"/>
      <c r="F698" s="660"/>
      <c r="G698" s="660"/>
      <c r="H698" s="660"/>
      <c r="I698" s="660"/>
      <c r="J698" s="660"/>
      <c r="K698" s="660"/>
      <c r="L698" s="660"/>
      <c r="M698" s="660"/>
      <c r="N698" s="660"/>
      <c r="O698" s="660"/>
      <c r="P698" s="660"/>
      <c r="Q698" s="660"/>
      <c r="R698" s="660"/>
      <c r="S698" s="660"/>
      <c r="T698" s="660"/>
      <c r="U698" s="122"/>
      <c r="V698" s="123"/>
      <c r="Y698" t="s">
        <v>469</v>
      </c>
      <c r="AB698" s="94"/>
      <c r="AC698" s="94"/>
      <c r="AD698" s="94"/>
      <c r="AE698" s="94"/>
      <c r="AF698" s="94"/>
      <c r="AG698" s="94"/>
      <c r="AH698" s="94"/>
      <c r="AI698" s="94"/>
      <c r="AJ698" s="94"/>
      <c r="AK698" s="94"/>
      <c r="AL698" s="84" t="s">
        <v>347</v>
      </c>
      <c r="AM698" s="122"/>
      <c r="AN698" s="123"/>
    </row>
    <row r="699" spans="2:40" x14ac:dyDescent="0.2">
      <c r="C699" s="122"/>
      <c r="D699" s="123"/>
      <c r="E699" s="660"/>
      <c r="F699" s="660"/>
      <c r="G699" s="660"/>
      <c r="H699" s="660"/>
      <c r="I699" s="660"/>
      <c r="J699" s="660"/>
      <c r="K699" s="660"/>
      <c r="L699" s="660"/>
      <c r="M699" s="660"/>
      <c r="N699" s="660"/>
      <c r="O699" s="660"/>
      <c r="P699" s="660"/>
      <c r="Q699" s="660"/>
      <c r="R699" s="660"/>
      <c r="S699" s="660"/>
      <c r="T699" s="660"/>
      <c r="U699" s="122"/>
      <c r="V699" s="123"/>
      <c r="AB699" s="531" t="s">
        <v>102</v>
      </c>
      <c r="AC699" s="531"/>
      <c r="AD699" s="531"/>
      <c r="AE699" s="531"/>
      <c r="AF699" s="531"/>
      <c r="AG699" s="531"/>
      <c r="AH699" s="531"/>
      <c r="AI699" s="312"/>
      <c r="AJ699" s="312"/>
      <c r="AK699" s="312"/>
      <c r="AM699" s="122"/>
      <c r="AN699" s="123"/>
    </row>
    <row r="700" spans="2:40" ht="14.5" x14ac:dyDescent="0.2">
      <c r="C700" s="122"/>
      <c r="D700" s="123"/>
      <c r="E700" s="660"/>
      <c r="F700" s="660"/>
      <c r="G700" s="660"/>
      <c r="H700" s="660"/>
      <c r="I700" s="660"/>
      <c r="J700" s="660"/>
      <c r="K700" s="660"/>
      <c r="L700" s="660"/>
      <c r="M700" s="660"/>
      <c r="N700" s="660"/>
      <c r="O700" s="660"/>
      <c r="P700" s="660"/>
      <c r="Q700" s="660"/>
      <c r="R700" s="660"/>
      <c r="S700" s="660"/>
      <c r="T700" s="660"/>
      <c r="U700" s="122"/>
      <c r="V700" s="123"/>
      <c r="AB700" s="111"/>
      <c r="AC700" s="532"/>
      <c r="AD700" s="111"/>
      <c r="AE700" s="111"/>
      <c r="AF700" s="111"/>
      <c r="AG700" s="111"/>
      <c r="AH700" s="111"/>
      <c r="AI700" s="111"/>
      <c r="AJ700" s="111"/>
      <c r="AK700" s="111"/>
      <c r="AM700" s="122"/>
      <c r="AN700" s="123"/>
    </row>
    <row r="701" spans="2:40" ht="10.5" x14ac:dyDescent="0.2">
      <c r="C701" s="122"/>
      <c r="D701" s="123"/>
      <c r="U701" s="122"/>
      <c r="V701" s="123"/>
      <c r="W701" s="258" t="s">
        <v>338</v>
      </c>
      <c r="AM701" s="122"/>
      <c r="AN701" s="123"/>
    </row>
    <row r="702" spans="2:40" x14ac:dyDescent="0.2">
      <c r="C702" s="122"/>
      <c r="D702" s="123"/>
      <c r="E702" s="215"/>
      <c r="F702" s="215"/>
      <c r="G702" s="215"/>
      <c r="H702" s="215"/>
      <c r="I702" s="215"/>
      <c r="J702" s="215"/>
      <c r="K702" s="215"/>
      <c r="L702" s="215"/>
      <c r="M702" s="215"/>
      <c r="N702" s="215"/>
      <c r="O702" s="215"/>
      <c r="P702" s="215"/>
      <c r="Q702" s="125"/>
      <c r="R702" s="125"/>
      <c r="S702" s="125"/>
      <c r="T702" s="125"/>
      <c r="U702" s="122"/>
      <c r="V702" s="123"/>
      <c r="X702" t="s">
        <v>339</v>
      </c>
      <c r="AE702" s="111" t="s">
        <v>9</v>
      </c>
      <c r="AF702" s="111"/>
      <c r="AG702" s="111"/>
      <c r="AH702" s="111"/>
      <c r="AI702" s="111"/>
      <c r="AJ702" s="111"/>
      <c r="AK702" s="111"/>
      <c r="AL702" s="27" t="s">
        <v>350</v>
      </c>
      <c r="AM702" s="122"/>
      <c r="AN702" s="123"/>
    </row>
    <row r="703" spans="2:40" x14ac:dyDescent="0.2">
      <c r="C703" s="122"/>
      <c r="D703" s="123"/>
      <c r="U703" s="122"/>
      <c r="V703" s="123"/>
      <c r="X703" s="533" t="s">
        <v>341</v>
      </c>
      <c r="Y703" s="533"/>
      <c r="Z703" s="533"/>
      <c r="AA703" s="533"/>
      <c r="AB703" s="533"/>
      <c r="AD703" s="111" t="s">
        <v>9</v>
      </c>
      <c r="AE703" s="111"/>
      <c r="AF703" s="111"/>
      <c r="AG703" s="111"/>
      <c r="AH703" s="111"/>
      <c r="AI703" s="111"/>
      <c r="AJ703" s="111"/>
      <c r="AK703" s="111"/>
      <c r="AL703" s="84" t="s">
        <v>352</v>
      </c>
      <c r="AM703" s="122"/>
      <c r="AN703" s="123"/>
    </row>
    <row r="704" spans="2:40" x14ac:dyDescent="0.2">
      <c r="C704" s="122"/>
      <c r="D704" s="123"/>
      <c r="U704" s="122"/>
      <c r="V704" s="123"/>
      <c r="X704" t="s">
        <v>471</v>
      </c>
      <c r="AM704" s="122"/>
      <c r="AN704" s="123"/>
    </row>
    <row r="705" spans="1:59" x14ac:dyDescent="0.2">
      <c r="C705" s="122"/>
      <c r="D705" s="123"/>
      <c r="U705" s="122"/>
      <c r="V705" s="123"/>
      <c r="W705" s="111"/>
      <c r="Y705" t="s">
        <v>469</v>
      </c>
      <c r="AB705" s="94"/>
      <c r="AC705" s="94"/>
      <c r="AD705" s="94"/>
      <c r="AE705" s="94"/>
      <c r="AF705" s="94"/>
      <c r="AG705" s="94"/>
      <c r="AH705" s="94"/>
      <c r="AI705" s="94"/>
      <c r="AJ705" s="94"/>
      <c r="AK705" s="94"/>
      <c r="AL705" s="27" t="s">
        <v>354</v>
      </c>
      <c r="AM705" s="122"/>
      <c r="AN705" s="123"/>
    </row>
    <row r="706" spans="1:59" x14ac:dyDescent="0.2">
      <c r="C706" s="122"/>
      <c r="D706" s="123"/>
      <c r="U706" s="122"/>
      <c r="V706" s="123"/>
      <c r="W706" s="111"/>
      <c r="AB706" s="531" t="s">
        <v>102</v>
      </c>
      <c r="AC706" s="531"/>
      <c r="AD706" s="531"/>
      <c r="AE706" s="531"/>
      <c r="AF706" s="531"/>
      <c r="AG706" s="531"/>
      <c r="AH706" s="531"/>
      <c r="AI706" s="312"/>
      <c r="AJ706" s="312"/>
      <c r="AK706" s="312"/>
      <c r="AM706" s="122"/>
      <c r="AN706" s="123"/>
    </row>
    <row r="707" spans="1:59" x14ac:dyDescent="0.2">
      <c r="C707" s="122"/>
      <c r="D707" s="123"/>
      <c r="U707" s="122"/>
      <c r="V707" s="123"/>
      <c r="W707" s="111"/>
      <c r="AM707" s="122"/>
      <c r="AN707" s="123"/>
    </row>
    <row r="708" spans="1:59" ht="10.5" x14ac:dyDescent="0.2">
      <c r="C708" s="122"/>
      <c r="D708" s="123"/>
      <c r="U708" s="122"/>
      <c r="V708" s="123"/>
      <c r="W708" s="258" t="s">
        <v>348</v>
      </c>
      <c r="AM708" s="122"/>
      <c r="AN708" s="123"/>
    </row>
    <row r="709" spans="1:59" x14ac:dyDescent="0.2">
      <c r="C709" s="122"/>
      <c r="D709" s="123"/>
      <c r="U709" s="122"/>
      <c r="V709" s="123"/>
      <c r="X709" t="s">
        <v>349</v>
      </c>
      <c r="AC709" s="111" t="s">
        <v>9</v>
      </c>
      <c r="AD709" s="111"/>
      <c r="AE709" s="111"/>
      <c r="AF709" s="111"/>
      <c r="AG709" s="111"/>
      <c r="AH709" s="111"/>
      <c r="AI709" s="111"/>
      <c r="AJ709" s="111"/>
      <c r="AK709" s="111"/>
      <c r="AL709" s="84" t="s">
        <v>405</v>
      </c>
      <c r="AM709" s="122"/>
      <c r="AN709" s="123"/>
    </row>
    <row r="710" spans="1:59" x14ac:dyDescent="0.2">
      <c r="C710" s="122"/>
      <c r="D710" s="123"/>
      <c r="U710" s="122"/>
      <c r="V710" s="123"/>
      <c r="X710" t="s">
        <v>351</v>
      </c>
      <c r="AB710" s="111" t="s">
        <v>9</v>
      </c>
      <c r="AC710" s="111"/>
      <c r="AD710" s="111"/>
      <c r="AE710" s="111"/>
      <c r="AF710" s="111"/>
      <c r="AG710" s="111"/>
      <c r="AH710" s="111"/>
      <c r="AI710" s="111"/>
      <c r="AJ710" s="111"/>
      <c r="AK710" s="111"/>
      <c r="AL710" s="84" t="s">
        <v>407</v>
      </c>
      <c r="AM710" s="122"/>
      <c r="AN710" s="123"/>
    </row>
    <row r="711" spans="1:59" x14ac:dyDescent="0.2">
      <c r="C711" s="122"/>
      <c r="D711" s="123"/>
      <c r="U711" s="122"/>
      <c r="V711" s="123"/>
      <c r="X711" t="s">
        <v>472</v>
      </c>
      <c r="AM711" s="122"/>
      <c r="AN711" s="123"/>
    </row>
    <row r="712" spans="1:59" x14ac:dyDescent="0.2">
      <c r="C712" s="122"/>
      <c r="D712" s="123"/>
      <c r="U712" s="122"/>
      <c r="V712" s="123"/>
      <c r="Y712" t="s">
        <v>469</v>
      </c>
      <c r="AB712" s="94"/>
      <c r="AC712" s="94"/>
      <c r="AD712" s="94"/>
      <c r="AE712" s="94"/>
      <c r="AF712" s="94"/>
      <c r="AG712" s="94"/>
      <c r="AH712" s="94"/>
      <c r="AI712" s="94"/>
      <c r="AJ712" s="94"/>
      <c r="AK712" s="94"/>
      <c r="AL712" s="84" t="s">
        <v>514</v>
      </c>
      <c r="AM712" s="122"/>
      <c r="AN712" s="123"/>
    </row>
    <row r="713" spans="1:59" x14ac:dyDescent="0.2">
      <c r="C713" s="122"/>
      <c r="D713" s="123"/>
      <c r="U713" s="122"/>
      <c r="V713" s="123"/>
      <c r="AB713" s="531" t="s">
        <v>102</v>
      </c>
      <c r="AC713" s="531"/>
      <c r="AD713" s="531"/>
      <c r="AE713" s="531"/>
      <c r="AF713" s="531"/>
      <c r="AG713" s="531"/>
      <c r="AH713" s="531"/>
      <c r="AI713" s="312"/>
      <c r="AJ713" s="312"/>
      <c r="AK713" s="312"/>
      <c r="AM713" s="122"/>
      <c r="AN713" s="123"/>
      <c r="AU713" s="312"/>
      <c r="AV713" s="312"/>
      <c r="AW713" s="312"/>
      <c r="AX713" s="312"/>
      <c r="AY713" s="312"/>
      <c r="AZ713" s="312"/>
      <c r="BA713" s="312"/>
      <c r="BB713" s="312"/>
      <c r="BC713" s="312"/>
      <c r="BD713" s="312"/>
      <c r="BE713" s="312"/>
      <c r="BF713" s="312"/>
      <c r="BG713" s="27"/>
    </row>
    <row r="714" spans="1:59" x14ac:dyDescent="0.2">
      <c r="C714" s="122"/>
      <c r="D714" s="123"/>
      <c r="U714" s="122"/>
      <c r="V714" s="123"/>
      <c r="AM714" s="122"/>
      <c r="AN714" s="123"/>
    </row>
    <row r="715" spans="1:59" x14ac:dyDescent="0.2">
      <c r="C715" s="122"/>
      <c r="D715" s="123"/>
      <c r="U715" s="122"/>
      <c r="V715" s="123"/>
      <c r="W715" t="s">
        <v>253</v>
      </c>
      <c r="Z715" s="94"/>
      <c r="AA715" s="94"/>
      <c r="AB715" s="94"/>
      <c r="AC715" s="94"/>
      <c r="AD715" s="94"/>
      <c r="AE715" s="94"/>
      <c r="AF715" s="94"/>
      <c r="AG715" s="94"/>
      <c r="AH715" s="94"/>
      <c r="AI715" s="94"/>
      <c r="AJ715" s="94"/>
      <c r="AK715" s="94"/>
      <c r="AL715" s="84" t="s">
        <v>71</v>
      </c>
      <c r="AM715" s="122"/>
      <c r="AN715" s="123"/>
    </row>
    <row r="716" spans="1:59" x14ac:dyDescent="0.2">
      <c r="C716" s="122"/>
      <c r="D716" s="123"/>
      <c r="U716" s="122"/>
      <c r="V716" s="123"/>
      <c r="Z716" s="531" t="s">
        <v>102</v>
      </c>
      <c r="AA716" s="531"/>
      <c r="AB716" s="531"/>
      <c r="AC716" s="531"/>
      <c r="AD716" s="531"/>
      <c r="AE716" s="531"/>
      <c r="AF716" s="531"/>
      <c r="AG716" s="531"/>
      <c r="AH716" s="531"/>
      <c r="AI716" s="531"/>
      <c r="AJ716" s="531"/>
      <c r="AK716" s="531"/>
      <c r="AM716" s="122"/>
      <c r="AN716" s="123"/>
    </row>
    <row r="717" spans="1:59" ht="6" customHeight="1" thickBot="1" x14ac:dyDescent="0.25">
      <c r="A717" s="94"/>
      <c r="B717" s="256"/>
      <c r="C717" s="124"/>
      <c r="D717" s="257"/>
      <c r="E717" s="94"/>
      <c r="F717" s="94"/>
      <c r="G717" s="94"/>
      <c r="H717" s="94"/>
      <c r="I717" s="94"/>
      <c r="J717" s="94"/>
      <c r="K717" s="94"/>
      <c r="L717" s="94"/>
      <c r="M717" s="94"/>
      <c r="N717" s="94"/>
      <c r="O717" s="94"/>
      <c r="P717" s="94"/>
      <c r="Q717" s="94"/>
      <c r="R717" s="94"/>
      <c r="S717" s="94"/>
      <c r="T717" s="94"/>
      <c r="U717" s="124"/>
      <c r="V717" s="257"/>
      <c r="W717" s="94"/>
      <c r="X717" s="94"/>
      <c r="Y717" s="94"/>
      <c r="Z717" s="94"/>
      <c r="AA717" s="94"/>
      <c r="AB717" s="94"/>
      <c r="AC717" s="94"/>
      <c r="AD717" s="94"/>
      <c r="AE717" s="94"/>
      <c r="AF717" s="94"/>
      <c r="AG717" s="94"/>
      <c r="AH717" s="94"/>
      <c r="AI717" s="94"/>
      <c r="AJ717" s="94"/>
      <c r="AK717" s="94"/>
      <c r="AL717" s="447"/>
      <c r="AM717" s="124"/>
      <c r="AN717" s="94"/>
      <c r="AO717" s="94"/>
      <c r="AP717" s="94"/>
      <c r="AQ717" s="94"/>
    </row>
    <row r="718" spans="1:59" ht="6" customHeight="1" x14ac:dyDescent="0.2">
      <c r="A718" s="494"/>
      <c r="B718" s="383"/>
      <c r="C718" s="495"/>
      <c r="D718" s="496"/>
      <c r="E718" s="211"/>
      <c r="F718" s="211"/>
      <c r="G718" s="211"/>
      <c r="H718" s="211"/>
      <c r="I718" s="211"/>
      <c r="J718" s="211"/>
      <c r="K718" s="211"/>
      <c r="L718" s="211"/>
      <c r="M718" s="211"/>
      <c r="N718" s="211"/>
      <c r="O718" s="211"/>
      <c r="P718" s="211"/>
      <c r="Q718" s="211"/>
      <c r="R718" s="211"/>
      <c r="S718" s="211"/>
      <c r="T718" s="211"/>
      <c r="U718" s="211"/>
      <c r="V718" s="211"/>
      <c r="W718" s="211"/>
      <c r="X718" s="211"/>
      <c r="Y718" s="211"/>
      <c r="Z718" s="211"/>
      <c r="AA718" s="211"/>
      <c r="AB718" s="211"/>
      <c r="AC718" s="211"/>
      <c r="AD718" s="211"/>
      <c r="AE718" s="211"/>
      <c r="AF718" s="211"/>
      <c r="AG718" s="211"/>
      <c r="AH718" s="211"/>
      <c r="AI718" s="211"/>
      <c r="AJ718" s="211"/>
      <c r="AK718" s="211"/>
      <c r="AL718" s="384"/>
      <c r="AM718" s="495"/>
      <c r="AN718" s="496"/>
      <c r="AO718" s="211"/>
      <c r="AP718" s="211"/>
      <c r="AQ718" s="497"/>
    </row>
    <row r="719" spans="1:59" ht="11.25" customHeight="1" x14ac:dyDescent="0.2">
      <c r="A719" s="387"/>
      <c r="B719" s="125">
        <v>468</v>
      </c>
      <c r="C719" s="122"/>
      <c r="D719" s="123"/>
      <c r="E719" s="660" t="s">
        <v>449</v>
      </c>
      <c r="F719" s="660"/>
      <c r="G719" s="660"/>
      <c r="H719" s="660"/>
      <c r="I719" s="660"/>
      <c r="J719" s="660"/>
      <c r="K719" s="660"/>
      <c r="L719" s="660"/>
      <c r="M719" s="660"/>
      <c r="N719" s="660"/>
      <c r="O719" s="660"/>
      <c r="P719" s="660"/>
      <c r="Q719" s="660"/>
      <c r="R719" s="660"/>
      <c r="S719" s="660"/>
      <c r="T719" s="660"/>
      <c r="U719" s="313"/>
      <c r="V719" s="313"/>
      <c r="W719" s="313"/>
      <c r="X719" s="313"/>
      <c r="Y719" s="313"/>
      <c r="Z719" s="313"/>
      <c r="AA719" s="313"/>
      <c r="AB719" s="313"/>
      <c r="AC719" s="313"/>
      <c r="AD719" s="313"/>
      <c r="AE719" s="313"/>
      <c r="AF719" s="313"/>
      <c r="AG719" s="313"/>
      <c r="AH719" s="313"/>
      <c r="AI719" s="313"/>
      <c r="AJ719" s="313"/>
      <c r="AK719" s="313"/>
      <c r="AL719" s="313"/>
      <c r="AM719" s="122"/>
      <c r="AN719" s="123"/>
      <c r="AQ719" s="210"/>
    </row>
    <row r="720" spans="1:59" ht="6" customHeight="1" x14ac:dyDescent="0.2">
      <c r="A720" s="387"/>
      <c r="C720" s="122"/>
      <c r="D720" s="123"/>
      <c r="AM720" s="122"/>
      <c r="AN720" s="123"/>
      <c r="AQ720" s="210"/>
    </row>
    <row r="721" spans="1:43" x14ac:dyDescent="0.2">
      <c r="A721" s="387"/>
      <c r="C721" s="122"/>
      <c r="D721" s="123"/>
      <c r="P721" s="27" t="s">
        <v>451</v>
      </c>
      <c r="AC721" s="27" t="s">
        <v>451</v>
      </c>
      <c r="AM721" s="122"/>
      <c r="AN721" s="123"/>
      <c r="AP721" s="728">
        <v>474</v>
      </c>
      <c r="AQ721" s="210"/>
    </row>
    <row r="722" spans="1:43" x14ac:dyDescent="0.2">
      <c r="A722" s="387"/>
      <c r="C722" s="122"/>
      <c r="D722" s="123"/>
      <c r="P722" s="27" t="s">
        <v>452</v>
      </c>
      <c r="AC722" s="27" t="s">
        <v>454</v>
      </c>
      <c r="AM722" s="122"/>
      <c r="AN722" s="123"/>
      <c r="AP722" s="728"/>
      <c r="AQ722" s="210"/>
    </row>
    <row r="723" spans="1:43" ht="6" customHeight="1" thickBot="1" x14ac:dyDescent="0.25">
      <c r="A723" s="499"/>
      <c r="B723" s="493"/>
      <c r="C723" s="400"/>
      <c r="D723" s="401"/>
      <c r="E723" s="399"/>
      <c r="F723" s="399"/>
      <c r="G723" s="399"/>
      <c r="H723" s="399"/>
      <c r="I723" s="399"/>
      <c r="J723" s="399"/>
      <c r="K723" s="399"/>
      <c r="L723" s="399"/>
      <c r="M723" s="399"/>
      <c r="N723" s="399"/>
      <c r="O723" s="399"/>
      <c r="P723" s="399"/>
      <c r="Q723" s="399"/>
      <c r="R723" s="399"/>
      <c r="S723" s="399"/>
      <c r="T723" s="399"/>
      <c r="U723" s="399"/>
      <c r="V723" s="399"/>
      <c r="W723" s="399"/>
      <c r="X723" s="399"/>
      <c r="Y723" s="399"/>
      <c r="Z723" s="399"/>
      <c r="AA723" s="399"/>
      <c r="AB723" s="399"/>
      <c r="AC723" s="399"/>
      <c r="AD723" s="399"/>
      <c r="AE723" s="399"/>
      <c r="AF723" s="399"/>
      <c r="AG723" s="399"/>
      <c r="AH723" s="399"/>
      <c r="AI723" s="399"/>
      <c r="AJ723" s="399"/>
      <c r="AK723" s="399"/>
      <c r="AL723" s="402"/>
      <c r="AM723" s="400"/>
      <c r="AN723" s="401"/>
      <c r="AO723" s="399"/>
      <c r="AP723" s="399"/>
      <c r="AQ723" s="500"/>
    </row>
    <row r="724" spans="1:43" ht="6" customHeight="1" x14ac:dyDescent="0.2">
      <c r="A724" s="212"/>
      <c r="B724" s="230"/>
      <c r="C724" s="380"/>
      <c r="D724" s="381"/>
      <c r="E724" s="212"/>
      <c r="F724" s="212"/>
      <c r="G724" s="212"/>
      <c r="H724" s="212"/>
      <c r="I724" s="212"/>
      <c r="J724" s="212"/>
      <c r="K724" s="212"/>
      <c r="L724" s="212"/>
      <c r="M724" s="212"/>
      <c r="N724" s="212"/>
      <c r="O724" s="212"/>
      <c r="P724" s="212"/>
      <c r="Q724" s="212"/>
      <c r="R724" s="212"/>
      <c r="S724" s="212"/>
      <c r="T724" s="212"/>
      <c r="U724" s="380"/>
      <c r="V724" s="381"/>
      <c r="W724" s="212"/>
      <c r="X724" s="212"/>
      <c r="Y724" s="212"/>
      <c r="Z724" s="212"/>
      <c r="AA724" s="212"/>
      <c r="AB724" s="212"/>
      <c r="AC724" s="212"/>
      <c r="AD724" s="212"/>
      <c r="AE724" s="212"/>
      <c r="AF724" s="212"/>
      <c r="AG724" s="212"/>
      <c r="AH724" s="212"/>
      <c r="AI724" s="212"/>
      <c r="AJ724" s="212"/>
      <c r="AK724" s="212"/>
      <c r="AL724" s="214"/>
      <c r="AM724" s="380"/>
      <c r="AN724" s="123"/>
    </row>
    <row r="725" spans="1:43" ht="11.25" customHeight="1" x14ac:dyDescent="0.2">
      <c r="B725" s="125">
        <v>469</v>
      </c>
      <c r="C725" s="122"/>
      <c r="D725" s="123"/>
      <c r="E725" s="700" t="str">
        <f ca="1">VLOOKUP(INDIRECT(ADDRESS(ROW(),COLUMN()-3)),Language_Translations,MATCH(Language_Selected,Language_Options,0),FALSE)</f>
        <v>I would like to talk to you about checks on (NAME's) health -- for example, someone examining (NAME), checking the cord, or talking to you about how to care for (NAME).
After (NAME) was born, did any health care provider or a traditional birth attendant check on (NAME's) health?</v>
      </c>
      <c r="F725" s="700"/>
      <c r="G725" s="700"/>
      <c r="H725" s="700"/>
      <c r="I725" s="700"/>
      <c r="J725" s="700"/>
      <c r="K725" s="700"/>
      <c r="L725" s="700"/>
      <c r="M725" s="700"/>
      <c r="N725" s="700"/>
      <c r="O725" s="700"/>
      <c r="P725" s="700"/>
      <c r="Q725" s="700"/>
      <c r="R725" s="700"/>
      <c r="S725" s="700"/>
      <c r="T725" s="700"/>
      <c r="U725" s="122"/>
      <c r="V725" s="123"/>
      <c r="AM725" s="122"/>
      <c r="AN725" s="123"/>
    </row>
    <row r="726" spans="1:43" x14ac:dyDescent="0.2">
      <c r="B726" s="255"/>
      <c r="C726" s="122"/>
      <c r="D726" s="123"/>
      <c r="E726" s="700"/>
      <c r="F726" s="700"/>
      <c r="G726" s="700"/>
      <c r="H726" s="700"/>
      <c r="I726" s="700"/>
      <c r="J726" s="700"/>
      <c r="K726" s="700"/>
      <c r="L726" s="700"/>
      <c r="M726" s="700"/>
      <c r="N726" s="700"/>
      <c r="O726" s="700"/>
      <c r="P726" s="700"/>
      <c r="Q726" s="700"/>
      <c r="R726" s="700"/>
      <c r="S726" s="700"/>
      <c r="T726" s="700"/>
      <c r="U726" s="122"/>
      <c r="V726" s="123"/>
      <c r="AM726" s="122"/>
      <c r="AN726" s="123"/>
    </row>
    <row r="727" spans="1:43" x14ac:dyDescent="0.2">
      <c r="C727" s="122"/>
      <c r="D727" s="123"/>
      <c r="E727" s="700"/>
      <c r="F727" s="700"/>
      <c r="G727" s="700"/>
      <c r="H727" s="700"/>
      <c r="I727" s="700"/>
      <c r="J727" s="700"/>
      <c r="K727" s="700"/>
      <c r="L727" s="700"/>
      <c r="M727" s="700"/>
      <c r="N727" s="700"/>
      <c r="O727" s="700"/>
      <c r="P727" s="700"/>
      <c r="Q727" s="700"/>
      <c r="R727" s="700"/>
      <c r="S727" s="700"/>
      <c r="T727" s="700"/>
      <c r="U727" s="122"/>
      <c r="V727" s="123"/>
      <c r="W727" t="s">
        <v>112</v>
      </c>
      <c r="Y727" s="111" t="s">
        <v>9</v>
      </c>
      <c r="Z727" s="111"/>
      <c r="AA727" s="111"/>
      <c r="AB727" s="111"/>
      <c r="AC727" s="111"/>
      <c r="AD727" s="111"/>
      <c r="AE727" s="111"/>
      <c r="AF727" s="111"/>
      <c r="AG727" s="111"/>
      <c r="AH727" s="111"/>
      <c r="AI727" s="111"/>
      <c r="AJ727" s="111"/>
      <c r="AK727" s="111"/>
      <c r="AL727" s="84" t="s">
        <v>87</v>
      </c>
      <c r="AM727" s="122"/>
      <c r="AN727" s="123"/>
    </row>
    <row r="728" spans="1:43" x14ac:dyDescent="0.2">
      <c r="C728" s="122"/>
      <c r="D728" s="123"/>
      <c r="E728" s="700"/>
      <c r="F728" s="700"/>
      <c r="G728" s="700"/>
      <c r="H728" s="700"/>
      <c r="I728" s="700"/>
      <c r="J728" s="700"/>
      <c r="K728" s="700"/>
      <c r="L728" s="700"/>
      <c r="M728" s="700"/>
      <c r="N728" s="700"/>
      <c r="O728" s="700"/>
      <c r="P728" s="700"/>
      <c r="Q728" s="700"/>
      <c r="R728" s="700"/>
      <c r="S728" s="700"/>
      <c r="T728" s="700"/>
      <c r="U728" s="122"/>
      <c r="V728" s="123"/>
      <c r="W728" t="s">
        <v>113</v>
      </c>
      <c r="Y728" s="111" t="s">
        <v>9</v>
      </c>
      <c r="Z728" s="111"/>
      <c r="AA728" s="111"/>
      <c r="AB728" s="111"/>
      <c r="AC728" s="111"/>
      <c r="AD728" s="111"/>
      <c r="AE728" s="111"/>
      <c r="AF728" s="111"/>
      <c r="AG728" s="111"/>
      <c r="AH728" s="111"/>
      <c r="AI728" s="111"/>
      <c r="AJ728" s="111"/>
      <c r="AK728" s="111"/>
      <c r="AL728" s="84" t="s">
        <v>89</v>
      </c>
      <c r="AM728" s="122"/>
      <c r="AN728" s="123"/>
      <c r="AP728" s="685">
        <v>473</v>
      </c>
    </row>
    <row r="729" spans="1:43" x14ac:dyDescent="0.2">
      <c r="C729" s="122"/>
      <c r="D729" s="123"/>
      <c r="E729" s="700"/>
      <c r="F729" s="700"/>
      <c r="G729" s="700"/>
      <c r="H729" s="700"/>
      <c r="I729" s="700"/>
      <c r="J729" s="700"/>
      <c r="K729" s="700"/>
      <c r="L729" s="700"/>
      <c r="M729" s="700"/>
      <c r="N729" s="700"/>
      <c r="O729" s="700"/>
      <c r="P729" s="700"/>
      <c r="Q729" s="700"/>
      <c r="R729" s="700"/>
      <c r="S729" s="700"/>
      <c r="T729" s="700"/>
      <c r="U729" s="122"/>
      <c r="V729" s="123"/>
      <c r="W729" t="s">
        <v>260</v>
      </c>
      <c r="AB729" s="111" t="s">
        <v>9</v>
      </c>
      <c r="AC729" s="111"/>
      <c r="AD729" s="111"/>
      <c r="AE729" s="111"/>
      <c r="AF729" s="111"/>
      <c r="AG729" s="111"/>
      <c r="AH729" s="111"/>
      <c r="AI729" s="111"/>
      <c r="AJ729" s="111"/>
      <c r="AK729" s="111"/>
      <c r="AL729" s="84" t="s">
        <v>212</v>
      </c>
      <c r="AM729" s="122"/>
      <c r="AN729" s="123"/>
      <c r="AP729" s="685"/>
    </row>
    <row r="730" spans="1:43" x14ac:dyDescent="0.2">
      <c r="C730" s="122"/>
      <c r="D730" s="123"/>
      <c r="E730" s="700"/>
      <c r="F730" s="700"/>
      <c r="G730" s="700"/>
      <c r="H730" s="700"/>
      <c r="I730" s="700"/>
      <c r="J730" s="700"/>
      <c r="K730" s="700"/>
      <c r="L730" s="700"/>
      <c r="M730" s="700"/>
      <c r="N730" s="700"/>
      <c r="O730" s="700"/>
      <c r="P730" s="700"/>
      <c r="Q730" s="700"/>
      <c r="R730" s="700"/>
      <c r="S730" s="700"/>
      <c r="T730" s="700"/>
      <c r="U730" s="122"/>
      <c r="V730" s="123"/>
      <c r="AB730" s="111"/>
      <c r="AC730" s="111"/>
      <c r="AD730" s="111"/>
      <c r="AE730" s="111"/>
      <c r="AF730" s="111"/>
      <c r="AG730" s="111"/>
      <c r="AH730" s="111"/>
      <c r="AI730" s="111"/>
      <c r="AJ730" s="111"/>
      <c r="AK730" s="111"/>
      <c r="AL730" s="84"/>
      <c r="AM730" s="122"/>
      <c r="AN730" s="123"/>
    </row>
    <row r="731" spans="1:43" x14ac:dyDescent="0.2">
      <c r="C731" s="122"/>
      <c r="D731" s="123"/>
      <c r="E731" s="700"/>
      <c r="F731" s="700"/>
      <c r="G731" s="700"/>
      <c r="H731" s="700"/>
      <c r="I731" s="700"/>
      <c r="J731" s="700"/>
      <c r="K731" s="700"/>
      <c r="L731" s="700"/>
      <c r="M731" s="700"/>
      <c r="N731" s="700"/>
      <c r="O731" s="700"/>
      <c r="P731" s="700"/>
      <c r="Q731" s="700"/>
      <c r="R731" s="700"/>
      <c r="S731" s="700"/>
      <c r="T731" s="700"/>
      <c r="U731" s="122"/>
      <c r="V731" s="123"/>
      <c r="AG731" s="111"/>
      <c r="AH731" s="111"/>
      <c r="AI731" s="111"/>
      <c r="AJ731" s="111"/>
      <c r="AK731" s="111"/>
      <c r="AL731" s="84"/>
      <c r="AM731" s="122"/>
      <c r="AN731" s="123"/>
    </row>
    <row r="732" spans="1:43" x14ac:dyDescent="0.2">
      <c r="C732" s="122"/>
      <c r="D732" s="123"/>
      <c r="E732" s="700"/>
      <c r="F732" s="700"/>
      <c r="G732" s="700"/>
      <c r="H732" s="700"/>
      <c r="I732" s="700"/>
      <c r="J732" s="700"/>
      <c r="K732" s="700"/>
      <c r="L732" s="700"/>
      <c r="M732" s="700"/>
      <c r="N732" s="700"/>
      <c r="O732" s="700"/>
      <c r="P732" s="700"/>
      <c r="Q732" s="700"/>
      <c r="R732" s="700"/>
      <c r="S732" s="700"/>
      <c r="T732" s="700"/>
      <c r="U732" s="122"/>
      <c r="V732" s="123"/>
      <c r="AG732" s="111"/>
      <c r="AH732" s="111"/>
      <c r="AI732" s="111"/>
      <c r="AJ732" s="111"/>
      <c r="AK732" s="111"/>
      <c r="AL732" s="84"/>
      <c r="AM732" s="122"/>
      <c r="AN732" s="123"/>
    </row>
    <row r="733" spans="1:43" ht="6" customHeight="1" x14ac:dyDescent="0.2">
      <c r="A733" s="94"/>
      <c r="B733" s="256"/>
      <c r="C733" s="124"/>
      <c r="D733" s="257"/>
      <c r="E733" s="94"/>
      <c r="F733" s="94"/>
      <c r="G733" s="94"/>
      <c r="H733" s="94"/>
      <c r="I733" s="94"/>
      <c r="J733" s="94"/>
      <c r="K733" s="94"/>
      <c r="L733" s="94"/>
      <c r="M733" s="94"/>
      <c r="N733" s="94"/>
      <c r="O733" s="94"/>
      <c r="P733" s="94"/>
      <c r="Q733" s="94"/>
      <c r="R733" s="94"/>
      <c r="S733" s="94"/>
      <c r="T733" s="94"/>
      <c r="U733" s="124"/>
      <c r="V733" s="257"/>
      <c r="W733" s="94"/>
      <c r="X733" s="94"/>
      <c r="Y733" s="94"/>
      <c r="Z733" s="94"/>
      <c r="AA733" s="94"/>
      <c r="AB733" s="94"/>
      <c r="AC733" s="94"/>
      <c r="AD733" s="94"/>
      <c r="AE733" s="94"/>
      <c r="AF733" s="94"/>
      <c r="AG733" s="94"/>
      <c r="AH733" s="94"/>
      <c r="AI733" s="94"/>
      <c r="AJ733" s="94"/>
      <c r="AK733" s="94"/>
      <c r="AL733" s="447"/>
      <c r="AM733" s="124"/>
      <c r="AN733" s="257"/>
      <c r="AO733" s="94"/>
      <c r="AP733" s="94"/>
      <c r="AQ733" s="94"/>
    </row>
    <row r="734" spans="1:43" ht="6" customHeight="1" x14ac:dyDescent="0.2">
      <c r="A734" s="212"/>
      <c r="B734" s="230"/>
      <c r="C734" s="380"/>
      <c r="D734" s="381"/>
      <c r="E734" s="212"/>
      <c r="F734" s="212"/>
      <c r="G734" s="212"/>
      <c r="H734" s="212"/>
      <c r="I734" s="212"/>
      <c r="J734" s="212"/>
      <c r="K734" s="212"/>
      <c r="L734" s="212"/>
      <c r="M734" s="212"/>
      <c r="N734" s="212"/>
      <c r="O734" s="212"/>
      <c r="P734" s="212"/>
      <c r="Q734" s="212"/>
      <c r="R734" s="212"/>
      <c r="S734" s="212"/>
      <c r="T734" s="212"/>
      <c r="U734" s="380"/>
      <c r="V734" s="381"/>
      <c r="W734" s="212"/>
      <c r="X734" s="212"/>
      <c r="Y734" s="212"/>
      <c r="Z734" s="212"/>
      <c r="AA734" s="212"/>
      <c r="AB734" s="212"/>
      <c r="AC734" s="212"/>
      <c r="AD734" s="212"/>
      <c r="AE734" s="212"/>
      <c r="AF734" s="212"/>
      <c r="AG734" s="212"/>
      <c r="AH734" s="212"/>
      <c r="AI734" s="212"/>
      <c r="AJ734" s="212"/>
      <c r="AK734" s="212"/>
      <c r="AL734" s="214"/>
      <c r="AM734" s="380"/>
      <c r="AN734" s="123"/>
    </row>
    <row r="735" spans="1:43" ht="11.25" customHeight="1" x14ac:dyDescent="0.2">
      <c r="B735" s="125">
        <v>470</v>
      </c>
      <c r="C735" s="122"/>
      <c r="D735" s="123"/>
      <c r="E735" s="700" t="str">
        <f ca="1">VLOOKUP(INDIRECT(ADDRESS(ROW(),COLUMN()-3)),Language_Translations,MATCH(Language_Selected,Language_Options,0),FALSE)</f>
        <v>How long after the birth of (NAME) did that check take place?</v>
      </c>
      <c r="F735" s="700"/>
      <c r="G735" s="700"/>
      <c r="H735" s="700"/>
      <c r="I735" s="700"/>
      <c r="J735" s="700"/>
      <c r="K735" s="700"/>
      <c r="L735" s="700"/>
      <c r="M735" s="700"/>
      <c r="N735" s="700"/>
      <c r="O735" s="700"/>
      <c r="P735" s="700"/>
      <c r="Q735" s="700"/>
      <c r="R735" s="700"/>
      <c r="S735" s="700"/>
      <c r="T735" s="700"/>
      <c r="U735" s="122"/>
      <c r="V735" s="123"/>
      <c r="AI735" s="381"/>
      <c r="AJ735" s="212"/>
      <c r="AK735" s="381"/>
      <c r="AL735" s="511"/>
      <c r="AM735" s="122"/>
      <c r="AN735" s="123"/>
    </row>
    <row r="736" spans="1:43" x14ac:dyDescent="0.2">
      <c r="B736" s="255"/>
      <c r="C736" s="122"/>
      <c r="D736" s="123"/>
      <c r="E736" s="700"/>
      <c r="F736" s="700"/>
      <c r="G736" s="700"/>
      <c r="H736" s="700"/>
      <c r="I736" s="700"/>
      <c r="J736" s="700"/>
      <c r="K736" s="700"/>
      <c r="L736" s="700"/>
      <c r="M736" s="700"/>
      <c r="N736" s="700"/>
      <c r="O736" s="700"/>
      <c r="P736" s="700"/>
      <c r="Q736" s="700"/>
      <c r="R736" s="700"/>
      <c r="S736" s="700"/>
      <c r="T736" s="700"/>
      <c r="U736" s="122"/>
      <c r="V736" s="123"/>
      <c r="W736" t="s">
        <v>64</v>
      </c>
      <c r="Z736" s="111" t="s">
        <v>9</v>
      </c>
      <c r="AA736" s="111"/>
      <c r="AB736" s="111"/>
      <c r="AC736" s="111"/>
      <c r="AD736" s="111"/>
      <c r="AE736" s="111"/>
      <c r="AF736" s="111"/>
      <c r="AG736" s="111"/>
      <c r="AH736" s="321" t="s">
        <v>87</v>
      </c>
      <c r="AI736" s="257"/>
      <c r="AJ736" s="94"/>
      <c r="AK736" s="257"/>
      <c r="AL736" s="508"/>
      <c r="AM736" s="122"/>
      <c r="AN736" s="123"/>
    </row>
    <row r="737" spans="1:43" x14ac:dyDescent="0.2">
      <c r="C737" s="122"/>
      <c r="D737" s="123"/>
      <c r="E737" s="700"/>
      <c r="F737" s="700"/>
      <c r="G737" s="700"/>
      <c r="H737" s="700"/>
      <c r="I737" s="700"/>
      <c r="J737" s="700"/>
      <c r="K737" s="700"/>
      <c r="L737" s="700"/>
      <c r="M737" s="700"/>
      <c r="N737" s="700"/>
      <c r="O737" s="700"/>
      <c r="P737" s="700"/>
      <c r="Q737" s="700"/>
      <c r="R737" s="700"/>
      <c r="S737" s="700"/>
      <c r="T737" s="700"/>
      <c r="U737" s="122"/>
      <c r="V737" s="123"/>
      <c r="AI737" s="123"/>
      <c r="AK737" s="123"/>
      <c r="AL737" s="507"/>
      <c r="AM737" s="122"/>
      <c r="AN737" s="123"/>
    </row>
    <row r="738" spans="1:43" x14ac:dyDescent="0.2">
      <c r="C738" s="122"/>
      <c r="D738" s="123"/>
      <c r="E738" s="660" t="s">
        <v>532</v>
      </c>
      <c r="F738" s="660"/>
      <c r="G738" s="660"/>
      <c r="H738" s="660"/>
      <c r="I738" s="660"/>
      <c r="J738" s="660"/>
      <c r="K738" s="660"/>
      <c r="L738" s="660"/>
      <c r="M738" s="660"/>
      <c r="N738" s="660"/>
      <c r="O738" s="660"/>
      <c r="P738" s="660"/>
      <c r="Q738" s="660"/>
      <c r="R738" s="660"/>
      <c r="S738" s="660"/>
      <c r="T738" s="660"/>
      <c r="U738" s="122"/>
      <c r="V738" s="123"/>
      <c r="W738" t="s">
        <v>184</v>
      </c>
      <c r="Y738" s="111" t="s">
        <v>9</v>
      </c>
      <c r="Z738" s="111"/>
      <c r="AA738" s="111"/>
      <c r="AB738" s="111"/>
      <c r="AC738" s="111"/>
      <c r="AD738" s="111"/>
      <c r="AE738" s="111"/>
      <c r="AF738" s="111"/>
      <c r="AG738" s="111"/>
      <c r="AH738" s="321" t="s">
        <v>89</v>
      </c>
      <c r="AI738" s="257"/>
      <c r="AJ738" s="94"/>
      <c r="AK738" s="257"/>
      <c r="AL738" s="508"/>
      <c r="AM738" s="122"/>
      <c r="AN738" s="123"/>
    </row>
    <row r="739" spans="1:43" ht="11.25" customHeight="1" x14ac:dyDescent="0.2">
      <c r="C739" s="122"/>
      <c r="D739" s="123"/>
      <c r="E739" s="660"/>
      <c r="F739" s="660"/>
      <c r="G739" s="660"/>
      <c r="H739" s="660"/>
      <c r="I739" s="660"/>
      <c r="J739" s="660"/>
      <c r="K739" s="660"/>
      <c r="L739" s="660"/>
      <c r="M739" s="660"/>
      <c r="N739" s="660"/>
      <c r="O739" s="660"/>
      <c r="P739" s="660"/>
      <c r="Q739" s="660"/>
      <c r="R739" s="660"/>
      <c r="S739" s="660"/>
      <c r="T739" s="660"/>
      <c r="U739" s="122"/>
      <c r="V739" s="123"/>
      <c r="AI739" s="381"/>
      <c r="AJ739" s="380"/>
      <c r="AK739" s="381"/>
      <c r="AL739" s="511"/>
      <c r="AM739" s="122"/>
      <c r="AN739" s="123"/>
    </row>
    <row r="740" spans="1:43" x14ac:dyDescent="0.2">
      <c r="C740" s="122"/>
      <c r="D740" s="123"/>
      <c r="E740" s="660"/>
      <c r="F740" s="660"/>
      <c r="G740" s="660"/>
      <c r="H740" s="660"/>
      <c r="I740" s="660"/>
      <c r="J740" s="660"/>
      <c r="K740" s="660"/>
      <c r="L740" s="660"/>
      <c r="M740" s="660"/>
      <c r="N740" s="660"/>
      <c r="O740" s="660"/>
      <c r="P740" s="660"/>
      <c r="Q740" s="660"/>
      <c r="R740" s="660"/>
      <c r="S740" s="660"/>
      <c r="T740" s="660"/>
      <c r="U740" s="122"/>
      <c r="V740" s="123"/>
      <c r="W740" t="s">
        <v>181</v>
      </c>
      <c r="Z740" s="111" t="s">
        <v>9</v>
      </c>
      <c r="AA740" s="111"/>
      <c r="AB740" s="111"/>
      <c r="AC740" s="111"/>
      <c r="AD740" s="111"/>
      <c r="AE740" s="111"/>
      <c r="AF740" s="111"/>
      <c r="AG740" s="111"/>
      <c r="AH740" s="321" t="s">
        <v>91</v>
      </c>
      <c r="AI740" s="257"/>
      <c r="AJ740" s="124"/>
      <c r="AK740" s="257"/>
      <c r="AL740" s="508"/>
      <c r="AM740" s="122"/>
      <c r="AN740" s="123"/>
    </row>
    <row r="741" spans="1:43" x14ac:dyDescent="0.2">
      <c r="C741" s="122"/>
      <c r="D741" s="123"/>
      <c r="E741" s="313"/>
      <c r="F741" s="313"/>
      <c r="G741" s="313"/>
      <c r="H741" s="313"/>
      <c r="I741" s="313"/>
      <c r="J741" s="313"/>
      <c r="K741" s="313"/>
      <c r="L741" s="313"/>
      <c r="M741" s="313"/>
      <c r="N741" s="313"/>
      <c r="O741" s="313"/>
      <c r="P741" s="313"/>
      <c r="Q741" s="313"/>
      <c r="R741" s="313"/>
      <c r="S741" s="313"/>
      <c r="T741" s="313"/>
      <c r="U741" s="122"/>
      <c r="V741" s="123"/>
      <c r="AM741" s="122"/>
      <c r="AN741" s="123"/>
    </row>
    <row r="742" spans="1:43" x14ac:dyDescent="0.2">
      <c r="C742" s="122"/>
      <c r="D742" s="123"/>
      <c r="E742" s="313"/>
      <c r="F742" s="313"/>
      <c r="G742" s="313"/>
      <c r="H742" s="313"/>
      <c r="I742" s="313"/>
      <c r="J742" s="313"/>
      <c r="K742" s="313"/>
      <c r="L742" s="313"/>
      <c r="M742" s="313"/>
      <c r="N742" s="313"/>
      <c r="O742" s="313"/>
      <c r="P742" s="313"/>
      <c r="Q742" s="313"/>
      <c r="R742" s="313"/>
      <c r="S742" s="313"/>
      <c r="T742" s="313"/>
      <c r="U742" s="122"/>
      <c r="V742" s="123"/>
      <c r="W742" t="s">
        <v>260</v>
      </c>
      <c r="AB742" s="111" t="s">
        <v>9</v>
      </c>
      <c r="AC742" s="111"/>
      <c r="AD742" s="111"/>
      <c r="AE742" s="111"/>
      <c r="AF742" s="111"/>
      <c r="AG742" s="111"/>
      <c r="AH742" s="111"/>
      <c r="AI742" s="111"/>
      <c r="AJ742" s="111"/>
      <c r="AK742" s="111"/>
      <c r="AL742" s="84" t="s">
        <v>448</v>
      </c>
      <c r="AM742" s="122"/>
      <c r="AN742" s="123"/>
    </row>
    <row r="743" spans="1:43" ht="6" customHeight="1" x14ac:dyDescent="0.2">
      <c r="A743" s="94"/>
      <c r="B743" s="256"/>
      <c r="C743" s="124"/>
      <c r="D743" s="257"/>
      <c r="E743" s="94"/>
      <c r="F743" s="94"/>
      <c r="G743" s="94"/>
      <c r="H743" s="94"/>
      <c r="I743" s="94"/>
      <c r="J743" s="94"/>
      <c r="K743" s="94"/>
      <c r="L743" s="94"/>
      <c r="M743" s="94"/>
      <c r="N743" s="94"/>
      <c r="O743" s="94"/>
      <c r="P743" s="94"/>
      <c r="Q743" s="94"/>
      <c r="R743" s="94"/>
      <c r="S743" s="94"/>
      <c r="T743" s="94"/>
      <c r="U743" s="124"/>
      <c r="V743" s="257"/>
      <c r="W743" s="94"/>
      <c r="X743" s="94"/>
      <c r="Y743" s="94"/>
      <c r="Z743" s="94"/>
      <c r="AA743" s="94"/>
      <c r="AB743" s="94"/>
      <c r="AC743" s="94"/>
      <c r="AD743" s="94"/>
      <c r="AE743" s="94"/>
      <c r="AF743" s="94"/>
      <c r="AG743" s="94"/>
      <c r="AH743" s="94"/>
      <c r="AI743" s="94"/>
      <c r="AJ743" s="94"/>
      <c r="AK743" s="94"/>
      <c r="AL743" s="447"/>
      <c r="AM743" s="124"/>
      <c r="AN743" s="257"/>
      <c r="AO743" s="94"/>
      <c r="AP743" s="94"/>
      <c r="AQ743" s="94"/>
    </row>
    <row r="744" spans="1:43" ht="6" customHeight="1" x14ac:dyDescent="0.2">
      <c r="A744" s="212"/>
      <c r="B744" s="230"/>
      <c r="C744" s="380"/>
      <c r="D744" s="381"/>
      <c r="E744" s="212"/>
      <c r="F744" s="212"/>
      <c r="G744" s="212"/>
      <c r="H744" s="212"/>
      <c r="I744" s="212"/>
      <c r="J744" s="212"/>
      <c r="K744" s="212"/>
      <c r="L744" s="212"/>
      <c r="M744" s="212"/>
      <c r="N744" s="212"/>
      <c r="O744" s="212"/>
      <c r="P744" s="212"/>
      <c r="Q744" s="212"/>
      <c r="R744" s="212"/>
      <c r="S744" s="212"/>
      <c r="T744" s="212"/>
      <c r="U744" s="380"/>
      <c r="V744" s="381"/>
      <c r="W744" s="212"/>
      <c r="X744" s="212"/>
      <c r="Y744" s="212"/>
      <c r="Z744" s="212"/>
      <c r="AA744" s="212"/>
      <c r="AB744" s="212"/>
      <c r="AC744" s="212"/>
      <c r="AD744" s="212"/>
      <c r="AE744" s="212"/>
      <c r="AF744" s="212"/>
      <c r="AG744" s="212"/>
      <c r="AH744" s="212"/>
      <c r="AI744" s="212"/>
      <c r="AJ744" s="212"/>
      <c r="AK744" s="212"/>
      <c r="AL744" s="214"/>
      <c r="AM744" s="380"/>
      <c r="AN744" s="123"/>
    </row>
    <row r="745" spans="1:43" ht="11.25" customHeight="1" x14ac:dyDescent="0.2">
      <c r="B745" s="125">
        <v>471</v>
      </c>
      <c r="C745" s="122"/>
      <c r="D745" s="123"/>
      <c r="E745" s="700" t="str">
        <f ca="1">VLOOKUP(INDIRECT(ADDRESS(ROW(),COLUMN()-3)),Language_Translations,MATCH(Language_Selected,Language_Options,0),FALSE)</f>
        <v>Who checked on (NAME)'s health at that time?</v>
      </c>
      <c r="F745" s="700"/>
      <c r="G745" s="700"/>
      <c r="H745" s="700"/>
      <c r="I745" s="700"/>
      <c r="J745" s="700"/>
      <c r="K745" s="700"/>
      <c r="L745" s="700"/>
      <c r="M745" s="700"/>
      <c r="N745" s="700"/>
      <c r="O745" s="700"/>
      <c r="P745" s="700"/>
      <c r="Q745" s="700"/>
      <c r="R745" s="700"/>
      <c r="S745" s="700"/>
      <c r="T745" s="700"/>
      <c r="U745" s="122"/>
      <c r="V745" s="123"/>
      <c r="W745" s="258" t="s">
        <v>455</v>
      </c>
      <c r="AM745" s="122"/>
      <c r="AN745" s="123"/>
    </row>
    <row r="746" spans="1:43" x14ac:dyDescent="0.2">
      <c r="B746" s="255" t="s">
        <v>52</v>
      </c>
      <c r="C746" s="122"/>
      <c r="D746" s="123"/>
      <c r="E746" s="700"/>
      <c r="F746" s="700"/>
      <c r="G746" s="700"/>
      <c r="H746" s="700"/>
      <c r="I746" s="700"/>
      <c r="J746" s="700"/>
      <c r="K746" s="700"/>
      <c r="L746" s="700"/>
      <c r="M746" s="700"/>
      <c r="N746" s="700"/>
      <c r="O746" s="700"/>
      <c r="P746" s="700"/>
      <c r="Q746" s="700"/>
      <c r="R746" s="700"/>
      <c r="S746" s="700"/>
      <c r="T746" s="700"/>
      <c r="U746" s="122"/>
      <c r="V746" s="123"/>
      <c r="X746" t="s">
        <v>456</v>
      </c>
      <c r="AA746" s="111" t="s">
        <v>9</v>
      </c>
      <c r="AB746" s="111"/>
      <c r="AC746" s="111"/>
      <c r="AD746" s="111"/>
      <c r="AE746" s="111"/>
      <c r="AF746" s="111"/>
      <c r="AG746" s="111"/>
      <c r="AH746" s="111"/>
      <c r="AI746" s="111"/>
      <c r="AJ746" s="111"/>
      <c r="AK746" s="111"/>
      <c r="AL746" s="84" t="s">
        <v>273</v>
      </c>
      <c r="AM746" s="122"/>
      <c r="AN746" s="123"/>
    </row>
    <row r="747" spans="1:43" x14ac:dyDescent="0.2">
      <c r="B747" s="255"/>
      <c r="C747" s="122"/>
      <c r="D747" s="123"/>
      <c r="E747" s="700"/>
      <c r="F747" s="700"/>
      <c r="G747" s="700"/>
      <c r="H747" s="700"/>
      <c r="I747" s="700"/>
      <c r="J747" s="700"/>
      <c r="K747" s="700"/>
      <c r="L747" s="700"/>
      <c r="M747" s="700"/>
      <c r="N747" s="700"/>
      <c r="O747" s="700"/>
      <c r="P747" s="700"/>
      <c r="Q747" s="700"/>
      <c r="R747" s="700"/>
      <c r="S747" s="700"/>
      <c r="T747" s="700"/>
      <c r="U747" s="122"/>
      <c r="V747" s="123"/>
      <c r="X747" t="s">
        <v>457</v>
      </c>
      <c r="AD747" s="111" t="s">
        <v>9</v>
      </c>
      <c r="AE747" s="111"/>
      <c r="AF747" s="111"/>
      <c r="AG747" s="111"/>
      <c r="AH747" s="111"/>
      <c r="AI747" s="111"/>
      <c r="AJ747" s="111"/>
      <c r="AK747" s="111"/>
      <c r="AL747" s="84" t="s">
        <v>274</v>
      </c>
      <c r="AM747" s="122"/>
      <c r="AN747" s="123"/>
    </row>
    <row r="748" spans="1:43" x14ac:dyDescent="0.2">
      <c r="C748" s="122"/>
      <c r="D748" s="123"/>
      <c r="U748" s="122"/>
      <c r="V748" s="123"/>
      <c r="X748" t="s">
        <v>458</v>
      </c>
      <c r="AE748" s="111" t="s">
        <v>9</v>
      </c>
      <c r="AF748" s="111"/>
      <c r="AG748" s="111"/>
      <c r="AH748" s="111"/>
      <c r="AI748" s="111"/>
      <c r="AJ748" s="111"/>
      <c r="AK748" s="111"/>
      <c r="AL748" s="84" t="s">
        <v>275</v>
      </c>
      <c r="AM748" s="122"/>
      <c r="AN748" s="123"/>
    </row>
    <row r="749" spans="1:43" ht="11.25" customHeight="1" x14ac:dyDescent="0.2">
      <c r="C749" s="122"/>
      <c r="D749" s="123"/>
      <c r="E749" s="660" t="s">
        <v>533</v>
      </c>
      <c r="F749" s="660"/>
      <c r="G749" s="660"/>
      <c r="H749" s="660"/>
      <c r="I749" s="660"/>
      <c r="J749" s="660"/>
      <c r="K749" s="660"/>
      <c r="L749" s="660"/>
      <c r="M749" s="660"/>
      <c r="N749" s="660"/>
      <c r="O749" s="660"/>
      <c r="P749" s="660"/>
      <c r="Q749" s="660"/>
      <c r="R749" s="660"/>
      <c r="S749" s="660"/>
      <c r="T749" s="660"/>
      <c r="U749" s="122"/>
      <c r="V749" s="123"/>
      <c r="W749" s="258" t="s">
        <v>460</v>
      </c>
      <c r="AL749"/>
      <c r="AM749" s="122"/>
      <c r="AN749" s="123"/>
    </row>
    <row r="750" spans="1:43" x14ac:dyDescent="0.2">
      <c r="C750" s="122"/>
      <c r="D750" s="123"/>
      <c r="E750" s="660"/>
      <c r="F750" s="660"/>
      <c r="G750" s="660"/>
      <c r="H750" s="660"/>
      <c r="I750" s="660"/>
      <c r="J750" s="660"/>
      <c r="K750" s="660"/>
      <c r="L750" s="660"/>
      <c r="M750" s="660"/>
      <c r="N750" s="660"/>
      <c r="O750" s="660"/>
      <c r="P750" s="660"/>
      <c r="Q750" s="660"/>
      <c r="R750" s="660"/>
      <c r="S750" s="660"/>
      <c r="T750" s="660"/>
      <c r="U750" s="122"/>
      <c r="V750" s="123"/>
      <c r="X750" t="s">
        <v>461</v>
      </c>
      <c r="AI750" s="111" t="s">
        <v>9</v>
      </c>
      <c r="AJ750" s="111"/>
      <c r="AK750" s="111"/>
      <c r="AL750" s="84" t="s">
        <v>340</v>
      </c>
      <c r="AM750" s="122"/>
      <c r="AN750" s="123"/>
    </row>
    <row r="751" spans="1:43" x14ac:dyDescent="0.2">
      <c r="C751" s="122"/>
      <c r="D751" s="123"/>
      <c r="E751" s="313"/>
      <c r="F751" s="313"/>
      <c r="G751" s="313"/>
      <c r="H751" s="313"/>
      <c r="I751" s="313"/>
      <c r="J751" s="313"/>
      <c r="K751" s="313"/>
      <c r="L751" s="313"/>
      <c r="M751" s="313"/>
      <c r="N751" s="313"/>
      <c r="O751" s="313"/>
      <c r="P751" s="313"/>
      <c r="Q751" s="313"/>
      <c r="R751" s="313"/>
      <c r="S751" s="313"/>
      <c r="T751" s="313"/>
      <c r="U751" s="122"/>
      <c r="V751" s="123"/>
      <c r="X751" t="s">
        <v>396</v>
      </c>
      <c r="AM751" s="122"/>
      <c r="AN751" s="123"/>
    </row>
    <row r="752" spans="1:43" x14ac:dyDescent="0.2">
      <c r="C752" s="122"/>
      <c r="D752" s="123"/>
      <c r="U752" s="122"/>
      <c r="V752" s="123"/>
      <c r="Y752" t="s">
        <v>462</v>
      </c>
      <c r="AD752" s="111"/>
      <c r="AE752" s="111" t="s">
        <v>9</v>
      </c>
      <c r="AF752" s="111"/>
      <c r="AG752" s="111"/>
      <c r="AH752" s="111"/>
      <c r="AI752" s="111"/>
      <c r="AJ752" s="111"/>
      <c r="AK752" s="111"/>
      <c r="AL752" s="84" t="s">
        <v>342</v>
      </c>
      <c r="AM752" s="122"/>
      <c r="AN752" s="123"/>
    </row>
    <row r="753" spans="1:43" x14ac:dyDescent="0.2">
      <c r="C753" s="122"/>
      <c r="D753" s="123"/>
      <c r="U753" s="122"/>
      <c r="V753" s="123"/>
      <c r="AD753" s="111"/>
      <c r="AE753" s="111"/>
      <c r="AF753" s="111"/>
      <c r="AG753" s="111"/>
      <c r="AH753" s="111"/>
      <c r="AI753" s="111"/>
      <c r="AJ753" s="111"/>
      <c r="AK753" s="111"/>
      <c r="AL753" s="84"/>
      <c r="AM753" s="122"/>
      <c r="AN753" s="123"/>
    </row>
    <row r="754" spans="1:43" x14ac:dyDescent="0.2">
      <c r="C754" s="122"/>
      <c r="D754" s="123"/>
      <c r="U754" s="122"/>
      <c r="V754" s="123"/>
      <c r="W754" t="s">
        <v>253</v>
      </c>
      <c r="Z754" s="94"/>
      <c r="AA754" s="94"/>
      <c r="AB754" s="94"/>
      <c r="AC754" s="94"/>
      <c r="AD754" s="94"/>
      <c r="AE754" s="94"/>
      <c r="AL754" s="84" t="s">
        <v>71</v>
      </c>
      <c r="AM754" s="122"/>
      <c r="AN754" s="123"/>
    </row>
    <row r="755" spans="1:43" x14ac:dyDescent="0.2">
      <c r="C755" s="122"/>
      <c r="D755" s="123"/>
      <c r="U755" s="122"/>
      <c r="V755" s="123"/>
      <c r="Z755" s="531" t="s">
        <v>102</v>
      </c>
      <c r="AA755" s="531"/>
      <c r="AB755" s="531"/>
      <c r="AC755" s="531"/>
      <c r="AD755" s="531"/>
      <c r="AE755" s="531"/>
      <c r="AF755" s="531"/>
      <c r="AG755" s="531"/>
      <c r="AH755" s="531"/>
      <c r="AI755" s="531"/>
      <c r="AJ755" s="531"/>
      <c r="AK755" s="531"/>
      <c r="AM755" s="122"/>
      <c r="AN755" s="123"/>
    </row>
    <row r="756" spans="1:43" ht="6" customHeight="1" x14ac:dyDescent="0.2">
      <c r="A756" s="94"/>
      <c r="B756" s="256"/>
      <c r="C756" s="124"/>
      <c r="D756" s="257"/>
      <c r="E756" s="94"/>
      <c r="F756" s="94"/>
      <c r="G756" s="94"/>
      <c r="H756" s="94"/>
      <c r="I756" s="94"/>
      <c r="J756" s="94"/>
      <c r="K756" s="94"/>
      <c r="L756" s="94"/>
      <c r="M756" s="94"/>
      <c r="N756" s="94"/>
      <c r="O756" s="94"/>
      <c r="P756" s="94"/>
      <c r="Q756" s="94"/>
      <c r="R756" s="94"/>
      <c r="S756" s="94"/>
      <c r="T756" s="94"/>
      <c r="U756" s="124"/>
      <c r="V756" s="257"/>
      <c r="W756" s="94"/>
      <c r="X756" s="94"/>
      <c r="Y756" s="94"/>
      <c r="Z756" s="94"/>
      <c r="AA756" s="94"/>
      <c r="AB756" s="94"/>
      <c r="AC756" s="94"/>
      <c r="AD756" s="94"/>
      <c r="AE756" s="94"/>
      <c r="AF756" s="94"/>
      <c r="AG756" s="94"/>
      <c r="AH756" s="94"/>
      <c r="AI756" s="94"/>
      <c r="AJ756" s="94"/>
      <c r="AK756" s="94"/>
      <c r="AL756" s="447"/>
      <c r="AM756" s="124"/>
      <c r="AN756" s="257"/>
      <c r="AO756" s="94"/>
      <c r="AP756" s="94"/>
      <c r="AQ756" s="94"/>
    </row>
    <row r="757" spans="1:43" ht="6" customHeight="1" x14ac:dyDescent="0.2">
      <c r="A757" s="212"/>
      <c r="B757" s="230"/>
      <c r="C757" s="380"/>
      <c r="D757" s="381"/>
      <c r="E757" s="212"/>
      <c r="F757" s="212"/>
      <c r="G757" s="212"/>
      <c r="H757" s="212"/>
      <c r="I757" s="212"/>
      <c r="J757" s="212"/>
      <c r="K757" s="212"/>
      <c r="L757" s="212"/>
      <c r="M757" s="212"/>
      <c r="N757" s="212"/>
      <c r="O757" s="212"/>
      <c r="P757" s="212"/>
      <c r="Q757" s="212"/>
      <c r="R757" s="212"/>
      <c r="S757" s="212"/>
      <c r="T757" s="212"/>
      <c r="U757" s="380"/>
      <c r="V757" s="381"/>
      <c r="W757" s="212"/>
      <c r="X757" s="212"/>
      <c r="Y757" s="212"/>
      <c r="Z757" s="212"/>
      <c r="AA757" s="212"/>
      <c r="AB757" s="212"/>
      <c r="AC757" s="212"/>
      <c r="AD757" s="212"/>
      <c r="AE757" s="212"/>
      <c r="AF757" s="212"/>
      <c r="AG757" s="212"/>
      <c r="AH757" s="212"/>
      <c r="AI757" s="212"/>
      <c r="AJ757" s="212"/>
      <c r="AM757" s="122"/>
      <c r="AN757" s="123"/>
    </row>
    <row r="758" spans="1:43" ht="11.25" customHeight="1" x14ac:dyDescent="0.2">
      <c r="B758" s="125">
        <v>472</v>
      </c>
      <c r="C758" s="122"/>
      <c r="D758" s="123"/>
      <c r="E758" s="700" t="str">
        <f ca="1">VLOOKUP(INDIRECT(ADDRESS(ROW(),COLUMN()-3)),Language_Translations,MATCH(Language_Selected,Language_Options,0),FALSE)</f>
        <v>Where did this first check of (NAME) take place?</v>
      </c>
      <c r="F758" s="700"/>
      <c r="G758" s="700"/>
      <c r="H758" s="700"/>
      <c r="I758" s="700"/>
      <c r="J758" s="700"/>
      <c r="K758" s="700"/>
      <c r="L758" s="700"/>
      <c r="M758" s="700"/>
      <c r="N758" s="700"/>
      <c r="O758" s="700"/>
      <c r="P758" s="700"/>
      <c r="Q758" s="700"/>
      <c r="R758" s="700"/>
      <c r="S758" s="700"/>
      <c r="T758" s="700"/>
      <c r="U758" s="122"/>
      <c r="V758" s="123"/>
      <c r="W758" s="258" t="s">
        <v>463</v>
      </c>
      <c r="AM758" s="122"/>
      <c r="AN758" s="123"/>
    </row>
    <row r="759" spans="1:43" x14ac:dyDescent="0.2">
      <c r="B759" s="255" t="s">
        <v>52</v>
      </c>
      <c r="C759" s="122"/>
      <c r="D759" s="123"/>
      <c r="E759" s="700"/>
      <c r="F759" s="700"/>
      <c r="G759" s="700"/>
      <c r="H759" s="700"/>
      <c r="I759" s="700"/>
      <c r="J759" s="700"/>
      <c r="K759" s="700"/>
      <c r="L759" s="700"/>
      <c r="M759" s="700"/>
      <c r="N759" s="700"/>
      <c r="O759" s="700"/>
      <c r="P759" s="700"/>
      <c r="Q759" s="700"/>
      <c r="R759" s="700"/>
      <c r="S759" s="700"/>
      <c r="T759" s="700"/>
      <c r="U759" s="122"/>
      <c r="V759" s="123"/>
      <c r="X759" t="s">
        <v>464</v>
      </c>
      <c r="AB759" s="111" t="s">
        <v>9</v>
      </c>
      <c r="AC759" s="111"/>
      <c r="AD759" s="111"/>
      <c r="AE759" s="111"/>
      <c r="AF759" s="111"/>
      <c r="AG759" s="111"/>
      <c r="AH759" s="111"/>
      <c r="AI759" s="111"/>
      <c r="AJ759" s="111"/>
      <c r="AK759" s="111"/>
      <c r="AL759" s="27" t="s">
        <v>273</v>
      </c>
      <c r="AM759" s="122"/>
      <c r="AN759" s="123"/>
    </row>
    <row r="760" spans="1:43" x14ac:dyDescent="0.2">
      <c r="B760" s="255"/>
      <c r="C760" s="122"/>
      <c r="D760" s="123"/>
      <c r="E760" s="700"/>
      <c r="F760" s="700"/>
      <c r="G760" s="700"/>
      <c r="H760" s="700"/>
      <c r="I760" s="700"/>
      <c r="J760" s="700"/>
      <c r="K760" s="700"/>
      <c r="L760" s="700"/>
      <c r="M760" s="700"/>
      <c r="N760" s="700"/>
      <c r="O760" s="700"/>
      <c r="P760" s="700"/>
      <c r="Q760" s="700"/>
      <c r="R760" s="700"/>
      <c r="S760" s="700"/>
      <c r="T760" s="700"/>
      <c r="U760" s="122"/>
      <c r="V760" s="123"/>
      <c r="X760" t="s">
        <v>465</v>
      </c>
      <c r="AC760" s="111" t="s">
        <v>9</v>
      </c>
      <c r="AD760" s="111"/>
      <c r="AE760" s="111"/>
      <c r="AF760" s="111"/>
      <c r="AG760" s="111"/>
      <c r="AH760" s="111"/>
      <c r="AI760" s="111"/>
      <c r="AJ760" s="111"/>
      <c r="AK760" s="111"/>
      <c r="AL760" s="27" t="s">
        <v>274</v>
      </c>
      <c r="AM760" s="122"/>
      <c r="AN760" s="123"/>
    </row>
    <row r="761" spans="1:43" x14ac:dyDescent="0.2">
      <c r="C761" s="122"/>
      <c r="D761" s="123"/>
      <c r="U761" s="122"/>
      <c r="V761" s="123"/>
      <c r="AM761" s="122"/>
      <c r="AN761" s="123"/>
    </row>
    <row r="762" spans="1:43" ht="11.25" customHeight="1" x14ac:dyDescent="0.2">
      <c r="C762" s="122"/>
      <c r="D762" s="123"/>
      <c r="E762" s="660" t="s">
        <v>466</v>
      </c>
      <c r="F762" s="660"/>
      <c r="G762" s="660"/>
      <c r="H762" s="660"/>
      <c r="I762" s="660"/>
      <c r="J762" s="660"/>
      <c r="K762" s="660"/>
      <c r="L762" s="660"/>
      <c r="M762" s="660"/>
      <c r="N762" s="660"/>
      <c r="O762" s="660"/>
      <c r="P762" s="660"/>
      <c r="Q762" s="660"/>
      <c r="R762" s="660"/>
      <c r="S762" s="660"/>
      <c r="T762" s="660"/>
      <c r="U762" s="122"/>
      <c r="V762" s="123"/>
      <c r="W762" s="258" t="s">
        <v>329</v>
      </c>
      <c r="AG762" s="125"/>
      <c r="AM762" s="122"/>
      <c r="AN762" s="123"/>
    </row>
    <row r="763" spans="1:43" x14ac:dyDescent="0.2">
      <c r="C763" s="122"/>
      <c r="D763" s="123"/>
      <c r="E763" s="660"/>
      <c r="F763" s="660"/>
      <c r="G763" s="660"/>
      <c r="H763" s="660"/>
      <c r="I763" s="660"/>
      <c r="J763" s="660"/>
      <c r="K763" s="660"/>
      <c r="L763" s="660"/>
      <c r="M763" s="660"/>
      <c r="N763" s="660"/>
      <c r="O763" s="660"/>
      <c r="P763" s="660"/>
      <c r="Q763" s="660"/>
      <c r="R763" s="660"/>
      <c r="S763" s="660"/>
      <c r="T763" s="660"/>
      <c r="U763" s="122"/>
      <c r="V763" s="123"/>
      <c r="X763" t="s">
        <v>331</v>
      </c>
      <c r="AG763" s="111" t="s">
        <v>9</v>
      </c>
      <c r="AH763" s="111"/>
      <c r="AI763" s="111"/>
      <c r="AJ763" s="111"/>
      <c r="AK763" s="111"/>
      <c r="AL763" s="27" t="s">
        <v>340</v>
      </c>
      <c r="AM763" s="122"/>
      <c r="AN763" s="123"/>
    </row>
    <row r="764" spans="1:43" x14ac:dyDescent="0.2">
      <c r="C764" s="122"/>
      <c r="D764" s="123"/>
      <c r="U764" s="122"/>
      <c r="V764" s="123"/>
      <c r="X764" t="s">
        <v>332</v>
      </c>
      <c r="AG764" s="125"/>
      <c r="AI764" s="111" t="s">
        <v>9</v>
      </c>
      <c r="AJ764" s="111"/>
      <c r="AK764" s="111"/>
      <c r="AL764" s="27" t="s">
        <v>342</v>
      </c>
      <c r="AM764" s="122"/>
      <c r="AN764" s="123"/>
    </row>
    <row r="765" spans="1:43" ht="11.25" customHeight="1" x14ac:dyDescent="0.2">
      <c r="C765" s="122"/>
      <c r="D765" s="123"/>
      <c r="E765" s="660" t="s">
        <v>513</v>
      </c>
      <c r="F765" s="660"/>
      <c r="G765" s="660"/>
      <c r="H765" s="660"/>
      <c r="I765" s="660"/>
      <c r="J765" s="660"/>
      <c r="K765" s="660"/>
      <c r="L765" s="660"/>
      <c r="M765" s="660"/>
      <c r="N765" s="660"/>
      <c r="O765" s="660"/>
      <c r="P765" s="660"/>
      <c r="Q765" s="660"/>
      <c r="R765" s="660"/>
      <c r="S765" s="660"/>
      <c r="T765" s="660"/>
      <c r="U765" s="122"/>
      <c r="V765" s="123"/>
      <c r="X765" t="s">
        <v>467</v>
      </c>
      <c r="AH765" s="111" t="s">
        <v>9</v>
      </c>
      <c r="AI765" s="111"/>
      <c r="AJ765" s="111"/>
      <c r="AK765" s="111"/>
      <c r="AL765" s="27" t="s">
        <v>344</v>
      </c>
      <c r="AM765" s="122"/>
      <c r="AN765" s="123"/>
    </row>
    <row r="766" spans="1:43" x14ac:dyDescent="0.2">
      <c r="C766" s="122"/>
      <c r="D766" s="123"/>
      <c r="E766" s="660"/>
      <c r="F766" s="660"/>
      <c r="G766" s="660"/>
      <c r="H766" s="660"/>
      <c r="I766" s="660"/>
      <c r="J766" s="660"/>
      <c r="K766" s="660"/>
      <c r="L766" s="660"/>
      <c r="M766" s="660"/>
      <c r="N766" s="660"/>
      <c r="O766" s="660"/>
      <c r="P766" s="660"/>
      <c r="Q766" s="660"/>
      <c r="R766" s="660"/>
      <c r="S766" s="660"/>
      <c r="T766" s="660"/>
      <c r="U766" s="122"/>
      <c r="V766" s="123"/>
      <c r="X766" t="s">
        <v>336</v>
      </c>
      <c r="AF766" s="94"/>
      <c r="AG766" s="94"/>
      <c r="AH766" s="94"/>
      <c r="AI766" s="94"/>
      <c r="AJ766" s="94"/>
      <c r="AK766" s="94"/>
      <c r="AL766" s="84" t="s">
        <v>347</v>
      </c>
      <c r="AM766" s="122"/>
      <c r="AN766" s="123"/>
    </row>
    <row r="767" spans="1:43" x14ac:dyDescent="0.2">
      <c r="C767" s="122"/>
      <c r="D767" s="123"/>
      <c r="E767" s="660"/>
      <c r="F767" s="660"/>
      <c r="G767" s="660"/>
      <c r="H767" s="660"/>
      <c r="I767" s="660"/>
      <c r="J767" s="660"/>
      <c r="K767" s="660"/>
      <c r="L767" s="660"/>
      <c r="M767" s="660"/>
      <c r="N767" s="660"/>
      <c r="O767" s="660"/>
      <c r="P767" s="660"/>
      <c r="Q767" s="660"/>
      <c r="R767" s="660"/>
      <c r="S767" s="660"/>
      <c r="T767" s="660"/>
      <c r="U767" s="122"/>
      <c r="V767" s="123"/>
      <c r="AE767" s="312" t="s">
        <v>102</v>
      </c>
      <c r="AF767" s="312"/>
      <c r="AG767" s="312"/>
      <c r="AH767" s="312"/>
      <c r="AI767" s="312"/>
      <c r="AJ767" s="312"/>
      <c r="AK767" s="312"/>
      <c r="AM767" s="122"/>
      <c r="AN767" s="123"/>
    </row>
    <row r="768" spans="1:43" ht="14.5" x14ac:dyDescent="0.2">
      <c r="C768" s="122"/>
      <c r="D768" s="123"/>
      <c r="E768" s="660"/>
      <c r="F768" s="660"/>
      <c r="G768" s="660"/>
      <c r="H768" s="660"/>
      <c r="I768" s="660"/>
      <c r="J768" s="660"/>
      <c r="K768" s="660"/>
      <c r="L768" s="660"/>
      <c r="M768" s="660"/>
      <c r="N768" s="660"/>
      <c r="O768" s="660"/>
      <c r="P768" s="660"/>
      <c r="Q768" s="660"/>
      <c r="R768" s="660"/>
      <c r="S768" s="660"/>
      <c r="T768" s="660"/>
      <c r="U768" s="122"/>
      <c r="V768" s="123"/>
      <c r="AB768" s="111"/>
      <c r="AC768" s="532"/>
      <c r="AD768" s="111"/>
      <c r="AE768" s="111"/>
      <c r="AF768" s="111"/>
      <c r="AG768" s="111"/>
      <c r="AH768" s="111"/>
      <c r="AI768" s="111"/>
      <c r="AJ768" s="111"/>
      <c r="AK768" s="111"/>
      <c r="AM768" s="122"/>
      <c r="AN768" s="123"/>
    </row>
    <row r="769" spans="3:40" ht="10.5" x14ac:dyDescent="0.2">
      <c r="C769" s="122"/>
      <c r="D769" s="123"/>
      <c r="U769" s="122"/>
      <c r="V769" s="123"/>
      <c r="W769" s="258" t="s">
        <v>338</v>
      </c>
      <c r="AM769" s="122"/>
      <c r="AN769" s="123"/>
    </row>
    <row r="770" spans="3:40" x14ac:dyDescent="0.2">
      <c r="C770" s="122"/>
      <c r="D770" s="123"/>
      <c r="E770" s="215"/>
      <c r="F770" s="215"/>
      <c r="G770" s="215"/>
      <c r="H770" s="215"/>
      <c r="I770" s="215"/>
      <c r="J770" s="215"/>
      <c r="K770" s="215"/>
      <c r="L770" s="215"/>
      <c r="M770" s="215"/>
      <c r="N770" s="215"/>
      <c r="O770" s="215"/>
      <c r="P770" s="215"/>
      <c r="Q770" s="125"/>
      <c r="R770" s="125"/>
      <c r="S770" s="125"/>
      <c r="T770" s="125"/>
      <c r="U770" s="122"/>
      <c r="V770" s="123"/>
      <c r="X770" t="s">
        <v>339</v>
      </c>
      <c r="AE770" s="111" t="s">
        <v>9</v>
      </c>
      <c r="AF770" s="111"/>
      <c r="AG770" s="111"/>
      <c r="AH770" s="111"/>
      <c r="AI770" s="111"/>
      <c r="AJ770" s="111"/>
      <c r="AK770" s="111"/>
      <c r="AL770" s="27" t="s">
        <v>350</v>
      </c>
      <c r="AM770" s="122"/>
      <c r="AN770" s="123"/>
    </row>
    <row r="771" spans="3:40" x14ac:dyDescent="0.2">
      <c r="C771" s="122"/>
      <c r="D771" s="123"/>
      <c r="U771" s="122"/>
      <c r="V771" s="123"/>
      <c r="X771" s="533" t="s">
        <v>341</v>
      </c>
      <c r="Y771" s="533"/>
      <c r="Z771" s="533"/>
      <c r="AA771" s="533"/>
      <c r="AB771" s="533"/>
      <c r="AD771" s="111" t="s">
        <v>9</v>
      </c>
      <c r="AE771" s="111"/>
      <c r="AF771" s="111"/>
      <c r="AG771" s="111"/>
      <c r="AH771" s="111"/>
      <c r="AI771" s="111"/>
      <c r="AJ771" s="111"/>
      <c r="AK771" s="111"/>
      <c r="AL771" s="84" t="s">
        <v>352</v>
      </c>
      <c r="AM771" s="122"/>
      <c r="AN771" s="123"/>
    </row>
    <row r="772" spans="3:40" x14ac:dyDescent="0.2">
      <c r="C772" s="122"/>
      <c r="D772" s="123"/>
      <c r="U772" s="122"/>
      <c r="V772" s="123"/>
      <c r="X772" t="s">
        <v>471</v>
      </c>
      <c r="AM772" s="122"/>
      <c r="AN772" s="123"/>
    </row>
    <row r="773" spans="3:40" x14ac:dyDescent="0.2">
      <c r="C773" s="122"/>
      <c r="D773" s="123"/>
      <c r="U773" s="122"/>
      <c r="V773" s="123"/>
      <c r="W773" s="111"/>
      <c r="Y773" t="s">
        <v>469</v>
      </c>
      <c r="AB773" s="94"/>
      <c r="AC773" s="94"/>
      <c r="AD773" s="94"/>
      <c r="AE773" s="94"/>
      <c r="AF773" s="94"/>
      <c r="AG773" s="94"/>
      <c r="AH773" s="94"/>
      <c r="AI773" s="94"/>
      <c r="AJ773" s="94"/>
      <c r="AK773" s="94"/>
      <c r="AL773" s="27" t="s">
        <v>354</v>
      </c>
      <c r="AM773" s="122"/>
      <c r="AN773" s="123"/>
    </row>
    <row r="774" spans="3:40" x14ac:dyDescent="0.2">
      <c r="C774" s="122"/>
      <c r="D774" s="123"/>
      <c r="U774" s="122"/>
      <c r="V774" s="123"/>
      <c r="W774" s="111"/>
      <c r="AB774" s="531" t="s">
        <v>102</v>
      </c>
      <c r="AC774" s="531"/>
      <c r="AD774" s="531"/>
      <c r="AE774" s="531"/>
      <c r="AF774" s="531"/>
      <c r="AG774" s="531"/>
      <c r="AH774" s="531"/>
      <c r="AI774" s="312"/>
      <c r="AJ774" s="312"/>
      <c r="AK774" s="312"/>
      <c r="AM774" s="122"/>
      <c r="AN774" s="123"/>
    </row>
    <row r="775" spans="3:40" x14ac:dyDescent="0.2">
      <c r="C775" s="122"/>
      <c r="D775" s="123"/>
      <c r="U775" s="122"/>
      <c r="V775" s="123"/>
      <c r="W775" s="111"/>
      <c r="AM775" s="122"/>
      <c r="AN775" s="123"/>
    </row>
    <row r="776" spans="3:40" ht="10.5" x14ac:dyDescent="0.2">
      <c r="C776" s="122"/>
      <c r="D776" s="123"/>
      <c r="U776" s="122"/>
      <c r="V776" s="123"/>
      <c r="W776" s="258" t="s">
        <v>348</v>
      </c>
      <c r="AM776" s="122"/>
      <c r="AN776" s="123"/>
    </row>
    <row r="777" spans="3:40" x14ac:dyDescent="0.2">
      <c r="C777" s="122"/>
      <c r="D777" s="123"/>
      <c r="U777" s="122"/>
      <c r="V777" s="123"/>
      <c r="X777" t="s">
        <v>349</v>
      </c>
      <c r="AC777" s="111" t="s">
        <v>9</v>
      </c>
      <c r="AD777" s="111"/>
      <c r="AE777" s="111"/>
      <c r="AF777" s="111"/>
      <c r="AG777" s="111"/>
      <c r="AH777" s="111"/>
      <c r="AI777" s="111"/>
      <c r="AJ777" s="111"/>
      <c r="AK777" s="111"/>
      <c r="AL777" s="84" t="s">
        <v>405</v>
      </c>
      <c r="AM777" s="122"/>
      <c r="AN777" s="123"/>
    </row>
    <row r="778" spans="3:40" x14ac:dyDescent="0.2">
      <c r="C778" s="122"/>
      <c r="D778" s="123"/>
      <c r="U778" s="122"/>
      <c r="V778" s="123"/>
      <c r="X778" t="s">
        <v>351</v>
      </c>
      <c r="AB778" s="111" t="s">
        <v>9</v>
      </c>
      <c r="AC778" s="111"/>
      <c r="AD778" s="111"/>
      <c r="AE778" s="111"/>
      <c r="AF778" s="111"/>
      <c r="AG778" s="111"/>
      <c r="AH778" s="111"/>
      <c r="AI778" s="111"/>
      <c r="AJ778" s="111"/>
      <c r="AK778" s="111"/>
      <c r="AL778" s="84" t="s">
        <v>407</v>
      </c>
      <c r="AM778" s="122"/>
      <c r="AN778" s="123"/>
    </row>
    <row r="779" spans="3:40" x14ac:dyDescent="0.2">
      <c r="C779" s="122"/>
      <c r="D779" s="123"/>
      <c r="U779" s="122"/>
      <c r="V779" s="123"/>
      <c r="X779" t="s">
        <v>472</v>
      </c>
      <c r="AM779" s="122"/>
      <c r="AN779" s="123"/>
    </row>
    <row r="780" spans="3:40" x14ac:dyDescent="0.2">
      <c r="C780" s="122"/>
      <c r="D780" s="123"/>
      <c r="U780" s="122"/>
      <c r="V780" s="123"/>
      <c r="Y780" t="s">
        <v>469</v>
      </c>
      <c r="AB780" s="94"/>
      <c r="AC780" s="94"/>
      <c r="AD780" s="94"/>
      <c r="AE780" s="94"/>
      <c r="AF780" s="94"/>
      <c r="AG780" s="94"/>
      <c r="AH780" s="94"/>
      <c r="AI780" s="94"/>
      <c r="AJ780" s="94"/>
      <c r="AK780" s="94"/>
      <c r="AL780" s="84" t="s">
        <v>514</v>
      </c>
      <c r="AM780" s="122"/>
      <c r="AN780" s="123"/>
    </row>
    <row r="781" spans="3:40" x14ac:dyDescent="0.2">
      <c r="C781" s="122"/>
      <c r="D781" s="123"/>
      <c r="U781" s="122"/>
      <c r="V781" s="123"/>
      <c r="AB781" s="531" t="s">
        <v>102</v>
      </c>
      <c r="AC781" s="531"/>
      <c r="AD781" s="531"/>
      <c r="AE781" s="531"/>
      <c r="AF781" s="531"/>
      <c r="AG781" s="531"/>
      <c r="AH781" s="531"/>
      <c r="AI781" s="312"/>
      <c r="AJ781" s="312"/>
      <c r="AK781" s="312"/>
      <c r="AM781" s="122"/>
      <c r="AN781" s="123"/>
    </row>
    <row r="782" spans="3:40" x14ac:dyDescent="0.2">
      <c r="C782" s="122"/>
      <c r="D782" s="123"/>
      <c r="U782" s="122"/>
      <c r="V782" s="123"/>
      <c r="AM782" s="122"/>
      <c r="AN782" s="123"/>
    </row>
    <row r="783" spans="3:40" x14ac:dyDescent="0.2">
      <c r="C783" s="122"/>
      <c r="D783" s="123"/>
      <c r="U783" s="122"/>
      <c r="V783" s="123"/>
      <c r="W783" t="s">
        <v>253</v>
      </c>
      <c r="Z783" s="94"/>
      <c r="AA783" s="94"/>
      <c r="AB783" s="94"/>
      <c r="AC783" s="94"/>
      <c r="AD783" s="94"/>
      <c r="AE783" s="94"/>
      <c r="AF783" s="94"/>
      <c r="AG783" s="94"/>
      <c r="AH783" s="94"/>
      <c r="AI783" s="94"/>
      <c r="AJ783" s="94"/>
      <c r="AK783" s="94"/>
      <c r="AL783" s="84" t="s">
        <v>71</v>
      </c>
      <c r="AM783" s="122"/>
      <c r="AN783" s="123"/>
    </row>
    <row r="784" spans="3:40" x14ac:dyDescent="0.2">
      <c r="C784" s="122"/>
      <c r="D784" s="123"/>
      <c r="U784" s="122"/>
      <c r="V784" s="123"/>
      <c r="Z784" s="531" t="s">
        <v>102</v>
      </c>
      <c r="AA784" s="531"/>
      <c r="AB784" s="531"/>
      <c r="AC784" s="531"/>
      <c r="AD784" s="531"/>
      <c r="AE784" s="531"/>
      <c r="AF784" s="531"/>
      <c r="AG784" s="531"/>
      <c r="AH784" s="531"/>
      <c r="AI784" s="531"/>
      <c r="AJ784" s="531"/>
      <c r="AK784" s="531"/>
      <c r="AM784" s="122"/>
      <c r="AN784" s="123"/>
    </row>
    <row r="785" spans="1:43" ht="6" customHeight="1" x14ac:dyDescent="0.2">
      <c r="A785" s="94"/>
      <c r="B785" s="256"/>
      <c r="C785" s="124"/>
      <c r="D785" s="257"/>
      <c r="E785" s="94"/>
      <c r="F785" s="94"/>
      <c r="G785" s="94"/>
      <c r="H785" s="94"/>
      <c r="I785" s="94"/>
      <c r="J785" s="94"/>
      <c r="K785" s="94"/>
      <c r="L785" s="94"/>
      <c r="M785" s="94"/>
      <c r="N785" s="94"/>
      <c r="O785" s="94"/>
      <c r="P785" s="94"/>
      <c r="Q785" s="94"/>
      <c r="R785" s="94"/>
      <c r="S785" s="94"/>
      <c r="T785" s="94"/>
      <c r="U785" s="124"/>
      <c r="V785" s="257"/>
      <c r="W785" s="94"/>
      <c r="X785" s="94"/>
      <c r="Y785" s="94"/>
      <c r="Z785" s="94"/>
      <c r="AA785" s="94"/>
      <c r="AB785" s="94"/>
      <c r="AC785" s="94"/>
      <c r="AD785" s="94"/>
      <c r="AE785" s="94"/>
      <c r="AF785" s="94"/>
      <c r="AG785" s="94"/>
      <c r="AH785" s="94"/>
      <c r="AI785" s="94"/>
      <c r="AJ785" s="94"/>
      <c r="AK785" s="94"/>
      <c r="AL785" s="535"/>
      <c r="AM785" s="124"/>
      <c r="AN785" s="257"/>
      <c r="AO785" s="94"/>
      <c r="AP785" s="94"/>
      <c r="AQ785" s="94"/>
    </row>
    <row r="786" spans="1:43" ht="6" customHeight="1" x14ac:dyDescent="0.2">
      <c r="C786" s="122"/>
      <c r="D786" s="123"/>
      <c r="U786" s="122"/>
      <c r="V786" s="123"/>
      <c r="AL786" s="84"/>
      <c r="AM786" s="122"/>
      <c r="AN786" s="123"/>
    </row>
    <row r="787" spans="1:43" ht="11.25" customHeight="1" x14ac:dyDescent="0.2">
      <c r="B787" s="125">
        <v>473</v>
      </c>
      <c r="C787" s="122"/>
      <c r="D787" s="123"/>
      <c r="E787" s="700" t="str">
        <f ca="1">VLOOKUP(INDIRECT(ADDRESS(ROW(),COLUMN()-3)),Language_Translations,MATCH(Language_Selected,Language_Options,0),FALSE)</f>
        <v>During the first 2 days after (NAME)’s birth, did any health care provider do the following:</v>
      </c>
      <c r="F787" s="700"/>
      <c r="G787" s="700"/>
      <c r="H787" s="700"/>
      <c r="I787" s="700"/>
      <c r="J787" s="700"/>
      <c r="K787" s="700"/>
      <c r="L787" s="700"/>
      <c r="M787" s="700"/>
      <c r="N787" s="700"/>
      <c r="O787" s="700"/>
      <c r="P787" s="700"/>
      <c r="Q787" s="700"/>
      <c r="R787" s="700"/>
      <c r="S787" s="700"/>
      <c r="T787" s="700"/>
      <c r="U787" s="122"/>
      <c r="V787" s="123"/>
      <c r="AL787" s="84"/>
      <c r="AM787" s="122"/>
      <c r="AN787" s="123"/>
    </row>
    <row r="788" spans="1:43" x14ac:dyDescent="0.2">
      <c r="B788" s="255"/>
      <c r="C788" s="122"/>
      <c r="D788" s="123"/>
      <c r="E788" s="700"/>
      <c r="F788" s="700"/>
      <c r="G788" s="700"/>
      <c r="H788" s="700"/>
      <c r="I788" s="700"/>
      <c r="J788" s="700"/>
      <c r="K788" s="700"/>
      <c r="L788" s="700"/>
      <c r="M788" s="700"/>
      <c r="N788" s="700"/>
      <c r="O788" s="700"/>
      <c r="P788" s="700"/>
      <c r="Q788" s="700"/>
      <c r="R788" s="700"/>
      <c r="S788" s="700"/>
      <c r="T788" s="700"/>
      <c r="U788" s="122"/>
      <c r="V788" s="123"/>
      <c r="AH788" s="125" t="s">
        <v>112</v>
      </c>
      <c r="AJ788" s="125" t="s">
        <v>113</v>
      </c>
      <c r="AL788" s="125" t="s">
        <v>474</v>
      </c>
      <c r="AM788" s="122"/>
      <c r="AN788" s="123"/>
    </row>
    <row r="789" spans="1:43" ht="6" customHeight="1" x14ac:dyDescent="0.2">
      <c r="C789" s="122"/>
      <c r="D789" s="123"/>
      <c r="U789" s="122"/>
      <c r="V789" s="123"/>
      <c r="AH789" s="125"/>
      <c r="AJ789" s="255"/>
      <c r="AL789" s="125"/>
      <c r="AM789" s="122"/>
      <c r="AN789" s="123"/>
    </row>
    <row r="790" spans="1:43" ht="11.25" customHeight="1" x14ac:dyDescent="0.2">
      <c r="C790" s="122"/>
      <c r="D790" s="123"/>
      <c r="E790" t="s">
        <v>148</v>
      </c>
      <c r="F790" s="700" t="str">
        <f ca="1">VLOOKUP(CONCATENATE($B$787&amp;INDIRECT(ADDRESS(ROW(),COLUMN()-1))),Language_Translations,MATCH(Language_Selected,Language_Options,0),FALSE)</f>
        <v>Examine the cord?</v>
      </c>
      <c r="G790" s="700"/>
      <c r="H790" s="700"/>
      <c r="I790" s="700"/>
      <c r="J790" s="700"/>
      <c r="K790" s="700"/>
      <c r="L790" s="700"/>
      <c r="M790" s="700"/>
      <c r="N790" s="700"/>
      <c r="O790" s="700"/>
      <c r="P790" s="700"/>
      <c r="Q790" s="700"/>
      <c r="R790" s="700"/>
      <c r="S790" s="700"/>
      <c r="T790" s="700"/>
      <c r="U790" s="122"/>
      <c r="V790" s="123"/>
      <c r="W790" t="s">
        <v>148</v>
      </c>
      <c r="X790" t="s">
        <v>534</v>
      </c>
      <c r="AA790" s="111" t="s">
        <v>9</v>
      </c>
      <c r="AB790" s="111"/>
      <c r="AC790" s="111"/>
      <c r="AD790" s="111"/>
      <c r="AE790" s="111"/>
      <c r="AF790" s="111"/>
      <c r="AG790" s="111"/>
      <c r="AH790" s="255" t="s">
        <v>87</v>
      </c>
      <c r="AJ790" s="255" t="s">
        <v>89</v>
      </c>
      <c r="AL790" s="255" t="s">
        <v>212</v>
      </c>
      <c r="AM790" s="122"/>
      <c r="AN790" s="123"/>
    </row>
    <row r="791" spans="1:43" ht="11.25" customHeight="1" x14ac:dyDescent="0.2">
      <c r="C791" s="122"/>
      <c r="D791" s="123"/>
      <c r="E791" t="s">
        <v>150</v>
      </c>
      <c r="F791" s="700" t="str">
        <f ca="1">VLOOKUP(CONCATENATE($B$787&amp;INDIRECT(ADDRESS(ROW(),COLUMN()-1))),Language_Translations,MATCH(Language_Selected,Language_Options,0),FALSE)</f>
        <v>Measure (NAME)’s temperature?</v>
      </c>
      <c r="G791" s="700"/>
      <c r="H791" s="700"/>
      <c r="I791" s="700"/>
      <c r="J791" s="700"/>
      <c r="K791" s="700"/>
      <c r="L791" s="700"/>
      <c r="M791" s="700"/>
      <c r="N791" s="700"/>
      <c r="O791" s="700"/>
      <c r="P791" s="700"/>
      <c r="Q791" s="700"/>
      <c r="R791" s="700"/>
      <c r="S791" s="700"/>
      <c r="T791" s="700"/>
      <c r="U791" s="122"/>
      <c r="V791" s="123"/>
      <c r="W791" t="s">
        <v>150</v>
      </c>
      <c r="X791" t="s">
        <v>535</v>
      </c>
      <c r="AC791" s="111" t="s">
        <v>9</v>
      </c>
      <c r="AD791" s="111"/>
      <c r="AE791" s="111"/>
      <c r="AF791" s="111"/>
      <c r="AG791" s="111"/>
      <c r="AH791" s="255" t="s">
        <v>87</v>
      </c>
      <c r="AJ791" s="255" t="s">
        <v>89</v>
      </c>
      <c r="AL791" s="255" t="s">
        <v>212</v>
      </c>
      <c r="AM791" s="122"/>
      <c r="AN791" s="123"/>
    </row>
    <row r="792" spans="1:43" ht="11.25" customHeight="1" x14ac:dyDescent="0.2">
      <c r="C792" s="122"/>
      <c r="D792" s="123"/>
      <c r="E792" t="s">
        <v>366</v>
      </c>
      <c r="F792" s="700" t="str">
        <f ca="1">VLOOKUP(CONCATENATE($B$787&amp;INDIRECT(ADDRESS(ROW(),COLUMN()-1))),Language_Translations,MATCH(Language_Selected,Language_Options,0),FALSE)</f>
        <v>Tell you how to recognize if your baby needs immediate medical attention?</v>
      </c>
      <c r="G792" s="700"/>
      <c r="H792" s="700"/>
      <c r="I792" s="700"/>
      <c r="J792" s="700"/>
      <c r="K792" s="700"/>
      <c r="L792" s="700"/>
      <c r="M792" s="700"/>
      <c r="N792" s="700"/>
      <c r="O792" s="700"/>
      <c r="P792" s="700"/>
      <c r="Q792" s="700"/>
      <c r="R792" s="700"/>
      <c r="S792" s="700"/>
      <c r="T792" s="700"/>
      <c r="U792" s="122"/>
      <c r="V792" s="123"/>
      <c r="AM792" s="122"/>
      <c r="AN792" s="123"/>
    </row>
    <row r="793" spans="1:43" ht="11.25" customHeight="1" x14ac:dyDescent="0.2">
      <c r="C793" s="122"/>
      <c r="D793" s="123"/>
      <c r="F793" s="700"/>
      <c r="G793" s="700"/>
      <c r="H793" s="700"/>
      <c r="I793" s="700"/>
      <c r="J793" s="700"/>
      <c r="K793" s="700"/>
      <c r="L793" s="700"/>
      <c r="M793" s="700"/>
      <c r="N793" s="700"/>
      <c r="O793" s="700"/>
      <c r="P793" s="700"/>
      <c r="Q793" s="700"/>
      <c r="R793" s="700"/>
      <c r="S793" s="700"/>
      <c r="T793" s="700"/>
      <c r="U793" s="122"/>
      <c r="V793" s="123"/>
      <c r="W793" t="s">
        <v>366</v>
      </c>
      <c r="X793" t="s">
        <v>536</v>
      </c>
      <c r="Z793" s="111"/>
      <c r="AB793" s="111"/>
      <c r="AC793" s="111"/>
      <c r="AD793" s="111"/>
      <c r="AE793" s="111" t="s">
        <v>9</v>
      </c>
      <c r="AF793" s="111"/>
      <c r="AG793" s="111"/>
      <c r="AH793" s="255" t="s">
        <v>87</v>
      </c>
      <c r="AJ793" s="255" t="s">
        <v>89</v>
      </c>
      <c r="AL793" s="255" t="s">
        <v>212</v>
      </c>
      <c r="AM793" s="122"/>
      <c r="AN793" s="123"/>
    </row>
    <row r="794" spans="1:43" ht="11.25" customHeight="1" x14ac:dyDescent="0.2">
      <c r="C794" s="122"/>
      <c r="D794" s="123"/>
      <c r="E794" t="s">
        <v>368</v>
      </c>
      <c r="F794" s="700" t="str">
        <f ca="1">VLOOKUP(CONCATENATE($B$787&amp;INDIRECT(ADDRESS(ROW(),COLUMN()-1))),Language_Translations,MATCH(Language_Selected,Language_Options,0),FALSE)</f>
        <v>Talk with you about breastfeeding?</v>
      </c>
      <c r="G794" s="700"/>
      <c r="H794" s="700"/>
      <c r="I794" s="700"/>
      <c r="J794" s="700"/>
      <c r="K794" s="700"/>
      <c r="L794" s="700"/>
      <c r="M794" s="700"/>
      <c r="N794" s="700"/>
      <c r="O794" s="700"/>
      <c r="P794" s="700"/>
      <c r="Q794" s="700"/>
      <c r="R794" s="700"/>
      <c r="S794" s="700"/>
      <c r="T794" s="700"/>
      <c r="U794" s="122"/>
      <c r="V794" s="123"/>
      <c r="W794" t="s">
        <v>368</v>
      </c>
      <c r="X794" t="s">
        <v>537</v>
      </c>
      <c r="AG794" s="111"/>
      <c r="AH794" s="255" t="s">
        <v>87</v>
      </c>
      <c r="AJ794" s="255" t="s">
        <v>89</v>
      </c>
      <c r="AL794" s="255" t="s">
        <v>212</v>
      </c>
      <c r="AM794" s="122"/>
      <c r="AN794" s="123"/>
    </row>
    <row r="795" spans="1:43" ht="11.25" customHeight="1" x14ac:dyDescent="0.2">
      <c r="C795" s="122"/>
      <c r="D795" s="123"/>
      <c r="E795" t="s">
        <v>369</v>
      </c>
      <c r="F795" s="700" t="str">
        <f ca="1">VLOOKUP(CONCATENATE($B$787&amp;INDIRECT(ADDRESS(ROW(),COLUMN()-1))),Language_Translations,MATCH(Language_Selected,Language_Options,0),FALSE)</f>
        <v xml:space="preserve">Observe (NAME) breastfeeding to see if you are doing it correctly? </v>
      </c>
      <c r="G795" s="700"/>
      <c r="H795" s="700"/>
      <c r="I795" s="700"/>
      <c r="J795" s="700"/>
      <c r="K795" s="700"/>
      <c r="L795" s="700"/>
      <c r="M795" s="700"/>
      <c r="N795" s="700"/>
      <c r="O795" s="700"/>
      <c r="P795" s="700"/>
      <c r="Q795" s="700"/>
      <c r="R795" s="700"/>
      <c r="S795" s="700"/>
      <c r="T795" s="700"/>
      <c r="U795" s="122"/>
      <c r="V795" s="123"/>
      <c r="AL795"/>
      <c r="AM795" s="122"/>
      <c r="AN795" s="123"/>
    </row>
    <row r="796" spans="1:43" ht="11.25" customHeight="1" x14ac:dyDescent="0.2">
      <c r="C796" s="122"/>
      <c r="D796" s="123"/>
      <c r="F796" s="700"/>
      <c r="G796" s="700"/>
      <c r="H796" s="700"/>
      <c r="I796" s="700"/>
      <c r="J796" s="700"/>
      <c r="K796" s="700"/>
      <c r="L796" s="700"/>
      <c r="M796" s="700"/>
      <c r="N796" s="700"/>
      <c r="O796" s="700"/>
      <c r="P796" s="700"/>
      <c r="Q796" s="700"/>
      <c r="R796" s="700"/>
      <c r="S796" s="700"/>
      <c r="T796" s="700"/>
      <c r="U796" s="122"/>
      <c r="V796" s="123"/>
      <c r="W796" t="s">
        <v>369</v>
      </c>
      <c r="X796" t="s">
        <v>538</v>
      </c>
      <c r="AG796" s="111" t="s">
        <v>9</v>
      </c>
      <c r="AH796" s="255" t="s">
        <v>87</v>
      </c>
      <c r="AJ796" s="255" t="s">
        <v>89</v>
      </c>
      <c r="AL796" s="255" t="s">
        <v>212</v>
      </c>
      <c r="AM796" s="122"/>
      <c r="AN796" s="123"/>
    </row>
    <row r="797" spans="1:43" ht="6" customHeight="1" x14ac:dyDescent="0.2">
      <c r="A797" s="94"/>
      <c r="B797" s="256"/>
      <c r="C797" s="124"/>
      <c r="D797" s="257"/>
      <c r="E797" s="94"/>
      <c r="F797" s="546"/>
      <c r="G797" s="546"/>
      <c r="H797" s="546"/>
      <c r="I797" s="546"/>
      <c r="J797" s="546"/>
      <c r="K797" s="546"/>
      <c r="L797" s="546"/>
      <c r="M797" s="546"/>
      <c r="N797" s="546"/>
      <c r="O797" s="546"/>
      <c r="P797" s="546"/>
      <c r="Q797" s="546"/>
      <c r="R797" s="546"/>
      <c r="S797" s="546"/>
      <c r="T797" s="546"/>
      <c r="U797" s="124"/>
      <c r="V797" s="257"/>
      <c r="W797" s="94"/>
      <c r="X797" s="94"/>
      <c r="Y797" s="94"/>
      <c r="Z797" s="94"/>
      <c r="AA797" s="94"/>
      <c r="AB797" s="94"/>
      <c r="AC797" s="94"/>
      <c r="AD797" s="94"/>
      <c r="AE797" s="94"/>
      <c r="AF797" s="364"/>
      <c r="AG797" s="364"/>
      <c r="AH797" s="547"/>
      <c r="AI797" s="94"/>
      <c r="AJ797" s="547"/>
      <c r="AK797" s="94"/>
      <c r="AL797" s="547"/>
      <c r="AM797" s="124"/>
      <c r="AN797" s="257"/>
      <c r="AO797" s="94"/>
      <c r="AP797" s="94"/>
      <c r="AQ797" s="94"/>
    </row>
    <row r="798" spans="1:43" ht="6" customHeight="1" x14ac:dyDescent="0.2">
      <c r="C798" s="122"/>
      <c r="D798" s="123"/>
      <c r="F798" s="460"/>
      <c r="G798" s="460"/>
      <c r="H798" s="460"/>
      <c r="I798" s="460"/>
      <c r="J798" s="460"/>
      <c r="K798" s="460"/>
      <c r="L798" s="460"/>
      <c r="M798" s="460"/>
      <c r="N798" s="460"/>
      <c r="O798" s="460"/>
      <c r="P798" s="460"/>
      <c r="Q798" s="460"/>
      <c r="R798" s="460"/>
      <c r="S798" s="460"/>
      <c r="T798" s="460"/>
      <c r="U798" s="122"/>
      <c r="V798" s="123"/>
      <c r="AF798" s="111"/>
      <c r="AG798" s="111"/>
      <c r="AH798" s="255"/>
      <c r="AJ798" s="255"/>
      <c r="AL798" s="255"/>
      <c r="AM798" s="122"/>
      <c r="AN798" s="123"/>
    </row>
    <row r="799" spans="1:43" ht="11.25" customHeight="1" x14ac:dyDescent="0.2">
      <c r="B799" s="125">
        <v>474</v>
      </c>
      <c r="C799" s="122"/>
      <c r="D799" s="123"/>
      <c r="E799" s="731" t="str">
        <f ca="1">VLOOKUP(INDIRECT(ADDRESS(ROW(),COLUMN()-3)),Language_Translations,MATCH(Language_Selected,Language_Options,0),FALSE)</f>
        <v>During the first 2 days after the birth, did any healthcare provider do the following to you:</v>
      </c>
      <c r="F799" s="731"/>
      <c r="G799" s="731"/>
      <c r="H799" s="731"/>
      <c r="I799" s="731"/>
      <c r="J799" s="731"/>
      <c r="K799" s="731"/>
      <c r="L799" s="731"/>
      <c r="M799" s="731"/>
      <c r="N799" s="731"/>
      <c r="O799" s="731"/>
      <c r="P799" s="731"/>
      <c r="Q799" s="731"/>
      <c r="R799" s="731"/>
      <c r="S799" s="731"/>
      <c r="T799" s="731"/>
      <c r="U799" s="122"/>
      <c r="V799" s="123"/>
      <c r="AF799" s="111"/>
      <c r="AG799" s="111"/>
      <c r="AH799" s="255"/>
      <c r="AJ799" s="255"/>
      <c r="AL799" s="255"/>
      <c r="AM799" s="122"/>
      <c r="AN799" s="123"/>
    </row>
    <row r="800" spans="1:43" ht="11.25" customHeight="1" x14ac:dyDescent="0.2">
      <c r="B800" s="255"/>
      <c r="C800" s="122"/>
      <c r="D800" s="123"/>
      <c r="E800" s="731"/>
      <c r="F800" s="731"/>
      <c r="G800" s="731"/>
      <c r="H800" s="731"/>
      <c r="I800" s="731"/>
      <c r="J800" s="731"/>
      <c r="K800" s="731"/>
      <c r="L800" s="731"/>
      <c r="M800" s="731"/>
      <c r="N800" s="731"/>
      <c r="O800" s="731"/>
      <c r="P800" s="731"/>
      <c r="Q800" s="731"/>
      <c r="R800" s="731"/>
      <c r="S800" s="731"/>
      <c r="T800" s="731"/>
      <c r="U800" s="122"/>
      <c r="V800" s="123"/>
      <c r="AF800" s="111"/>
      <c r="AG800" s="111"/>
      <c r="AH800" s="125" t="s">
        <v>112</v>
      </c>
      <c r="AJ800" s="125" t="s">
        <v>113</v>
      </c>
      <c r="AL800" s="125" t="s">
        <v>474</v>
      </c>
      <c r="AM800" s="122"/>
      <c r="AN800" s="123"/>
    </row>
    <row r="801" spans="1:74" ht="6" customHeight="1" x14ac:dyDescent="0.2">
      <c r="C801" s="122"/>
      <c r="D801" s="123"/>
      <c r="E801" s="460"/>
      <c r="F801" s="460"/>
      <c r="G801" s="460"/>
      <c r="H801" s="460"/>
      <c r="I801" s="460"/>
      <c r="J801" s="460"/>
      <c r="K801" s="460"/>
      <c r="L801" s="460"/>
      <c r="M801" s="460"/>
      <c r="N801" s="460"/>
      <c r="O801" s="460"/>
      <c r="P801" s="460"/>
      <c r="Q801" s="460"/>
      <c r="R801" s="460"/>
      <c r="S801" s="460"/>
      <c r="T801" s="460"/>
      <c r="U801" s="122"/>
      <c r="V801" s="123"/>
      <c r="AF801" s="111"/>
      <c r="AG801" s="111"/>
      <c r="AH801" s="255"/>
      <c r="AJ801" s="255"/>
      <c r="AL801" s="255"/>
      <c r="AM801" s="122"/>
      <c r="AN801" s="123"/>
    </row>
    <row r="802" spans="1:74" ht="11.25" customHeight="1" x14ac:dyDescent="0.2">
      <c r="C802" s="122"/>
      <c r="D802" s="123"/>
      <c r="E802" s="215" t="s">
        <v>148</v>
      </c>
      <c r="F802" s="731" t="str">
        <f ca="1">VLOOKUP(CONCATENATE($B$799&amp;INDIRECT(ADDRESS(ROW(),COLUMN()-1))),Language_Translations,MATCH(Language_Selected,Language_Options,0),FALSE)</f>
        <v>Measure your blood pressure?</v>
      </c>
      <c r="G802" s="731"/>
      <c r="H802" s="731"/>
      <c r="I802" s="731"/>
      <c r="J802" s="731"/>
      <c r="K802" s="731"/>
      <c r="L802" s="731"/>
      <c r="M802" s="731"/>
      <c r="N802" s="731"/>
      <c r="O802" s="731"/>
      <c r="P802" s="731"/>
      <c r="Q802" s="731"/>
      <c r="R802" s="731"/>
      <c r="S802" s="731"/>
      <c r="T802" s="731"/>
      <c r="U802" s="122"/>
      <c r="V802" s="123"/>
      <c r="W802" t="s">
        <v>148</v>
      </c>
      <c r="X802" t="s">
        <v>539</v>
      </c>
      <c r="AD802" s="111" t="s">
        <v>9</v>
      </c>
      <c r="AE802" s="111"/>
      <c r="AF802" s="111"/>
      <c r="AG802" s="111"/>
      <c r="AH802" s="255" t="s">
        <v>87</v>
      </c>
      <c r="AJ802" s="255" t="s">
        <v>89</v>
      </c>
      <c r="AL802" s="255" t="s">
        <v>212</v>
      </c>
      <c r="AM802" s="122"/>
      <c r="AN802" s="123"/>
    </row>
    <row r="803" spans="1:74" ht="11.25" customHeight="1" x14ac:dyDescent="0.2">
      <c r="C803" s="122"/>
      <c r="D803" s="123"/>
      <c r="E803" s="215" t="s">
        <v>150</v>
      </c>
      <c r="F803" s="731" t="str">
        <f ca="1">VLOOKUP(CONCATENATE($B$799&amp;INDIRECT(ADDRESS(ROW(),COLUMN()-1))),Language_Translations,MATCH(Language_Selected,Language_Options,0),FALSE)</f>
        <v>Discuss your vaginal bleeding with you?</v>
      </c>
      <c r="G803" s="731"/>
      <c r="H803" s="731"/>
      <c r="I803" s="731"/>
      <c r="J803" s="731"/>
      <c r="K803" s="731"/>
      <c r="L803" s="731"/>
      <c r="M803" s="731"/>
      <c r="N803" s="731"/>
      <c r="O803" s="731"/>
      <c r="P803" s="731"/>
      <c r="Q803" s="731"/>
      <c r="R803" s="731"/>
      <c r="S803" s="731"/>
      <c r="T803" s="731"/>
      <c r="U803" s="122"/>
      <c r="V803" s="123"/>
      <c r="W803" t="s">
        <v>150</v>
      </c>
      <c r="X803" t="s">
        <v>483</v>
      </c>
      <c r="AB803" s="111" t="s">
        <v>9</v>
      </c>
      <c r="AC803" s="111"/>
      <c r="AD803" s="111"/>
      <c r="AE803" s="111"/>
      <c r="AF803" s="111"/>
      <c r="AG803" s="111"/>
      <c r="AH803" s="255" t="s">
        <v>87</v>
      </c>
      <c r="AJ803" s="255" t="s">
        <v>89</v>
      </c>
      <c r="AL803" s="255" t="s">
        <v>212</v>
      </c>
      <c r="AM803" s="122"/>
      <c r="AN803" s="123"/>
    </row>
    <row r="804" spans="1:74" ht="11.25" customHeight="1" x14ac:dyDescent="0.2">
      <c r="C804" s="122"/>
      <c r="D804" s="123"/>
      <c r="E804" s="215" t="s">
        <v>366</v>
      </c>
      <c r="F804" s="731" t="str">
        <f ca="1">VLOOKUP(CONCATENATE($B$799&amp;INDIRECT(ADDRESS(ROW(),COLUMN()-1))),Language_Translations,MATCH(Language_Selected,Language_Options,0),FALSE)</f>
        <v>Discuss family planning with you?</v>
      </c>
      <c r="G804" s="731"/>
      <c r="H804" s="731"/>
      <c r="I804" s="731"/>
      <c r="J804" s="731"/>
      <c r="K804" s="731"/>
      <c r="L804" s="731"/>
      <c r="M804" s="731"/>
      <c r="N804" s="731"/>
      <c r="O804" s="731"/>
      <c r="P804" s="731"/>
      <c r="Q804" s="731"/>
      <c r="R804" s="731"/>
      <c r="S804" s="731"/>
      <c r="T804" s="731"/>
      <c r="U804" s="122"/>
      <c r="V804" s="123"/>
      <c r="W804" t="s">
        <v>366</v>
      </c>
      <c r="X804" t="s">
        <v>540</v>
      </c>
      <c r="AD804" s="111" t="s">
        <v>9</v>
      </c>
      <c r="AE804" s="111"/>
      <c r="AF804" s="111"/>
      <c r="AG804" s="111"/>
      <c r="AH804" s="255" t="s">
        <v>87</v>
      </c>
      <c r="AJ804" s="255" t="s">
        <v>89</v>
      </c>
      <c r="AL804" s="255" t="s">
        <v>212</v>
      </c>
      <c r="AM804" s="122"/>
      <c r="AN804" s="123"/>
    </row>
    <row r="805" spans="1:74" ht="6" customHeight="1" thickBot="1" x14ac:dyDescent="0.25">
      <c r="A805" s="94"/>
      <c r="B805" s="256"/>
      <c r="C805" s="124"/>
      <c r="D805" s="257"/>
      <c r="E805" s="94"/>
      <c r="F805" s="94"/>
      <c r="G805" s="94"/>
      <c r="H805" s="94"/>
      <c r="I805" s="94"/>
      <c r="J805" s="94"/>
      <c r="K805" s="94"/>
      <c r="L805" s="94"/>
      <c r="M805" s="94"/>
      <c r="N805" s="94"/>
      <c r="O805" s="94"/>
      <c r="P805" s="94"/>
      <c r="Q805" s="94"/>
      <c r="R805" s="94"/>
      <c r="S805" s="94"/>
      <c r="T805" s="94"/>
      <c r="U805" s="124"/>
      <c r="V805" s="257"/>
      <c r="W805" s="94"/>
      <c r="X805" s="94"/>
      <c r="Y805" s="94"/>
      <c r="Z805" s="94"/>
      <c r="AA805" s="94"/>
      <c r="AB805" s="94"/>
      <c r="AC805" s="94"/>
      <c r="AD805" s="94"/>
      <c r="AE805" s="94"/>
      <c r="AF805" s="94"/>
      <c r="AG805" s="94"/>
      <c r="AH805" s="94"/>
      <c r="AI805" s="94"/>
      <c r="AJ805" s="94"/>
      <c r="AK805" s="94"/>
      <c r="AL805" s="447"/>
      <c r="AM805" s="124"/>
      <c r="AN805" s="257"/>
      <c r="AO805" s="94"/>
      <c r="AP805" s="94"/>
      <c r="AQ805" s="94"/>
    </row>
    <row r="806" spans="1:74" ht="6" customHeight="1" x14ac:dyDescent="0.2">
      <c r="A806" s="494"/>
      <c r="B806" s="383"/>
      <c r="C806" s="495"/>
      <c r="D806" s="496"/>
      <c r="E806" s="211"/>
      <c r="F806" s="211"/>
      <c r="G806" s="211"/>
      <c r="H806" s="211"/>
      <c r="I806" s="211"/>
      <c r="J806" s="211"/>
      <c r="K806" s="211"/>
      <c r="L806" s="211"/>
      <c r="M806" s="211"/>
      <c r="N806" s="211"/>
      <c r="O806" s="211"/>
      <c r="P806" s="211"/>
      <c r="Q806" s="211"/>
      <c r="R806" s="211"/>
      <c r="S806" s="211"/>
      <c r="T806" s="211"/>
      <c r="U806" s="211"/>
      <c r="V806" s="211"/>
      <c r="W806" s="211"/>
      <c r="X806" s="211"/>
      <c r="Y806" s="211"/>
      <c r="Z806" s="211"/>
      <c r="AA806" s="211"/>
      <c r="AB806" s="211"/>
      <c r="AC806" s="211"/>
      <c r="AD806" s="211"/>
      <c r="AE806" s="211"/>
      <c r="AF806" s="211"/>
      <c r="AG806" s="211"/>
      <c r="AH806" s="211"/>
      <c r="AI806" s="211"/>
      <c r="AJ806" s="211"/>
      <c r="AK806" s="211"/>
      <c r="AL806" s="384"/>
      <c r="AM806" s="495"/>
      <c r="AN806" s="496"/>
      <c r="AO806" s="211"/>
      <c r="AP806" s="211"/>
      <c r="AQ806" s="497"/>
    </row>
    <row r="807" spans="1:74" ht="11.25" customHeight="1" x14ac:dyDescent="0.2">
      <c r="A807" s="387"/>
      <c r="B807" s="125">
        <v>475</v>
      </c>
      <c r="C807" s="122"/>
      <c r="D807" s="123"/>
      <c r="E807" s="700" t="s">
        <v>541</v>
      </c>
      <c r="F807" s="700"/>
      <c r="G807" s="700"/>
      <c r="H807" s="700"/>
      <c r="I807" s="700"/>
      <c r="J807" s="700"/>
      <c r="K807" s="700"/>
      <c r="L807" s="700"/>
      <c r="M807" s="700"/>
      <c r="N807" s="700"/>
      <c r="O807" s="700"/>
      <c r="P807" s="700"/>
      <c r="Q807" s="700"/>
      <c r="R807" s="700"/>
      <c r="S807" s="700"/>
      <c r="T807" s="700"/>
      <c r="U807" s="700"/>
      <c r="V807" s="700"/>
      <c r="W807" s="700"/>
      <c r="X807" s="700"/>
      <c r="Y807" s="700"/>
      <c r="Z807" s="700"/>
      <c r="AA807" s="700"/>
      <c r="AB807" s="700"/>
      <c r="AC807" s="700"/>
      <c r="AD807" s="700"/>
      <c r="AE807" s="700"/>
      <c r="AF807" s="700"/>
      <c r="AG807" s="700"/>
      <c r="AH807" s="700"/>
      <c r="AI807" s="700"/>
      <c r="AJ807" s="700"/>
      <c r="AK807" s="700"/>
      <c r="AL807" s="700"/>
      <c r="AM807" s="122"/>
      <c r="AN807" s="123"/>
      <c r="AQ807" s="210"/>
    </row>
    <row r="808" spans="1:74" ht="6" customHeight="1" x14ac:dyDescent="0.2">
      <c r="A808" s="387"/>
      <c r="B808" s="255"/>
      <c r="C808" s="122"/>
      <c r="D808" s="123"/>
      <c r="E808" s="460"/>
      <c r="F808" s="460"/>
      <c r="G808" s="460"/>
      <c r="H808" s="460"/>
      <c r="I808" s="460"/>
      <c r="J808" s="460"/>
      <c r="K808" s="460"/>
      <c r="L808" s="460"/>
      <c r="M808" s="460"/>
      <c r="N808" s="460"/>
      <c r="O808" s="460"/>
      <c r="P808" s="460"/>
      <c r="Q808" s="460"/>
      <c r="R808" s="460"/>
      <c r="S808" s="460"/>
      <c r="T808" s="460"/>
      <c r="AC808" s="111"/>
      <c r="AD808" s="111"/>
      <c r="AE808" s="111"/>
      <c r="AF808" s="111"/>
      <c r="AG808" s="111"/>
      <c r="AH808" s="111"/>
      <c r="AI808" s="111"/>
      <c r="AJ808" s="111"/>
      <c r="AK808" s="111"/>
      <c r="AL808"/>
      <c r="AM808" s="122"/>
      <c r="AN808" s="123"/>
      <c r="AQ808" s="210"/>
    </row>
    <row r="809" spans="1:74" x14ac:dyDescent="0.2">
      <c r="A809" s="387"/>
      <c r="C809" s="122"/>
      <c r="D809" s="123"/>
      <c r="P809" s="27" t="s">
        <v>112</v>
      </c>
      <c r="AC809" s="27" t="s">
        <v>113</v>
      </c>
      <c r="AM809" s="122"/>
      <c r="AN809" s="123"/>
      <c r="AP809" s="728">
        <v>479</v>
      </c>
      <c r="AQ809" s="210"/>
      <c r="BD809" s="111"/>
      <c r="BE809" s="111"/>
      <c r="BV809" s="111"/>
    </row>
    <row r="810" spans="1:74" x14ac:dyDescent="0.2">
      <c r="A810" s="387"/>
      <c r="C810" s="122"/>
      <c r="D810" s="123"/>
      <c r="P810" s="27"/>
      <c r="AC810" s="27"/>
      <c r="AM810" s="122"/>
      <c r="AN810" s="123"/>
      <c r="AP810" s="728"/>
      <c r="AQ810" s="210"/>
      <c r="AS810" s="530"/>
      <c r="BJ810" s="111"/>
      <c r="BK810" s="111"/>
    </row>
    <row r="811" spans="1:74" ht="6" customHeight="1" thickBot="1" x14ac:dyDescent="0.25">
      <c r="A811" s="499"/>
      <c r="B811" s="493"/>
      <c r="C811" s="400"/>
      <c r="D811" s="401"/>
      <c r="E811" s="399"/>
      <c r="F811" s="399"/>
      <c r="G811" s="399"/>
      <c r="H811" s="399"/>
      <c r="I811" s="399"/>
      <c r="J811" s="399"/>
      <c r="K811" s="399"/>
      <c r="L811" s="399"/>
      <c r="M811" s="399"/>
      <c r="N811" s="399"/>
      <c r="O811" s="399"/>
      <c r="P811" s="399"/>
      <c r="Q811" s="399"/>
      <c r="R811" s="399"/>
      <c r="S811" s="399"/>
      <c r="T811" s="399"/>
      <c r="U811" s="399"/>
      <c r="V811" s="399"/>
      <c r="W811" s="399"/>
      <c r="X811" s="399"/>
      <c r="Y811" s="399"/>
      <c r="Z811" s="399"/>
      <c r="AA811" s="399"/>
      <c r="AB811" s="399"/>
      <c r="AC811" s="399"/>
      <c r="AD811" s="399"/>
      <c r="AE811" s="399"/>
      <c r="AF811" s="399"/>
      <c r="AG811" s="399"/>
      <c r="AH811" s="399"/>
      <c r="AI811" s="399"/>
      <c r="AJ811" s="399"/>
      <c r="AK811" s="399"/>
      <c r="AL811" s="402"/>
      <c r="AM811" s="400"/>
      <c r="AN811" s="401"/>
      <c r="AO811" s="399"/>
      <c r="AP811" s="399"/>
      <c r="AQ811" s="500"/>
      <c r="BU811" s="111"/>
      <c r="BV811" s="111"/>
    </row>
    <row r="812" spans="1:74" ht="6" customHeight="1" x14ac:dyDescent="0.2">
      <c r="A812" s="212"/>
      <c r="B812" s="230"/>
      <c r="C812" s="380"/>
      <c r="D812" s="381"/>
      <c r="E812" s="212"/>
      <c r="F812" s="212"/>
      <c r="G812" s="212"/>
      <c r="H812" s="212"/>
      <c r="I812" s="212"/>
      <c r="J812" s="212"/>
      <c r="K812" s="212"/>
      <c r="L812" s="212"/>
      <c r="M812" s="212"/>
      <c r="N812" s="212"/>
      <c r="O812" s="212"/>
      <c r="P812" s="212"/>
      <c r="Q812" s="212"/>
      <c r="R812" s="212"/>
      <c r="S812" s="212"/>
      <c r="T812" s="212"/>
      <c r="U812" s="380"/>
      <c r="V812" s="381"/>
      <c r="W812" s="212"/>
      <c r="X812" s="212"/>
      <c r="Y812" s="212"/>
      <c r="Z812" s="212"/>
      <c r="AA812" s="212"/>
      <c r="AB812" s="212"/>
      <c r="AC812" s="212"/>
      <c r="AD812" s="212"/>
      <c r="AE812" s="212"/>
      <c r="AF812" s="212"/>
      <c r="AG812" s="212"/>
      <c r="AH812" s="212"/>
      <c r="AI812" s="212"/>
      <c r="AJ812" s="212"/>
      <c r="AK812" s="212"/>
      <c r="AL812" s="214"/>
      <c r="AM812" s="380"/>
      <c r="AN812" s="123"/>
    </row>
    <row r="813" spans="1:74" ht="11.25" customHeight="1" x14ac:dyDescent="0.2">
      <c r="B813" s="125">
        <v>476</v>
      </c>
      <c r="C813" s="122"/>
      <c r="D813" s="123"/>
      <c r="E813" s="700" t="s">
        <v>442</v>
      </c>
      <c r="F813" s="700"/>
      <c r="G813" s="700"/>
      <c r="H813" s="700"/>
      <c r="I813" s="700"/>
      <c r="J813" s="700"/>
      <c r="K813" s="700"/>
      <c r="L813" s="700"/>
      <c r="M813" s="700"/>
      <c r="N813" s="700"/>
      <c r="O813" s="700"/>
      <c r="P813" s="700"/>
      <c r="Q813" s="700"/>
      <c r="R813" s="700"/>
      <c r="S813" s="700"/>
      <c r="T813" s="700"/>
      <c r="U813" s="122"/>
      <c r="V813" s="123"/>
      <c r="AM813" s="122"/>
      <c r="AN813" s="123"/>
      <c r="AS813" s="258"/>
      <c r="AT813" s="258"/>
      <c r="AU813" s="258"/>
      <c r="AV813" s="258"/>
      <c r="AW813" s="258"/>
      <c r="AX813" s="258"/>
      <c r="AY813" s="258"/>
      <c r="AZ813" s="700"/>
      <c r="BA813" s="700"/>
      <c r="BB813" s="700"/>
      <c r="BC813" s="700"/>
      <c r="BD813" s="700"/>
      <c r="BE813" s="700"/>
      <c r="BF813" s="700"/>
      <c r="BG813" s="700"/>
      <c r="BH813" s="700"/>
      <c r="BI813" s="700"/>
      <c r="BJ813" s="700"/>
      <c r="BK813" s="700"/>
      <c r="BL813" s="700"/>
      <c r="BM813" s="700"/>
      <c r="BN813" s="700"/>
      <c r="BO813" s="700"/>
    </row>
    <row r="814" spans="1:74" ht="6" customHeight="1" x14ac:dyDescent="0.2">
      <c r="C814" s="122"/>
      <c r="D814" s="123"/>
      <c r="E814" s="485"/>
      <c r="F814" s="485"/>
      <c r="G814" s="485"/>
      <c r="H814" s="485"/>
      <c r="I814" s="485"/>
      <c r="J814" s="485"/>
      <c r="K814" s="485"/>
      <c r="L814" s="485"/>
      <c r="M814" s="485"/>
      <c r="N814" s="485"/>
      <c r="O814" s="485"/>
      <c r="P814" s="485"/>
      <c r="Q814" s="485"/>
      <c r="R814" s="485"/>
      <c r="S814" s="485"/>
      <c r="T814" s="485"/>
      <c r="U814" s="122"/>
      <c r="V814" s="123"/>
      <c r="AL814"/>
      <c r="AM814" s="122"/>
      <c r="AN814" s="123"/>
      <c r="AZ814" s="485"/>
      <c r="BA814" s="485"/>
      <c r="BB814" s="485"/>
      <c r="BC814" s="485"/>
      <c r="BD814" s="485"/>
      <c r="BE814" s="485"/>
      <c r="BF814" s="485"/>
      <c r="BG814" s="485"/>
      <c r="BH814" s="485"/>
      <c r="BI814" s="485"/>
      <c r="BJ814" s="485"/>
      <c r="BK814" s="485"/>
      <c r="BL814" s="485"/>
      <c r="BM814" s="485"/>
      <c r="BN814" s="485"/>
      <c r="BO814" s="485"/>
    </row>
    <row r="815" spans="1:74" x14ac:dyDescent="0.2">
      <c r="B815" s="255"/>
      <c r="C815" s="122"/>
      <c r="D815" s="123"/>
      <c r="E815" s="460"/>
      <c r="F815" s="515"/>
      <c r="G815" s="515"/>
      <c r="H815" s="515"/>
      <c r="I815" s="515"/>
      <c r="J815" s="516" t="s">
        <v>542</v>
      </c>
      <c r="K815" s="515"/>
      <c r="L815" s="515"/>
      <c r="M815" s="517"/>
      <c r="N815" s="515"/>
      <c r="O815" s="515"/>
      <c r="P815" s="515"/>
      <c r="Q815" s="515"/>
      <c r="R815" s="516" t="s">
        <v>542</v>
      </c>
      <c r="S815" s="460"/>
      <c r="T815" s="460"/>
      <c r="U815" s="122"/>
      <c r="V815" s="123"/>
      <c r="AJ815" s="27"/>
      <c r="AM815" s="122"/>
      <c r="AN815" s="123"/>
      <c r="AZ815" s="460"/>
      <c r="BA815" s="515"/>
      <c r="BB815" s="515"/>
      <c r="BC815" s="515"/>
      <c r="BD815" s="515"/>
      <c r="BE815" s="516"/>
      <c r="BF815" s="515"/>
      <c r="BG815" s="515"/>
      <c r="BH815" s="515"/>
      <c r="BI815" s="515"/>
      <c r="BJ815" s="515"/>
      <c r="BK815" s="515"/>
      <c r="BL815" s="515"/>
      <c r="BM815" s="516"/>
      <c r="BN815" s="460"/>
      <c r="BO815" s="460"/>
    </row>
    <row r="816" spans="1:74" x14ac:dyDescent="0.2">
      <c r="B816" s="255"/>
      <c r="C816" s="122"/>
      <c r="D816" s="123"/>
      <c r="E816" s="460"/>
      <c r="F816" s="515"/>
      <c r="G816" s="515"/>
      <c r="H816" s="515"/>
      <c r="I816" s="515"/>
      <c r="J816" s="516" t="s">
        <v>543</v>
      </c>
      <c r="K816" s="515"/>
      <c r="L816" s="515"/>
      <c r="M816" s="517"/>
      <c r="N816" s="515"/>
      <c r="O816" s="515"/>
      <c r="P816" s="515"/>
      <c r="Q816" s="515"/>
      <c r="R816" s="516" t="s">
        <v>544</v>
      </c>
      <c r="S816" s="460"/>
      <c r="T816" s="460"/>
      <c r="U816" s="122"/>
      <c r="V816" s="123"/>
      <c r="AJ816" s="27"/>
      <c r="AM816" s="122"/>
      <c r="AN816" s="123"/>
      <c r="AZ816" s="460"/>
      <c r="BA816" s="515"/>
      <c r="BB816" s="515"/>
      <c r="BC816" s="515"/>
      <c r="BD816" s="515"/>
      <c r="BE816" s="516"/>
      <c r="BF816" s="515"/>
      <c r="BG816" s="515"/>
      <c r="BH816" s="515"/>
      <c r="BI816" s="515"/>
      <c r="BJ816" s="515"/>
      <c r="BK816" s="515"/>
      <c r="BL816" s="515"/>
      <c r="BM816" s="516"/>
      <c r="BN816" s="460"/>
      <c r="BO816" s="460"/>
    </row>
    <row r="817" spans="1:67" x14ac:dyDescent="0.2">
      <c r="B817" s="255"/>
      <c r="C817" s="122"/>
      <c r="D817" s="123"/>
      <c r="E817" s="460"/>
      <c r="F817" s="460"/>
      <c r="G817" s="460"/>
      <c r="H817" s="460"/>
      <c r="I817" s="460"/>
      <c r="J817" s="460"/>
      <c r="K817" s="460"/>
      <c r="L817" s="548"/>
      <c r="M817" s="460"/>
      <c r="N817" s="460"/>
      <c r="O817" s="460"/>
      <c r="P817" s="460"/>
      <c r="Q817" s="460"/>
      <c r="R817" s="460"/>
      <c r="S817" s="460"/>
      <c r="T817" s="460"/>
      <c r="U817" s="122"/>
      <c r="V817" s="123"/>
      <c r="AJ817" s="27"/>
      <c r="AM817" s="122"/>
      <c r="AN817" s="123"/>
      <c r="AZ817" s="460"/>
      <c r="BA817" s="460"/>
      <c r="BB817" s="460"/>
      <c r="BC817" s="460"/>
      <c r="BD817" s="460"/>
      <c r="BE817" s="460"/>
      <c r="BF817" s="460"/>
      <c r="BG817" s="460"/>
      <c r="BH817" s="460"/>
      <c r="BI817" s="460"/>
      <c r="BJ817" s="460"/>
      <c r="BK817" s="460"/>
      <c r="BL817" s="460"/>
      <c r="BM817" s="460"/>
      <c r="BN817" s="460"/>
      <c r="BO817" s="460"/>
    </row>
    <row r="818" spans="1:67" ht="11.25" customHeight="1" x14ac:dyDescent="0.2">
      <c r="B818" s="255"/>
      <c r="C818" s="122"/>
      <c r="D818" s="123"/>
      <c r="E818" t="s">
        <v>148</v>
      </c>
      <c r="F818" s="700" t="str">
        <f ca="1">VLOOKUP(CONCATENATE(B813&amp;INDIRECT(ADDRESS(ROW(),COLUMN()-1))),Language_Translations,MATCH(Language_Selected,Language_Options,0),FALSE)</f>
        <v>Has your menstrual period returned since the birth of (NAME)?</v>
      </c>
      <c r="G818" s="700"/>
      <c r="H818" s="700"/>
      <c r="I818" s="700"/>
      <c r="J818" s="700"/>
      <c r="K818" s="700"/>
      <c r="L818" s="733"/>
      <c r="M818" t="s">
        <v>150</v>
      </c>
      <c r="N818" s="700" t="str">
        <f ca="1">VLOOKUP(CONCATENATE(B813&amp;INDIRECT(ADDRESS(ROW(),COLUMN()-1))),Language_Translations,MATCH(Language_Selected,Language_Options,0),FALSE)</f>
        <v>Has your menstrual period returned since the pregnancy that ended in (DATE FROM 406)?</v>
      </c>
      <c r="O818" s="700"/>
      <c r="P818" s="700"/>
      <c r="Q818" s="700"/>
      <c r="R818" s="700"/>
      <c r="S818" s="700"/>
      <c r="T818" s="700"/>
      <c r="U818" s="122"/>
      <c r="V818" s="123"/>
      <c r="W818" t="s">
        <v>112</v>
      </c>
      <c r="Y818" s="111" t="s">
        <v>9</v>
      </c>
      <c r="Z818" s="111"/>
      <c r="AA818" s="111"/>
      <c r="AB818" s="111"/>
      <c r="AC818" s="111"/>
      <c r="AD818" s="111"/>
      <c r="AE818" s="111"/>
      <c r="AF818" s="111"/>
      <c r="AG818" s="111"/>
      <c r="AH818" s="111"/>
      <c r="AI818" s="111"/>
      <c r="AJ818" s="111"/>
      <c r="AK818" s="111"/>
      <c r="AL818" s="84" t="s">
        <v>87</v>
      </c>
      <c r="AM818" s="122"/>
      <c r="AN818" s="123"/>
      <c r="BA818" s="731"/>
      <c r="BB818" s="731"/>
      <c r="BC818" s="731"/>
      <c r="BD818" s="731"/>
      <c r="BE818" s="731"/>
      <c r="BF818" s="731"/>
      <c r="BG818" s="731"/>
      <c r="BI818" s="731"/>
      <c r="BJ818" s="731"/>
      <c r="BK818" s="731"/>
      <c r="BL818" s="731"/>
      <c r="BM818" s="731"/>
      <c r="BN818" s="731"/>
      <c r="BO818" s="731"/>
    </row>
    <row r="819" spans="1:67" x14ac:dyDescent="0.2">
      <c r="B819" s="255"/>
      <c r="C819" s="122"/>
      <c r="D819" s="123"/>
      <c r="F819" s="700"/>
      <c r="G819" s="700"/>
      <c r="H819" s="700"/>
      <c r="I819" s="700"/>
      <c r="J819" s="700"/>
      <c r="K819" s="700"/>
      <c r="L819" s="733"/>
      <c r="N819" s="700"/>
      <c r="O819" s="700"/>
      <c r="P819" s="700"/>
      <c r="Q819" s="700"/>
      <c r="R819" s="700"/>
      <c r="S819" s="700"/>
      <c r="T819" s="700"/>
      <c r="U819" s="122"/>
      <c r="V819" s="123"/>
      <c r="W819" t="s">
        <v>113</v>
      </c>
      <c r="Y819" s="111" t="s">
        <v>9</v>
      </c>
      <c r="Z819" s="111"/>
      <c r="AA819" s="111"/>
      <c r="AB819" s="111"/>
      <c r="AC819" s="111"/>
      <c r="AD819" s="111"/>
      <c r="AE819" s="111"/>
      <c r="AF819" s="111"/>
      <c r="AG819" s="111"/>
      <c r="AH819" s="111"/>
      <c r="AI819" s="111"/>
      <c r="AJ819" s="111"/>
      <c r="AK819" s="111"/>
      <c r="AL819" s="84" t="s">
        <v>89</v>
      </c>
      <c r="AM819" s="122"/>
      <c r="AN819" s="123"/>
      <c r="BA819" s="731"/>
      <c r="BB819" s="731"/>
      <c r="BC819" s="731"/>
      <c r="BD819" s="731"/>
      <c r="BE819" s="731"/>
      <c r="BF819" s="731"/>
      <c r="BG819" s="731"/>
      <c r="BI819" s="731"/>
      <c r="BJ819" s="731"/>
      <c r="BK819" s="731"/>
      <c r="BL819" s="731"/>
      <c r="BM819" s="731"/>
      <c r="BN819" s="731"/>
      <c r="BO819" s="731"/>
    </row>
    <row r="820" spans="1:67" x14ac:dyDescent="0.2">
      <c r="B820" s="255"/>
      <c r="C820" s="122"/>
      <c r="D820" s="123"/>
      <c r="F820" s="700"/>
      <c r="G820" s="700"/>
      <c r="H820" s="700"/>
      <c r="I820" s="700"/>
      <c r="J820" s="700"/>
      <c r="K820" s="700"/>
      <c r="L820" s="733"/>
      <c r="N820" s="700"/>
      <c r="O820" s="700"/>
      <c r="P820" s="700"/>
      <c r="Q820" s="700"/>
      <c r="R820" s="700"/>
      <c r="S820" s="700"/>
      <c r="T820" s="700"/>
      <c r="U820" s="122"/>
      <c r="V820" s="123"/>
      <c r="AJ820" s="27"/>
      <c r="AM820" s="122"/>
      <c r="AN820" s="123"/>
      <c r="BA820" s="731"/>
      <c r="BB820" s="731"/>
      <c r="BC820" s="731"/>
      <c r="BD820" s="731"/>
      <c r="BE820" s="731"/>
      <c r="BF820" s="731"/>
      <c r="BG820" s="731"/>
      <c r="BI820" s="731"/>
      <c r="BJ820" s="731"/>
      <c r="BK820" s="731"/>
      <c r="BL820" s="731"/>
      <c r="BM820" s="731"/>
      <c r="BN820" s="731"/>
      <c r="BO820" s="731"/>
    </row>
    <row r="821" spans="1:67" x14ac:dyDescent="0.2">
      <c r="B821" s="255"/>
      <c r="C821" s="122"/>
      <c r="D821" s="123"/>
      <c r="F821" s="700"/>
      <c r="G821" s="700"/>
      <c r="H821" s="700"/>
      <c r="I821" s="700"/>
      <c r="J821" s="700"/>
      <c r="K821" s="700"/>
      <c r="L821" s="733"/>
      <c r="N821" s="700"/>
      <c r="O821" s="700"/>
      <c r="P821" s="700"/>
      <c r="Q821" s="700"/>
      <c r="R821" s="700"/>
      <c r="S821" s="700"/>
      <c r="T821" s="700"/>
      <c r="U821" s="122"/>
      <c r="V821" s="123"/>
      <c r="AJ821" s="27"/>
      <c r="AM821" s="122"/>
      <c r="AN821" s="123"/>
      <c r="BA821" s="731"/>
      <c r="BB821" s="731"/>
      <c r="BC821" s="731"/>
      <c r="BD821" s="731"/>
      <c r="BE821" s="731"/>
      <c r="BF821" s="731"/>
      <c r="BG821" s="731"/>
      <c r="BI821" s="731"/>
      <c r="BJ821" s="731"/>
      <c r="BK821" s="731"/>
      <c r="BL821" s="731"/>
      <c r="BM821" s="731"/>
      <c r="BN821" s="731"/>
      <c r="BO821" s="731"/>
    </row>
    <row r="822" spans="1:67" x14ac:dyDescent="0.2">
      <c r="B822" s="255"/>
      <c r="C822" s="122"/>
      <c r="D822" s="123"/>
      <c r="E822" s="313"/>
      <c r="F822" s="700"/>
      <c r="G822" s="700"/>
      <c r="H822" s="700"/>
      <c r="I822" s="700"/>
      <c r="J822" s="700"/>
      <c r="K822" s="700"/>
      <c r="L822" s="733"/>
      <c r="M822" s="313"/>
      <c r="N822" s="700"/>
      <c r="O822" s="700"/>
      <c r="P822" s="700"/>
      <c r="Q822" s="700"/>
      <c r="R822" s="700"/>
      <c r="S822" s="700"/>
      <c r="T822" s="700"/>
      <c r="U822" s="122"/>
      <c r="V822" s="123"/>
      <c r="AJ822" s="27"/>
      <c r="AM822" s="122"/>
      <c r="AN822" s="123"/>
      <c r="AZ822" s="313"/>
      <c r="BA822" s="731"/>
      <c r="BB822" s="731"/>
      <c r="BC822" s="731"/>
      <c r="BD822" s="731"/>
      <c r="BE822" s="731"/>
      <c r="BF822" s="731"/>
      <c r="BG822" s="731"/>
      <c r="BH822" s="313"/>
      <c r="BI822" s="731"/>
      <c r="BJ822" s="731"/>
      <c r="BK822" s="731"/>
      <c r="BL822" s="731"/>
      <c r="BM822" s="731"/>
      <c r="BN822" s="731"/>
      <c r="BO822" s="731"/>
    </row>
    <row r="823" spans="1:67" ht="6" customHeight="1" thickBot="1" x14ac:dyDescent="0.25">
      <c r="A823" s="94"/>
      <c r="B823" s="256"/>
      <c r="C823" s="124"/>
      <c r="D823" s="257"/>
      <c r="E823" s="94"/>
      <c r="F823" s="94"/>
      <c r="G823" s="94"/>
      <c r="H823" s="94"/>
      <c r="I823" s="94"/>
      <c r="J823" s="94"/>
      <c r="K823" s="94"/>
      <c r="L823" s="94"/>
      <c r="M823" s="94"/>
      <c r="N823" s="94"/>
      <c r="O823" s="94"/>
      <c r="P823" s="94"/>
      <c r="Q823" s="94"/>
      <c r="R823" s="94"/>
      <c r="S823" s="94"/>
      <c r="T823" s="94"/>
      <c r="U823" s="124"/>
      <c r="V823" s="257"/>
      <c r="W823" s="94"/>
      <c r="X823" s="94"/>
      <c r="Y823" s="94"/>
      <c r="Z823" s="94"/>
      <c r="AA823" s="94"/>
      <c r="AB823" s="94"/>
      <c r="AC823" s="94"/>
      <c r="AD823" s="94"/>
      <c r="AE823" s="94"/>
      <c r="AF823" s="94"/>
      <c r="AG823" s="94"/>
      <c r="AH823" s="94"/>
      <c r="AI823" s="94"/>
      <c r="AJ823" s="94"/>
      <c r="AK823" s="94"/>
      <c r="AL823" s="447"/>
      <c r="AM823" s="124"/>
      <c r="AN823" s="257"/>
      <c r="AO823" s="94"/>
      <c r="AP823" s="94"/>
      <c r="AQ823" s="94"/>
    </row>
    <row r="824" spans="1:67" ht="6" customHeight="1" x14ac:dyDescent="0.2">
      <c r="A824" s="494"/>
      <c r="B824" s="383"/>
      <c r="C824" s="495"/>
      <c r="D824" s="496"/>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c r="AA824" s="211"/>
      <c r="AB824" s="211"/>
      <c r="AC824" s="211"/>
      <c r="AD824" s="211"/>
      <c r="AE824" s="211"/>
      <c r="AF824" s="211"/>
      <c r="AG824" s="211"/>
      <c r="AH824" s="211"/>
      <c r="AI824" s="211"/>
      <c r="AJ824" s="211"/>
      <c r="AK824" s="211"/>
      <c r="AL824" s="384"/>
      <c r="AM824" s="495"/>
      <c r="AN824" s="496"/>
      <c r="AO824" s="211"/>
      <c r="AP824" s="211"/>
      <c r="AQ824" s="497"/>
    </row>
    <row r="825" spans="1:67" ht="11.25" customHeight="1" x14ac:dyDescent="0.2">
      <c r="A825" s="387"/>
      <c r="B825" s="125">
        <v>477</v>
      </c>
      <c r="C825" s="122"/>
      <c r="D825" s="123"/>
      <c r="E825" s="660" t="s">
        <v>545</v>
      </c>
      <c r="F825" s="660"/>
      <c r="G825" s="660"/>
      <c r="H825" s="660"/>
      <c r="I825" s="660"/>
      <c r="J825" s="660"/>
      <c r="K825" s="660"/>
      <c r="L825" s="660"/>
      <c r="M825" s="660"/>
      <c r="N825" s="660"/>
      <c r="O825" s="660"/>
      <c r="P825" s="660"/>
      <c r="Q825" s="660"/>
      <c r="R825" s="660"/>
      <c r="S825" s="660"/>
      <c r="T825" s="660"/>
      <c r="U825" s="313"/>
      <c r="V825" s="313"/>
      <c r="W825" s="313"/>
      <c r="X825" s="313"/>
      <c r="Y825" s="313"/>
      <c r="Z825" s="313"/>
      <c r="AA825" s="313"/>
      <c r="AB825" s="313"/>
      <c r="AC825" s="313"/>
      <c r="AD825" s="313"/>
      <c r="AE825" s="313"/>
      <c r="AF825" s="313"/>
      <c r="AG825" s="313"/>
      <c r="AH825" s="313"/>
      <c r="AI825" s="313"/>
      <c r="AJ825" s="313"/>
      <c r="AK825" s="313"/>
      <c r="AL825" s="313"/>
      <c r="AM825" s="122"/>
      <c r="AN825" s="123"/>
      <c r="AQ825" s="210"/>
    </row>
    <row r="826" spans="1:67" ht="6" customHeight="1" x14ac:dyDescent="0.2">
      <c r="A826" s="387"/>
      <c r="C826" s="122"/>
      <c r="D826" s="123"/>
      <c r="AM826" s="122"/>
      <c r="AN826" s="123"/>
      <c r="AQ826" s="210"/>
    </row>
    <row r="827" spans="1:67" x14ac:dyDescent="0.2">
      <c r="A827" s="387"/>
      <c r="B827" s="255"/>
      <c r="C827" s="122"/>
      <c r="D827" s="123"/>
      <c r="P827" s="27" t="s">
        <v>280</v>
      </c>
      <c r="AC827" s="27" t="s">
        <v>281</v>
      </c>
      <c r="AM827" s="122"/>
      <c r="AN827" s="123"/>
      <c r="AP827" s="728">
        <v>479</v>
      </c>
      <c r="AQ827" s="210"/>
    </row>
    <row r="828" spans="1:67" x14ac:dyDescent="0.2">
      <c r="A828" s="387"/>
      <c r="C828" s="122"/>
      <c r="D828" s="123"/>
      <c r="AC828" s="27" t="s">
        <v>282</v>
      </c>
      <c r="AM828" s="122"/>
      <c r="AN828" s="123"/>
      <c r="AP828" s="728"/>
      <c r="AQ828" s="210"/>
    </row>
    <row r="829" spans="1:67" ht="6" customHeight="1" thickBot="1" x14ac:dyDescent="0.25">
      <c r="A829" s="499"/>
      <c r="B829" s="493"/>
      <c r="C829" s="400"/>
      <c r="D829" s="401"/>
      <c r="E829" s="399"/>
      <c r="F829" s="399"/>
      <c r="G829" s="399"/>
      <c r="H829" s="399"/>
      <c r="I829" s="399"/>
      <c r="J829" s="399"/>
      <c r="K829" s="399"/>
      <c r="L829" s="399"/>
      <c r="M829" s="399"/>
      <c r="N829" s="399"/>
      <c r="O829" s="399"/>
      <c r="P829" s="399"/>
      <c r="Q829" s="399"/>
      <c r="R829" s="399"/>
      <c r="S829" s="399"/>
      <c r="T829" s="399"/>
      <c r="U829" s="399"/>
      <c r="V829" s="399"/>
      <c r="W829" s="399"/>
      <c r="X829" s="399"/>
      <c r="Y829" s="399"/>
      <c r="Z829" s="399"/>
      <c r="AA829" s="399"/>
      <c r="AB829" s="399"/>
      <c r="AC829" s="399"/>
      <c r="AD829" s="399"/>
      <c r="AE829" s="399"/>
      <c r="AF829" s="399"/>
      <c r="AG829" s="399"/>
      <c r="AH829" s="399"/>
      <c r="AI829" s="399"/>
      <c r="AJ829" s="399"/>
      <c r="AK829" s="399"/>
      <c r="AL829" s="402"/>
      <c r="AM829" s="400"/>
      <c r="AN829" s="401"/>
      <c r="AO829" s="399"/>
      <c r="AP829" s="399"/>
      <c r="AQ829" s="500"/>
    </row>
    <row r="830" spans="1:67" ht="6" customHeight="1" x14ac:dyDescent="0.2">
      <c r="A830" s="211"/>
      <c r="B830" s="383"/>
      <c r="C830" s="495"/>
      <c r="D830" s="496"/>
      <c r="E830" s="211"/>
      <c r="F830" s="211"/>
      <c r="G830" s="211"/>
      <c r="H830" s="211"/>
      <c r="I830" s="211"/>
      <c r="J830" s="211"/>
      <c r="K830" s="211"/>
      <c r="L830" s="211"/>
      <c r="M830" s="211"/>
      <c r="N830" s="211"/>
      <c r="O830" s="211"/>
      <c r="P830" s="211"/>
      <c r="Q830" s="211"/>
      <c r="R830" s="211"/>
      <c r="S830" s="211"/>
      <c r="T830" s="211"/>
      <c r="U830" s="495"/>
      <c r="V830" s="496"/>
      <c r="W830" s="211"/>
      <c r="X830" s="211"/>
      <c r="Y830" s="211"/>
      <c r="Z830" s="211"/>
      <c r="AA830" s="211"/>
      <c r="AB830" s="211"/>
      <c r="AC830" s="211"/>
      <c r="AD830" s="211"/>
      <c r="AE830" s="211"/>
      <c r="AF830" s="211"/>
      <c r="AG830" s="211"/>
      <c r="AH830" s="211"/>
      <c r="AI830" s="211"/>
      <c r="AJ830" s="211"/>
      <c r="AK830" s="211"/>
      <c r="AL830" s="384"/>
      <c r="AM830" s="495"/>
      <c r="AN830" s="123"/>
    </row>
    <row r="831" spans="1:67" ht="11.25" customHeight="1" x14ac:dyDescent="0.2">
      <c r="B831" s="125">
        <v>478</v>
      </c>
      <c r="C831" s="122"/>
      <c r="D831" s="123"/>
      <c r="E831" s="700" t="s">
        <v>442</v>
      </c>
      <c r="F831" s="700"/>
      <c r="G831" s="700"/>
      <c r="H831" s="700"/>
      <c r="I831" s="700"/>
      <c r="J831" s="700"/>
      <c r="K831" s="700"/>
      <c r="L831" s="700"/>
      <c r="M831" s="700"/>
      <c r="N831" s="700"/>
      <c r="O831" s="700"/>
      <c r="P831" s="700"/>
      <c r="Q831" s="700"/>
      <c r="R831" s="700"/>
      <c r="S831" s="700"/>
      <c r="T831" s="700"/>
      <c r="U831" s="122"/>
      <c r="V831" s="123"/>
      <c r="AD831" s="111"/>
      <c r="AE831" s="111"/>
      <c r="AF831" s="111"/>
      <c r="AG831" s="111"/>
      <c r="AH831" s="111"/>
      <c r="AI831" s="111"/>
      <c r="AJ831" s="111"/>
      <c r="AK831" s="111"/>
      <c r="AL831" s="84"/>
      <c r="AM831" s="122"/>
      <c r="AN831" s="123"/>
    </row>
    <row r="832" spans="1:67" ht="6" customHeight="1" x14ac:dyDescent="0.2">
      <c r="C832" s="122"/>
      <c r="D832" s="123"/>
      <c r="E832" s="485"/>
      <c r="F832" s="485"/>
      <c r="G832" s="485"/>
      <c r="H832" s="485"/>
      <c r="I832" s="485"/>
      <c r="J832" s="485"/>
      <c r="K832" s="485"/>
      <c r="L832" s="485"/>
      <c r="M832" s="485"/>
      <c r="N832" s="485"/>
      <c r="O832" s="485"/>
      <c r="P832" s="485"/>
      <c r="Q832" s="485"/>
      <c r="R832" s="485"/>
      <c r="S832" s="485"/>
      <c r="T832" s="485"/>
      <c r="U832" s="122"/>
      <c r="V832" s="123"/>
      <c r="AD832" s="111"/>
      <c r="AE832" s="111"/>
      <c r="AF832" s="111"/>
      <c r="AG832" s="111"/>
      <c r="AH832" s="111"/>
      <c r="AI832" s="111"/>
      <c r="AJ832" s="111"/>
      <c r="AK832" s="111"/>
      <c r="AL832" s="84"/>
      <c r="AM832" s="122"/>
      <c r="AN832" s="123"/>
    </row>
    <row r="833" spans="1:43" x14ac:dyDescent="0.2">
      <c r="B833" s="255"/>
      <c r="C833" s="122"/>
      <c r="D833" s="123"/>
      <c r="E833" s="460"/>
      <c r="F833" s="515"/>
      <c r="G833" s="515"/>
      <c r="H833" s="515"/>
      <c r="I833" s="515"/>
      <c r="J833" s="516" t="s">
        <v>542</v>
      </c>
      <c r="K833" s="515"/>
      <c r="L833" s="515"/>
      <c r="M833" s="517"/>
      <c r="N833" s="515"/>
      <c r="O833" s="515"/>
      <c r="P833" s="515"/>
      <c r="Q833" s="515"/>
      <c r="R833" s="516" t="s">
        <v>542</v>
      </c>
      <c r="S833" s="460"/>
      <c r="T833" s="460"/>
      <c r="U833" s="122"/>
      <c r="V833" s="123"/>
      <c r="AD833" s="111"/>
      <c r="AE833" s="111"/>
      <c r="AF833" s="111"/>
      <c r="AG833" s="111"/>
      <c r="AH833" s="111"/>
      <c r="AI833" s="111"/>
      <c r="AJ833" s="111"/>
      <c r="AK833" s="111"/>
      <c r="AL833" s="84"/>
      <c r="AM833" s="122"/>
      <c r="AN833" s="123"/>
    </row>
    <row r="834" spans="1:43" x14ac:dyDescent="0.2">
      <c r="B834" s="255"/>
      <c r="C834" s="122"/>
      <c r="D834" s="123"/>
      <c r="E834" s="460"/>
      <c r="F834" s="515"/>
      <c r="G834" s="515"/>
      <c r="H834" s="515"/>
      <c r="I834" s="515"/>
      <c r="J834" s="516" t="s">
        <v>543</v>
      </c>
      <c r="K834" s="515"/>
      <c r="L834" s="515"/>
      <c r="M834" s="517"/>
      <c r="N834" s="515"/>
      <c r="O834" s="515"/>
      <c r="P834" s="515"/>
      <c r="Q834" s="515"/>
      <c r="R834" s="516" t="s">
        <v>544</v>
      </c>
      <c r="S834" s="460"/>
      <c r="T834" s="460"/>
      <c r="U834" s="122"/>
      <c r="V834" s="123"/>
      <c r="AD834" s="111"/>
      <c r="AE834" s="111"/>
      <c r="AF834" s="111"/>
      <c r="AG834" s="111"/>
      <c r="AH834" s="111"/>
      <c r="AI834" s="111"/>
      <c r="AJ834" s="111"/>
      <c r="AK834" s="111"/>
      <c r="AL834" s="84"/>
      <c r="AM834" s="122"/>
      <c r="AN834" s="123"/>
    </row>
    <row r="835" spans="1:43" x14ac:dyDescent="0.2">
      <c r="B835" s="255"/>
      <c r="C835" s="122"/>
      <c r="D835" s="123"/>
      <c r="E835" s="460"/>
      <c r="F835" s="460"/>
      <c r="G835" s="460"/>
      <c r="H835" s="460"/>
      <c r="I835" s="460"/>
      <c r="J835" s="460"/>
      <c r="K835" s="460"/>
      <c r="L835" s="548"/>
      <c r="M835" s="460"/>
      <c r="N835" s="460"/>
      <c r="O835" s="460"/>
      <c r="P835" s="460"/>
      <c r="Q835" s="460"/>
      <c r="R835" s="460"/>
      <c r="S835" s="460"/>
      <c r="T835" s="460"/>
      <c r="U835" s="122"/>
      <c r="V835" s="123"/>
      <c r="AD835" s="111"/>
      <c r="AE835" s="111"/>
      <c r="AF835" s="111"/>
      <c r="AG835" s="111"/>
      <c r="AH835" s="111"/>
      <c r="AI835" s="111"/>
      <c r="AJ835" s="111"/>
      <c r="AK835" s="111"/>
      <c r="AL835" s="84"/>
      <c r="AM835" s="122"/>
      <c r="AN835" s="123"/>
    </row>
    <row r="836" spans="1:43" ht="11.25" customHeight="1" x14ac:dyDescent="0.2">
      <c r="B836" s="255"/>
      <c r="C836" s="122"/>
      <c r="D836" s="123"/>
      <c r="E836" t="s">
        <v>148</v>
      </c>
      <c r="F836" s="700" t="str">
        <f ca="1">VLOOKUP(CONCATENATE(B831&amp;INDIRECT(ADDRESS(ROW(),COLUMN()-1))),Language_Translations,MATCH(Language_Selected,Language_Options,0),FALSE)</f>
        <v>Have you had sexual intercourse since the birth of (NAME)?</v>
      </c>
      <c r="G836" s="700"/>
      <c r="H836" s="700"/>
      <c r="I836" s="700"/>
      <c r="J836" s="700"/>
      <c r="K836" s="700"/>
      <c r="L836" s="733"/>
      <c r="M836" t="s">
        <v>150</v>
      </c>
      <c r="N836" s="700" t="str">
        <f ca="1">VLOOKUP(CONCATENATE(B831&amp;INDIRECT(ADDRESS(ROW(),COLUMN()-1))),Language_Translations,MATCH(Language_Selected,Language_Options,0),FALSE)</f>
        <v>Have you had sexual intercourse since the pregnancy that ended in (DATE FROM 406)?</v>
      </c>
      <c r="O836" s="700"/>
      <c r="P836" s="700"/>
      <c r="Q836" s="700"/>
      <c r="R836" s="700"/>
      <c r="S836" s="700"/>
      <c r="T836" s="700"/>
      <c r="U836" s="122"/>
      <c r="V836" s="123"/>
      <c r="W836" t="s">
        <v>112</v>
      </c>
      <c r="Y836" s="111" t="s">
        <v>9</v>
      </c>
      <c r="Z836" s="111"/>
      <c r="AA836" s="111"/>
      <c r="AB836" s="111"/>
      <c r="AC836" s="111"/>
      <c r="AD836" s="111"/>
      <c r="AE836" s="111"/>
      <c r="AF836" s="111"/>
      <c r="AG836" s="111"/>
      <c r="AH836" s="111"/>
      <c r="AI836" s="111"/>
      <c r="AJ836" s="111"/>
      <c r="AK836" s="111"/>
      <c r="AL836" s="84" t="s">
        <v>87</v>
      </c>
      <c r="AM836" s="122"/>
      <c r="AN836" s="123"/>
    </row>
    <row r="837" spans="1:43" x14ac:dyDescent="0.2">
      <c r="B837" s="255"/>
      <c r="C837" s="122"/>
      <c r="D837" s="123"/>
      <c r="F837" s="700"/>
      <c r="G837" s="700"/>
      <c r="H837" s="700"/>
      <c r="I837" s="700"/>
      <c r="J837" s="700"/>
      <c r="K837" s="700"/>
      <c r="L837" s="733"/>
      <c r="N837" s="700"/>
      <c r="O837" s="700"/>
      <c r="P837" s="700"/>
      <c r="Q837" s="700"/>
      <c r="R837" s="700"/>
      <c r="S837" s="700"/>
      <c r="T837" s="700"/>
      <c r="U837" s="122"/>
      <c r="V837" s="123"/>
      <c r="W837" t="s">
        <v>113</v>
      </c>
      <c r="Y837" s="111" t="s">
        <v>9</v>
      </c>
      <c r="Z837" s="111"/>
      <c r="AA837" s="111"/>
      <c r="AB837" s="111"/>
      <c r="AC837" s="111"/>
      <c r="AD837" s="111"/>
      <c r="AE837" s="111"/>
      <c r="AF837" s="111"/>
      <c r="AG837" s="111"/>
      <c r="AH837" s="111"/>
      <c r="AI837" s="111"/>
      <c r="AJ837" s="111"/>
      <c r="AK837" s="111"/>
      <c r="AL837" s="84" t="s">
        <v>89</v>
      </c>
      <c r="AM837" s="122"/>
      <c r="AN837" s="123"/>
    </row>
    <row r="838" spans="1:43" x14ac:dyDescent="0.2">
      <c r="B838" s="255"/>
      <c r="C838" s="122"/>
      <c r="D838" s="123"/>
      <c r="F838" s="700"/>
      <c r="G838" s="700"/>
      <c r="H838" s="700"/>
      <c r="I838" s="700"/>
      <c r="J838" s="700"/>
      <c r="K838" s="700"/>
      <c r="L838" s="733"/>
      <c r="N838" s="700"/>
      <c r="O838" s="700"/>
      <c r="P838" s="700"/>
      <c r="Q838" s="700"/>
      <c r="R838" s="700"/>
      <c r="S838" s="700"/>
      <c r="T838" s="700"/>
      <c r="U838" s="122"/>
      <c r="V838" s="123"/>
      <c r="AD838" s="111"/>
      <c r="AE838" s="111"/>
      <c r="AF838" s="111"/>
      <c r="AG838" s="111"/>
      <c r="AH838" s="111"/>
      <c r="AI838" s="111"/>
      <c r="AJ838" s="111"/>
      <c r="AK838" s="111"/>
      <c r="AL838" s="84"/>
      <c r="AM838" s="122"/>
      <c r="AN838" s="123"/>
    </row>
    <row r="839" spans="1:43" x14ac:dyDescent="0.2">
      <c r="B839" s="255"/>
      <c r="C839" s="122"/>
      <c r="D839" s="123"/>
      <c r="F839" s="700"/>
      <c r="G839" s="700"/>
      <c r="H839" s="700"/>
      <c r="I839" s="700"/>
      <c r="J839" s="700"/>
      <c r="K839" s="700"/>
      <c r="L839" s="733"/>
      <c r="N839" s="700"/>
      <c r="O839" s="700"/>
      <c r="P839" s="700"/>
      <c r="Q839" s="700"/>
      <c r="R839" s="700"/>
      <c r="S839" s="700"/>
      <c r="T839" s="700"/>
      <c r="U839" s="122"/>
      <c r="V839" s="123"/>
      <c r="AD839" s="111"/>
      <c r="AE839" s="111"/>
      <c r="AF839" s="111"/>
      <c r="AG839" s="111"/>
      <c r="AH839" s="111"/>
      <c r="AI839" s="111"/>
      <c r="AJ839" s="111"/>
      <c r="AK839" s="111"/>
      <c r="AL839" s="84"/>
      <c r="AM839" s="122"/>
      <c r="AN839" s="123"/>
    </row>
    <row r="840" spans="1:43" ht="6" customHeight="1" thickBot="1" x14ac:dyDescent="0.25">
      <c r="A840" s="94"/>
      <c r="B840" s="256"/>
      <c r="C840" s="124"/>
      <c r="D840" s="257"/>
      <c r="E840" s="313"/>
      <c r="F840" s="460"/>
      <c r="G840" s="460"/>
      <c r="H840" s="460"/>
      <c r="I840" s="460"/>
      <c r="J840" s="460"/>
      <c r="K840" s="460"/>
      <c r="L840" s="460"/>
      <c r="M840" s="545"/>
      <c r="N840" s="460"/>
      <c r="O840" s="460"/>
      <c r="P840" s="460"/>
      <c r="Q840" s="460"/>
      <c r="R840" s="460"/>
      <c r="S840" s="460"/>
      <c r="T840" s="460"/>
      <c r="U840" s="124"/>
      <c r="V840" s="257"/>
      <c r="W840" s="94"/>
      <c r="X840" s="94"/>
      <c r="Y840" s="94"/>
      <c r="Z840" s="94"/>
      <c r="AA840" s="94"/>
      <c r="AB840" s="94"/>
      <c r="AC840" s="94"/>
      <c r="AD840" s="94"/>
      <c r="AE840" s="94"/>
      <c r="AF840" s="94"/>
      <c r="AG840" s="94"/>
      <c r="AH840" s="94"/>
      <c r="AI840" s="94"/>
      <c r="AJ840" s="94"/>
      <c r="AK840" s="94"/>
      <c r="AL840" s="447"/>
      <c r="AM840" s="124"/>
      <c r="AN840" s="257"/>
      <c r="AO840" s="94"/>
      <c r="AP840" s="94"/>
      <c r="AQ840" s="94"/>
    </row>
    <row r="841" spans="1:43" ht="6" customHeight="1" x14ac:dyDescent="0.2">
      <c r="A841" s="494"/>
      <c r="B841" s="383"/>
      <c r="C841" s="495"/>
      <c r="D841" s="496"/>
      <c r="E841" s="211"/>
      <c r="F841" s="211"/>
      <c r="G841" s="211"/>
      <c r="H841" s="211"/>
      <c r="I841" s="211"/>
      <c r="J841" s="211"/>
      <c r="K841" s="211"/>
      <c r="L841" s="211"/>
      <c r="M841" s="211"/>
      <c r="N841" s="211"/>
      <c r="O841" s="211"/>
      <c r="P841" s="211"/>
      <c r="Q841" s="211"/>
      <c r="R841" s="211"/>
      <c r="S841" s="211"/>
      <c r="T841" s="211"/>
      <c r="U841" s="495"/>
      <c r="V841" s="496"/>
      <c r="W841" s="211"/>
      <c r="X841" s="211"/>
      <c r="Y841" s="211"/>
      <c r="Z841" s="211"/>
      <c r="AA841" s="211"/>
      <c r="AB841" s="211"/>
      <c r="AC841" s="211"/>
      <c r="AD841" s="211"/>
      <c r="AE841" s="211"/>
      <c r="AF841" s="211"/>
      <c r="AG841" s="211"/>
      <c r="AH841" s="211"/>
      <c r="AI841" s="211"/>
      <c r="AJ841" s="211"/>
      <c r="AK841" s="211"/>
      <c r="AL841" s="384"/>
      <c r="AM841" s="495"/>
      <c r="AN841" s="211"/>
      <c r="AO841" s="211"/>
      <c r="AP841" s="211"/>
      <c r="AQ841" s="497"/>
    </row>
    <row r="842" spans="1:43" ht="11.25" customHeight="1" x14ac:dyDescent="0.2">
      <c r="A842" s="387"/>
      <c r="B842" s="125">
        <v>479</v>
      </c>
      <c r="C842" s="122"/>
      <c r="D842" s="123"/>
      <c r="E842" s="660" t="s">
        <v>449</v>
      </c>
      <c r="F842" s="660"/>
      <c r="G842" s="660"/>
      <c r="H842" s="660"/>
      <c r="I842" s="660"/>
      <c r="J842" s="660"/>
      <c r="K842" s="660"/>
      <c r="L842" s="660"/>
      <c r="M842" s="660"/>
      <c r="N842" s="660"/>
      <c r="O842" s="660"/>
      <c r="P842" s="660"/>
      <c r="Q842" s="660"/>
      <c r="R842" s="660"/>
      <c r="S842" s="660"/>
      <c r="T842" s="660"/>
      <c r="U842" s="122"/>
      <c r="V842" s="123"/>
      <c r="W842" t="s">
        <v>430</v>
      </c>
      <c r="AF842" s="111" t="s">
        <v>9</v>
      </c>
      <c r="AG842" s="111"/>
      <c r="AH842" s="111"/>
      <c r="AI842" s="111"/>
      <c r="AJ842" s="111"/>
      <c r="AK842" s="111"/>
      <c r="AL842" s="27">
        <v>1</v>
      </c>
      <c r="AM842" s="122"/>
      <c r="AQ842" s="210"/>
    </row>
    <row r="843" spans="1:43" x14ac:dyDescent="0.2">
      <c r="A843" s="387"/>
      <c r="B843" s="255"/>
      <c r="C843" s="122"/>
      <c r="D843" s="123"/>
      <c r="E843" s="660"/>
      <c r="F843" s="660"/>
      <c r="G843" s="660"/>
      <c r="H843" s="660"/>
      <c r="I843" s="660"/>
      <c r="J843" s="660"/>
      <c r="K843" s="660"/>
      <c r="L843" s="660"/>
      <c r="M843" s="660"/>
      <c r="N843" s="660"/>
      <c r="O843" s="660"/>
      <c r="P843" s="660"/>
      <c r="Q843" s="660"/>
      <c r="R843" s="660"/>
      <c r="S843" s="660"/>
      <c r="T843" s="660"/>
      <c r="U843" s="122"/>
      <c r="V843" s="123"/>
      <c r="W843" t="s">
        <v>432</v>
      </c>
      <c r="AE843" s="111"/>
      <c r="AF843" s="111" t="s">
        <v>9</v>
      </c>
      <c r="AG843" s="111"/>
      <c r="AH843" s="111"/>
      <c r="AI843" s="111"/>
      <c r="AJ843" s="111"/>
      <c r="AK843" s="111"/>
      <c r="AL843" s="27">
        <v>3</v>
      </c>
      <c r="AM843" s="122"/>
      <c r="AP843" s="685">
        <v>487</v>
      </c>
      <c r="AQ843" s="210"/>
    </row>
    <row r="844" spans="1:43" x14ac:dyDescent="0.2">
      <c r="A844" s="387"/>
      <c r="C844" s="122"/>
      <c r="D844" s="123"/>
      <c r="E844" s="660"/>
      <c r="F844" s="660"/>
      <c r="G844" s="660"/>
      <c r="H844" s="660"/>
      <c r="I844" s="660"/>
      <c r="J844" s="660"/>
      <c r="K844" s="660"/>
      <c r="L844" s="660"/>
      <c r="M844" s="660"/>
      <c r="N844" s="660"/>
      <c r="O844" s="660"/>
      <c r="P844" s="660"/>
      <c r="Q844" s="660"/>
      <c r="R844" s="660"/>
      <c r="S844" s="660"/>
      <c r="T844" s="660"/>
      <c r="U844" s="122"/>
      <c r="V844" s="123"/>
      <c r="W844" t="s">
        <v>439</v>
      </c>
      <c r="AF844" s="111" t="s">
        <v>9</v>
      </c>
      <c r="AG844" s="111"/>
      <c r="AH844" s="111"/>
      <c r="AI844" s="111"/>
      <c r="AJ844" s="111"/>
      <c r="AK844" s="111"/>
      <c r="AL844" s="27">
        <v>5</v>
      </c>
      <c r="AM844" s="122"/>
      <c r="AP844" s="685"/>
      <c r="AQ844" s="210"/>
    </row>
    <row r="845" spans="1:43" ht="6" customHeight="1" thickBot="1" x14ac:dyDescent="0.25">
      <c r="A845" s="499"/>
      <c r="B845" s="493"/>
      <c r="C845" s="400"/>
      <c r="D845" s="401"/>
      <c r="E845" s="399"/>
      <c r="F845" s="399"/>
      <c r="G845" s="399"/>
      <c r="H845" s="399"/>
      <c r="I845" s="399"/>
      <c r="J845" s="399"/>
      <c r="K845" s="399"/>
      <c r="L845" s="399"/>
      <c r="M845" s="399"/>
      <c r="N845" s="399"/>
      <c r="O845" s="399"/>
      <c r="P845" s="399"/>
      <c r="Q845" s="399"/>
      <c r="R845" s="399"/>
      <c r="S845" s="399"/>
      <c r="T845" s="399"/>
      <c r="U845" s="400"/>
      <c r="V845" s="401"/>
      <c r="W845" s="399"/>
      <c r="X845" s="399"/>
      <c r="Y845" s="399"/>
      <c r="Z845" s="399"/>
      <c r="AA845" s="399"/>
      <c r="AB845" s="399"/>
      <c r="AC845" s="399"/>
      <c r="AD845" s="399"/>
      <c r="AE845" s="399"/>
      <c r="AF845" s="399"/>
      <c r="AG845" s="399"/>
      <c r="AH845" s="399"/>
      <c r="AI845" s="399"/>
      <c r="AJ845" s="399"/>
      <c r="AK845" s="399"/>
      <c r="AL845" s="402"/>
      <c r="AM845" s="400"/>
      <c r="AN845" s="401"/>
      <c r="AO845" s="399"/>
      <c r="AP845" s="399"/>
      <c r="AQ845" s="500"/>
    </row>
    <row r="846" spans="1:43" ht="6" customHeight="1" x14ac:dyDescent="0.2">
      <c r="A846" s="212"/>
      <c r="B846" s="230"/>
      <c r="C846" s="380"/>
      <c r="D846" s="381"/>
      <c r="E846" s="212"/>
      <c r="F846" s="212"/>
      <c r="G846" s="212"/>
      <c r="H846" s="212"/>
      <c r="I846" s="212"/>
      <c r="J846" s="212"/>
      <c r="K846" s="212"/>
      <c r="L846" s="212"/>
      <c r="M846" s="212"/>
      <c r="N846" s="212"/>
      <c r="O846" s="212"/>
      <c r="P846" s="212"/>
      <c r="Q846" s="212"/>
      <c r="R846" s="212"/>
      <c r="S846" s="212"/>
      <c r="T846" s="212"/>
      <c r="U846" s="380"/>
      <c r="V846" s="381"/>
      <c r="W846" s="212"/>
      <c r="X846" s="212"/>
      <c r="Y846" s="212"/>
      <c r="Z846" s="212"/>
      <c r="AA846" s="212"/>
      <c r="AB846" s="212"/>
      <c r="AC846" s="212"/>
      <c r="AD846" s="212"/>
      <c r="AE846" s="212"/>
      <c r="AF846" s="212"/>
      <c r="AG846" s="212"/>
      <c r="AH846" s="212"/>
      <c r="AI846" s="212"/>
      <c r="AJ846" s="212"/>
      <c r="AK846" s="212"/>
      <c r="AL846" s="214"/>
      <c r="AM846" s="380"/>
      <c r="AN846" s="381"/>
      <c r="AO846" s="212"/>
      <c r="AP846" s="212"/>
      <c r="AQ846" s="212"/>
    </row>
    <row r="847" spans="1:43" ht="11.25" customHeight="1" x14ac:dyDescent="0.2">
      <c r="B847" s="125">
        <v>480</v>
      </c>
      <c r="C847" s="122"/>
      <c r="D847" s="123"/>
      <c r="E847" s="700" t="str">
        <f ca="1">VLOOKUP(INDIRECT(ADDRESS(ROW(),COLUMN()-3)),Language_Translations,MATCH(Language_Selected,Language_Options,0),FALSE)</f>
        <v>Did you ever breastfeed (NAME)?</v>
      </c>
      <c r="F847" s="700"/>
      <c r="G847" s="700"/>
      <c r="H847" s="700"/>
      <c r="I847" s="700"/>
      <c r="J847" s="700"/>
      <c r="K847" s="700"/>
      <c r="L847" s="700"/>
      <c r="M847" s="700"/>
      <c r="N847" s="700"/>
      <c r="O847" s="700"/>
      <c r="P847" s="700"/>
      <c r="Q847" s="700"/>
      <c r="R847" s="700"/>
      <c r="S847" s="700"/>
      <c r="T847" s="700"/>
      <c r="U847" s="122"/>
      <c r="V847" s="123"/>
      <c r="W847" t="s">
        <v>112</v>
      </c>
      <c r="Y847" s="111" t="s">
        <v>9</v>
      </c>
      <c r="Z847" s="111"/>
      <c r="AA847" s="111"/>
      <c r="AB847" s="111"/>
      <c r="AC847" s="111"/>
      <c r="AD847" s="111"/>
      <c r="AE847" s="111"/>
      <c r="AF847" s="111"/>
      <c r="AG847" s="111"/>
      <c r="AH847" s="111"/>
      <c r="AI847" s="111"/>
      <c r="AJ847" s="111"/>
      <c r="AK847" s="111"/>
      <c r="AL847" s="84" t="s">
        <v>87</v>
      </c>
      <c r="AM847" s="122"/>
      <c r="AN847" s="123"/>
      <c r="AP847">
        <v>482</v>
      </c>
    </row>
    <row r="848" spans="1:43" x14ac:dyDescent="0.2">
      <c r="B848" s="255"/>
      <c r="C848" s="122"/>
      <c r="D848" s="123"/>
      <c r="E848" s="700"/>
      <c r="F848" s="700"/>
      <c r="G848" s="700"/>
      <c r="H848" s="700"/>
      <c r="I848" s="700"/>
      <c r="J848" s="700"/>
      <c r="K848" s="700"/>
      <c r="L848" s="700"/>
      <c r="M848" s="700"/>
      <c r="N848" s="700"/>
      <c r="O848" s="700"/>
      <c r="P848" s="700"/>
      <c r="Q848" s="700"/>
      <c r="R848" s="700"/>
      <c r="S848" s="700"/>
      <c r="T848" s="700"/>
      <c r="U848" s="122"/>
      <c r="V848" s="123"/>
      <c r="W848" t="s">
        <v>113</v>
      </c>
      <c r="Y848" s="111" t="s">
        <v>9</v>
      </c>
      <c r="Z848" s="111"/>
      <c r="AA848" s="111"/>
      <c r="AB848" s="111"/>
      <c r="AC848" s="111"/>
      <c r="AD848" s="111"/>
      <c r="AE848" s="111"/>
      <c r="AF848" s="111"/>
      <c r="AG848" s="111"/>
      <c r="AH848" s="111"/>
      <c r="AI848" s="111"/>
      <c r="AJ848" s="111"/>
      <c r="AK848" s="111"/>
      <c r="AL848" s="84" t="s">
        <v>89</v>
      </c>
      <c r="AM848" s="122"/>
      <c r="AN848" s="123"/>
    </row>
    <row r="849" spans="1:43" ht="6" customHeight="1" thickBot="1" x14ac:dyDescent="0.25">
      <c r="A849" s="399"/>
      <c r="B849" s="493"/>
      <c r="C849" s="400"/>
      <c r="D849" s="401"/>
      <c r="E849" s="399"/>
      <c r="F849" s="399"/>
      <c r="G849" s="399"/>
      <c r="H849" s="399"/>
      <c r="I849" s="399"/>
      <c r="J849" s="399"/>
      <c r="K849" s="399"/>
      <c r="L849" s="399"/>
      <c r="M849" s="399"/>
      <c r="N849" s="399"/>
      <c r="O849" s="399"/>
      <c r="P849" s="399"/>
      <c r="Q849" s="399"/>
      <c r="R849" s="399"/>
      <c r="S849" s="399"/>
      <c r="T849" s="399"/>
      <c r="U849" s="400"/>
      <c r="V849" s="401"/>
      <c r="W849" s="399"/>
      <c r="X849" s="399"/>
      <c r="Y849" s="399"/>
      <c r="Z849" s="399"/>
      <c r="AA849" s="399"/>
      <c r="AB849" s="399"/>
      <c r="AC849" s="399"/>
      <c r="AD849" s="399"/>
      <c r="AE849" s="399"/>
      <c r="AF849" s="399"/>
      <c r="AG849" s="399"/>
      <c r="AH849" s="399"/>
      <c r="AI849" s="399"/>
      <c r="AJ849" s="399"/>
      <c r="AK849" s="399"/>
      <c r="AL849" s="402"/>
      <c r="AM849" s="400"/>
      <c r="AN849" s="257"/>
      <c r="AO849" s="94"/>
      <c r="AP849" s="94"/>
      <c r="AQ849" s="94"/>
    </row>
    <row r="850" spans="1:43" ht="6" customHeight="1" x14ac:dyDescent="0.2">
      <c r="A850" s="494"/>
      <c r="B850" s="383"/>
      <c r="C850" s="495"/>
      <c r="D850" s="496"/>
      <c r="E850" s="211"/>
      <c r="F850" s="211"/>
      <c r="G850" s="211"/>
      <c r="H850" s="211"/>
      <c r="I850" s="211"/>
      <c r="J850" s="211"/>
      <c r="K850" s="211"/>
      <c r="L850" s="211"/>
      <c r="M850" s="211"/>
      <c r="N850" s="211"/>
      <c r="O850" s="211"/>
      <c r="P850" s="211"/>
      <c r="Q850" s="211"/>
      <c r="R850" s="211"/>
      <c r="S850" s="211"/>
      <c r="T850" s="211"/>
      <c r="U850" s="211"/>
      <c r="V850" s="211"/>
      <c r="W850" s="211"/>
      <c r="X850" s="211"/>
      <c r="Y850" s="211"/>
      <c r="Z850" s="211"/>
      <c r="AA850" s="211"/>
      <c r="AB850" s="211"/>
      <c r="AC850" s="211"/>
      <c r="AD850" s="211"/>
      <c r="AE850" s="211"/>
      <c r="AF850" s="211"/>
      <c r="AG850" s="211"/>
      <c r="AH850" s="211"/>
      <c r="AI850" s="211"/>
      <c r="AJ850" s="211"/>
      <c r="AK850" s="211"/>
      <c r="AL850" s="384"/>
      <c r="AM850" s="495"/>
      <c r="AN850" s="496"/>
      <c r="AO850" s="211"/>
      <c r="AP850" s="211"/>
      <c r="AQ850" s="497"/>
    </row>
    <row r="851" spans="1:43" ht="10.4" customHeight="1" x14ac:dyDescent="0.2">
      <c r="A851" s="387"/>
      <c r="B851" s="125">
        <v>481</v>
      </c>
      <c r="C851" s="122"/>
      <c r="D851" s="123"/>
      <c r="E851" s="369" t="s">
        <v>546</v>
      </c>
      <c r="F851" s="313"/>
      <c r="G851" s="313"/>
      <c r="H851" s="313"/>
      <c r="I851" s="313"/>
      <c r="J851" s="313"/>
      <c r="K851" s="313"/>
      <c r="L851" s="313"/>
      <c r="M851" s="313"/>
      <c r="N851" s="313"/>
      <c r="O851" s="313"/>
      <c r="P851" s="313"/>
      <c r="R851" s="313"/>
      <c r="S851" s="313"/>
      <c r="T851" s="313"/>
      <c r="Z851" s="735" t="s">
        <v>547</v>
      </c>
      <c r="AA851" s="735"/>
      <c r="AB851" s="735"/>
      <c r="AM851" s="122"/>
      <c r="AN851" s="123"/>
      <c r="AP851" s="685">
        <v>486</v>
      </c>
      <c r="AQ851" s="210"/>
    </row>
    <row r="852" spans="1:43" ht="6" customHeight="1" x14ac:dyDescent="0.2">
      <c r="A852" s="387"/>
      <c r="C852" s="122"/>
      <c r="D852" s="123"/>
      <c r="Z852" s="735"/>
      <c r="AA852" s="735"/>
      <c r="AB852" s="735"/>
      <c r="AM852" s="122"/>
      <c r="AN852" s="123"/>
      <c r="AP852" s="685"/>
      <c r="AQ852" s="210"/>
    </row>
    <row r="853" spans="1:43" x14ac:dyDescent="0.2">
      <c r="A853" s="387"/>
      <c r="B853" s="255"/>
      <c r="C853" s="122"/>
      <c r="D853" s="123"/>
      <c r="S853" s="27"/>
      <c r="AC853" s="27"/>
      <c r="AM853" s="122"/>
      <c r="AN853" s="123"/>
      <c r="AQ853" s="210"/>
    </row>
    <row r="854" spans="1:43" x14ac:dyDescent="0.2">
      <c r="A854" s="387"/>
      <c r="C854" s="122"/>
      <c r="D854" s="123"/>
      <c r="P854" s="27"/>
      <c r="S854" s="27"/>
      <c r="AB854" s="27" t="s">
        <v>548</v>
      </c>
      <c r="AC854" s="27"/>
      <c r="AM854" s="122"/>
      <c r="AN854" s="123"/>
      <c r="AP854">
        <v>487</v>
      </c>
      <c r="AQ854" s="210"/>
    </row>
    <row r="855" spans="1:43" ht="6" customHeight="1" thickBot="1" x14ac:dyDescent="0.25">
      <c r="A855" s="499"/>
      <c r="B855" s="493"/>
      <c r="C855" s="400"/>
      <c r="D855" s="401"/>
      <c r="E855" s="399"/>
      <c r="F855" s="399"/>
      <c r="G855" s="399"/>
      <c r="H855" s="399"/>
      <c r="I855" s="399"/>
      <c r="J855" s="399"/>
      <c r="K855" s="399"/>
      <c r="L855" s="399"/>
      <c r="M855" s="399"/>
      <c r="N855" s="399"/>
      <c r="O855" s="399"/>
      <c r="P855" s="399"/>
      <c r="Q855" s="399"/>
      <c r="R855" s="399"/>
      <c r="S855" s="399"/>
      <c r="T855" s="399"/>
      <c r="U855" s="399"/>
      <c r="V855" s="399"/>
      <c r="W855" s="399"/>
      <c r="X855" s="399"/>
      <c r="Y855" s="399"/>
      <c r="Z855" s="399"/>
      <c r="AA855" s="399"/>
      <c r="AB855" s="399"/>
      <c r="AC855" s="399"/>
      <c r="AD855" s="399"/>
      <c r="AE855" s="399"/>
      <c r="AF855" s="399"/>
      <c r="AG855" s="399"/>
      <c r="AH855" s="399"/>
      <c r="AI855" s="399"/>
      <c r="AJ855" s="399"/>
      <c r="AK855" s="399"/>
      <c r="AL855" s="402"/>
      <c r="AM855" s="400"/>
      <c r="AN855" s="401"/>
      <c r="AO855" s="399"/>
      <c r="AP855" s="399"/>
      <c r="AQ855" s="500"/>
    </row>
    <row r="856" spans="1:43" ht="6" customHeight="1" x14ac:dyDescent="0.2">
      <c r="A856" s="211"/>
      <c r="B856" s="383"/>
      <c r="C856" s="495"/>
      <c r="D856" s="496"/>
      <c r="E856" s="211"/>
      <c r="F856" s="211"/>
      <c r="G856" s="211"/>
      <c r="H856" s="211"/>
      <c r="I856" s="211"/>
      <c r="J856" s="211"/>
      <c r="K856" s="211"/>
      <c r="L856" s="211"/>
      <c r="M856" s="211"/>
      <c r="N856" s="211"/>
      <c r="O856" s="211"/>
      <c r="P856" s="211"/>
      <c r="Q856" s="211"/>
      <c r="R856" s="211"/>
      <c r="S856" s="211"/>
      <c r="T856" s="211"/>
      <c r="U856" s="495"/>
      <c r="V856" s="496"/>
      <c r="W856" s="211"/>
      <c r="X856" s="211"/>
      <c r="Y856" s="211"/>
      <c r="Z856" s="211"/>
      <c r="AA856" s="211"/>
      <c r="AB856" s="211"/>
      <c r="AC856" s="211"/>
      <c r="AD856" s="211"/>
      <c r="AE856" s="211"/>
      <c r="AF856" s="211"/>
      <c r="AG856" s="211"/>
      <c r="AH856" s="211"/>
      <c r="AI856" s="211"/>
      <c r="AJ856" s="211"/>
      <c r="AK856" s="211"/>
      <c r="AL856" s="384"/>
      <c r="AM856" s="495"/>
      <c r="AN856" s="123"/>
    </row>
    <row r="857" spans="1:43" ht="11.25" customHeight="1" x14ac:dyDescent="0.2">
      <c r="B857" s="125">
        <v>482</v>
      </c>
      <c r="C857" s="122"/>
      <c r="D857" s="123"/>
      <c r="E857" s="700" t="str">
        <f ca="1">VLOOKUP(INDIRECT(ADDRESS(ROW(),COLUMN()-3)),Language_Translations,MATCH(Language_Selected,Language_Options,0),FALSE)</f>
        <v>How long after birth did you first put (NAME) to the breast?</v>
      </c>
      <c r="F857" s="700"/>
      <c r="G857" s="700"/>
      <c r="H857" s="700"/>
      <c r="I857" s="700"/>
      <c r="J857" s="700"/>
      <c r="K857" s="700"/>
      <c r="L857" s="700"/>
      <c r="M857" s="700"/>
      <c r="N857" s="700"/>
      <c r="O857" s="700"/>
      <c r="P857" s="700"/>
      <c r="Q857" s="700"/>
      <c r="R857" s="700"/>
      <c r="S857" s="700"/>
      <c r="T857" s="700"/>
      <c r="U857" s="122"/>
      <c r="V857" s="123"/>
      <c r="W857" t="s">
        <v>378</v>
      </c>
      <c r="AB857" s="111" t="s">
        <v>9</v>
      </c>
      <c r="AC857" s="111"/>
      <c r="AD857" s="111"/>
      <c r="AE857" s="111"/>
      <c r="AF857" s="111"/>
      <c r="AG857" s="111"/>
      <c r="AH857" s="111"/>
      <c r="AI857" s="111"/>
      <c r="AJ857" s="111"/>
      <c r="AK857" s="111"/>
      <c r="AL857" s="84" t="s">
        <v>516</v>
      </c>
      <c r="AM857" s="122"/>
      <c r="AN857" s="123"/>
    </row>
    <row r="858" spans="1:43" x14ac:dyDescent="0.2">
      <c r="B858" s="255"/>
      <c r="C858" s="122"/>
      <c r="D858" s="123"/>
      <c r="E858" s="700"/>
      <c r="F858" s="700"/>
      <c r="G858" s="700"/>
      <c r="H858" s="700"/>
      <c r="I858" s="700"/>
      <c r="J858" s="700"/>
      <c r="K858" s="700"/>
      <c r="L858" s="700"/>
      <c r="M858" s="700"/>
      <c r="N858" s="700"/>
      <c r="O858" s="700"/>
      <c r="P858" s="700"/>
      <c r="Q858" s="700"/>
      <c r="R858" s="700"/>
      <c r="S858" s="700"/>
      <c r="T858" s="700"/>
      <c r="U858" s="122"/>
      <c r="V858" s="123"/>
      <c r="AM858" s="122"/>
      <c r="AN858" s="123"/>
    </row>
    <row r="859" spans="1:43" x14ac:dyDescent="0.2">
      <c r="C859" s="122"/>
      <c r="D859" s="123"/>
      <c r="E859" s="700"/>
      <c r="F859" s="700"/>
      <c r="G859" s="700"/>
      <c r="H859" s="700"/>
      <c r="I859" s="700"/>
      <c r="J859" s="700"/>
      <c r="K859" s="700"/>
      <c r="L859" s="700"/>
      <c r="M859" s="700"/>
      <c r="N859" s="700"/>
      <c r="O859" s="700"/>
      <c r="P859" s="700"/>
      <c r="Q859" s="700"/>
      <c r="R859" s="700"/>
      <c r="S859" s="700"/>
      <c r="T859" s="700"/>
      <c r="U859" s="122"/>
      <c r="V859" s="123"/>
      <c r="AI859" s="381"/>
      <c r="AJ859" s="212"/>
      <c r="AK859" s="381"/>
      <c r="AL859" s="511"/>
      <c r="AM859" s="122"/>
      <c r="AN859" s="123"/>
    </row>
    <row r="860" spans="1:43" ht="11.25" customHeight="1" x14ac:dyDescent="0.2">
      <c r="C860" s="122"/>
      <c r="D860" s="123"/>
      <c r="E860" s="660" t="s">
        <v>549</v>
      </c>
      <c r="F860" s="660"/>
      <c r="G860" s="660"/>
      <c r="H860" s="660"/>
      <c r="I860" s="660"/>
      <c r="J860" s="660"/>
      <c r="K860" s="660"/>
      <c r="L860" s="660"/>
      <c r="M860" s="660"/>
      <c r="N860" s="660"/>
      <c r="O860" s="660"/>
      <c r="P860" s="660"/>
      <c r="Q860" s="660"/>
      <c r="R860" s="660"/>
      <c r="S860" s="660"/>
      <c r="T860" s="660"/>
      <c r="U860" s="122"/>
      <c r="V860" s="123"/>
      <c r="W860" t="s">
        <v>64</v>
      </c>
      <c r="Z860" s="111" t="s">
        <v>9</v>
      </c>
      <c r="AA860" s="111"/>
      <c r="AB860" s="111"/>
      <c r="AC860" s="111"/>
      <c r="AD860" s="111"/>
      <c r="AE860" s="111"/>
      <c r="AF860" s="111"/>
      <c r="AG860" s="111"/>
      <c r="AH860" s="321" t="s">
        <v>87</v>
      </c>
      <c r="AI860" s="257"/>
      <c r="AJ860" s="94"/>
      <c r="AK860" s="257"/>
      <c r="AL860" s="508"/>
      <c r="AM860" s="122"/>
      <c r="AN860" s="123"/>
    </row>
    <row r="861" spans="1:43" x14ac:dyDescent="0.2">
      <c r="C861" s="122"/>
      <c r="D861" s="123"/>
      <c r="E861" s="660"/>
      <c r="F861" s="660"/>
      <c r="G861" s="660"/>
      <c r="H861" s="660"/>
      <c r="I861" s="660"/>
      <c r="J861" s="660"/>
      <c r="K861" s="660"/>
      <c r="L861" s="660"/>
      <c r="M861" s="660"/>
      <c r="N861" s="660"/>
      <c r="O861" s="660"/>
      <c r="P861" s="660"/>
      <c r="Q861" s="660"/>
      <c r="R861" s="660"/>
      <c r="S861" s="660"/>
      <c r="T861" s="660"/>
      <c r="U861" s="122"/>
      <c r="V861" s="123"/>
      <c r="AI861" s="123"/>
      <c r="AK861" s="123"/>
      <c r="AL861" s="507"/>
      <c r="AM861" s="122"/>
      <c r="AN861" s="123"/>
    </row>
    <row r="862" spans="1:43" x14ac:dyDescent="0.2">
      <c r="C862" s="122"/>
      <c r="D862" s="123"/>
      <c r="E862" s="660"/>
      <c r="F862" s="660"/>
      <c r="G862" s="660"/>
      <c r="H862" s="660"/>
      <c r="I862" s="660"/>
      <c r="J862" s="660"/>
      <c r="K862" s="660"/>
      <c r="L862" s="660"/>
      <c r="M862" s="660"/>
      <c r="N862" s="660"/>
      <c r="O862" s="660"/>
      <c r="P862" s="660"/>
      <c r="Q862" s="660"/>
      <c r="R862" s="660"/>
      <c r="S862" s="660"/>
      <c r="T862" s="660"/>
      <c r="U862" s="122"/>
      <c r="V862" s="123"/>
      <c r="W862" t="s">
        <v>184</v>
      </c>
      <c r="Y862" s="111" t="s">
        <v>9</v>
      </c>
      <c r="Z862" s="111"/>
      <c r="AA862" s="111"/>
      <c r="AB862" s="111"/>
      <c r="AC862" s="111"/>
      <c r="AD862" s="111"/>
      <c r="AE862" s="111"/>
      <c r="AF862" s="111"/>
      <c r="AG862" s="111"/>
      <c r="AH862" s="321" t="s">
        <v>89</v>
      </c>
      <c r="AI862" s="257"/>
      <c r="AJ862" s="94"/>
      <c r="AK862" s="257"/>
      <c r="AL862" s="508"/>
      <c r="AM862" s="122"/>
      <c r="AN862" s="123"/>
    </row>
    <row r="863" spans="1:43" ht="6" customHeight="1" x14ac:dyDescent="0.2">
      <c r="A863" s="94"/>
      <c r="B863" s="256"/>
      <c r="C863" s="124"/>
      <c r="D863" s="257"/>
      <c r="E863" s="94"/>
      <c r="F863" s="94"/>
      <c r="G863" s="94"/>
      <c r="H863" s="94"/>
      <c r="I863" s="94"/>
      <c r="J863" s="94"/>
      <c r="K863" s="94"/>
      <c r="L863" s="94"/>
      <c r="M863" s="94"/>
      <c r="N863" s="94"/>
      <c r="O863" s="94"/>
      <c r="P863" s="94"/>
      <c r="Q863" s="94"/>
      <c r="R863" s="94"/>
      <c r="S863" s="94"/>
      <c r="T863" s="94"/>
      <c r="U863" s="124"/>
      <c r="V863" s="257"/>
      <c r="W863" s="94"/>
      <c r="X863" s="94"/>
      <c r="Y863" s="94"/>
      <c r="Z863" s="94"/>
      <c r="AA863" s="94"/>
      <c r="AB863" s="94"/>
      <c r="AC863" s="94"/>
      <c r="AD863" s="94"/>
      <c r="AE863" s="94"/>
      <c r="AF863" s="94"/>
      <c r="AG863" s="94"/>
      <c r="AH863" s="94"/>
      <c r="AI863" s="94"/>
      <c r="AJ863" s="94"/>
      <c r="AK863" s="94"/>
      <c r="AL863" s="447"/>
      <c r="AM863" s="124"/>
      <c r="AN863" s="257"/>
      <c r="AO863" s="94"/>
      <c r="AP863" s="94"/>
      <c r="AQ863" s="94"/>
    </row>
    <row r="864" spans="1:43" ht="6" customHeight="1" x14ac:dyDescent="0.2">
      <c r="A864" s="212"/>
      <c r="B864" s="230"/>
      <c r="C864" s="380"/>
      <c r="D864" s="381"/>
      <c r="E864" s="212"/>
      <c r="F864" s="212"/>
      <c r="G864" s="212"/>
      <c r="H864" s="212"/>
      <c r="I864" s="212"/>
      <c r="J864" s="212"/>
      <c r="K864" s="212"/>
      <c r="L864" s="212"/>
      <c r="M864" s="212"/>
      <c r="N864" s="212"/>
      <c r="O864" s="212"/>
      <c r="P864" s="212"/>
      <c r="Q864" s="212"/>
      <c r="R864" s="212"/>
      <c r="S864" s="212"/>
      <c r="T864" s="212"/>
      <c r="U864" s="380"/>
      <c r="V864" s="381"/>
      <c r="W864" s="212"/>
      <c r="X864" s="212"/>
      <c r="Y864" s="212"/>
      <c r="Z864" s="212"/>
      <c r="AA864" s="212"/>
      <c r="AB864" s="212"/>
      <c r="AC864" s="212"/>
      <c r="AD864" s="212"/>
      <c r="AE864" s="212"/>
      <c r="AF864" s="212"/>
      <c r="AG864" s="212"/>
      <c r="AH864" s="212"/>
      <c r="AI864" s="212"/>
      <c r="AJ864" s="212"/>
      <c r="AK864" s="212"/>
      <c r="AL864" s="214"/>
      <c r="AM864" s="380"/>
      <c r="AN864" s="123"/>
    </row>
    <row r="865" spans="1:43" ht="11.25" customHeight="1" x14ac:dyDescent="0.2">
      <c r="B865" s="125">
        <v>483</v>
      </c>
      <c r="C865" s="122"/>
      <c r="D865" s="123"/>
      <c r="E865" s="700" t="str">
        <f ca="1">VLOOKUP(INDIRECT(ADDRESS(ROW(),COLUMN()-3)),Language_Translations,MATCH(Language_Selected,Language_Options,0),FALSE)</f>
        <v>In the first 2 days after delivery, was (NAME) given anything other than breast milk to eat or drink – anything at all like water, infant formula, or [INSERT COMMON DRINKS AND FOODS THAT MAY BE GIVEN TO NEWBORN INFANTS]?</v>
      </c>
      <c r="F865" s="700"/>
      <c r="G865" s="700"/>
      <c r="H865" s="700"/>
      <c r="I865" s="700"/>
      <c r="J865" s="700"/>
      <c r="K865" s="700"/>
      <c r="L865" s="700"/>
      <c r="M865" s="700"/>
      <c r="N865" s="700"/>
      <c r="O865" s="700"/>
      <c r="P865" s="700"/>
      <c r="Q865" s="700"/>
      <c r="R865" s="700"/>
      <c r="S865" s="700"/>
      <c r="T865" s="700"/>
      <c r="U865" s="122"/>
      <c r="V865" s="123"/>
      <c r="W865" t="s">
        <v>112</v>
      </c>
      <c r="Y865" s="111" t="s">
        <v>9</v>
      </c>
      <c r="Z865" s="111"/>
      <c r="AA865" s="111"/>
      <c r="AB865" s="111"/>
      <c r="AC865" s="111"/>
      <c r="AD865" s="111"/>
      <c r="AE865" s="111"/>
      <c r="AF865" s="111"/>
      <c r="AG865" s="111"/>
      <c r="AH865" s="111"/>
      <c r="AI865" s="111"/>
      <c r="AJ865" s="111"/>
      <c r="AK865" s="111"/>
      <c r="AL865" s="84" t="s">
        <v>87</v>
      </c>
      <c r="AM865" s="122"/>
      <c r="AN865" s="123"/>
    </row>
    <row r="866" spans="1:43" ht="11.25" customHeight="1" x14ac:dyDescent="0.2">
      <c r="C866" s="122"/>
      <c r="D866" s="123"/>
      <c r="E866" s="700"/>
      <c r="F866" s="700"/>
      <c r="G866" s="700"/>
      <c r="H866" s="700"/>
      <c r="I866" s="700"/>
      <c r="J866" s="700"/>
      <c r="K866" s="700"/>
      <c r="L866" s="700"/>
      <c r="M866" s="700"/>
      <c r="N866" s="700"/>
      <c r="O866" s="700"/>
      <c r="P866" s="700"/>
      <c r="Q866" s="700"/>
      <c r="R866" s="700"/>
      <c r="S866" s="700"/>
      <c r="T866" s="700"/>
      <c r="U866" s="122"/>
      <c r="V866" s="123"/>
      <c r="W866" t="s">
        <v>113</v>
      </c>
      <c r="Y866" s="111" t="s">
        <v>9</v>
      </c>
      <c r="Z866" s="111"/>
      <c r="AA866" s="111"/>
      <c r="AB866" s="111"/>
      <c r="AC866" s="111"/>
      <c r="AD866" s="111"/>
      <c r="AE866" s="111"/>
      <c r="AF866" s="111"/>
      <c r="AG866" s="111"/>
      <c r="AH866" s="111"/>
      <c r="AI866" s="111"/>
      <c r="AJ866" s="111"/>
      <c r="AK866" s="111"/>
      <c r="AL866" s="84" t="s">
        <v>89</v>
      </c>
      <c r="AM866" s="122"/>
      <c r="AN866" s="123"/>
    </row>
    <row r="867" spans="1:43" ht="11.25" customHeight="1" x14ac:dyDescent="0.2">
      <c r="C867" s="122"/>
      <c r="D867" s="123"/>
      <c r="E867" s="700"/>
      <c r="F867" s="700"/>
      <c r="G867" s="700"/>
      <c r="H867" s="700"/>
      <c r="I867" s="700"/>
      <c r="J867" s="700"/>
      <c r="K867" s="700"/>
      <c r="L867" s="700"/>
      <c r="M867" s="700"/>
      <c r="N867" s="700"/>
      <c r="O867" s="700"/>
      <c r="P867" s="700"/>
      <c r="Q867" s="700"/>
      <c r="R867" s="700"/>
      <c r="S867" s="700"/>
      <c r="T867" s="700"/>
      <c r="U867" s="122"/>
      <c r="V867" s="123"/>
      <c r="Y867" s="111"/>
      <c r="Z867" s="111"/>
      <c r="AA867" s="111"/>
      <c r="AB867" s="111"/>
      <c r="AC867" s="111"/>
      <c r="AD867" s="111"/>
      <c r="AE867" s="111"/>
      <c r="AF867" s="111"/>
      <c r="AG867" s="111"/>
      <c r="AH867" s="111"/>
      <c r="AI867" s="111"/>
      <c r="AJ867" s="111"/>
      <c r="AK867" s="111"/>
      <c r="AL867" s="84"/>
      <c r="AM867" s="122"/>
      <c r="AN867" s="123"/>
    </row>
    <row r="868" spans="1:43" ht="11.25" customHeight="1" x14ac:dyDescent="0.2">
      <c r="C868" s="122"/>
      <c r="D868" s="123"/>
      <c r="E868" s="700"/>
      <c r="F868" s="700"/>
      <c r="G868" s="700"/>
      <c r="H868" s="700"/>
      <c r="I868" s="700"/>
      <c r="J868" s="700"/>
      <c r="K868" s="700"/>
      <c r="L868" s="700"/>
      <c r="M868" s="700"/>
      <c r="N868" s="700"/>
      <c r="O868" s="700"/>
      <c r="P868" s="700"/>
      <c r="Q868" s="700"/>
      <c r="R868" s="700"/>
      <c r="S868" s="700"/>
      <c r="T868" s="700"/>
      <c r="U868" s="122"/>
      <c r="V868" s="123"/>
      <c r="Y868" s="111"/>
      <c r="Z868" s="111"/>
      <c r="AA868" s="111"/>
      <c r="AB868" s="111"/>
      <c r="AC868" s="111"/>
      <c r="AD868" s="111"/>
      <c r="AE868" s="111"/>
      <c r="AF868" s="111"/>
      <c r="AG868" s="111"/>
      <c r="AH868" s="111"/>
      <c r="AI868" s="111"/>
      <c r="AJ868" s="111"/>
      <c r="AK868" s="111"/>
      <c r="AL868" s="84"/>
      <c r="AM868" s="122"/>
      <c r="AN868" s="123"/>
    </row>
    <row r="869" spans="1:43" x14ac:dyDescent="0.2">
      <c r="B869" s="255"/>
      <c r="C869" s="122"/>
      <c r="D869" s="123"/>
      <c r="E869" s="700"/>
      <c r="F869" s="700"/>
      <c r="G869" s="700"/>
      <c r="H869" s="700"/>
      <c r="I869" s="700"/>
      <c r="J869" s="700"/>
      <c r="K869" s="700"/>
      <c r="L869" s="700"/>
      <c r="M869" s="700"/>
      <c r="N869" s="700"/>
      <c r="O869" s="700"/>
      <c r="P869" s="700"/>
      <c r="Q869" s="700"/>
      <c r="R869" s="700"/>
      <c r="S869" s="700"/>
      <c r="T869" s="700"/>
      <c r="U869" s="122"/>
      <c r="V869" s="123"/>
      <c r="AL869"/>
      <c r="AM869" s="122"/>
      <c r="AN869" s="123"/>
    </row>
    <row r="870" spans="1:43" ht="6" customHeight="1" thickBot="1" x14ac:dyDescent="0.25">
      <c r="A870" s="94"/>
      <c r="B870" s="256"/>
      <c r="C870" s="124"/>
      <c r="D870" s="257"/>
      <c r="E870" s="94"/>
      <c r="F870" s="94"/>
      <c r="G870" s="94"/>
      <c r="H870" s="94"/>
      <c r="I870" s="94"/>
      <c r="J870" s="94"/>
      <c r="K870" s="94"/>
      <c r="L870" s="94"/>
      <c r="M870" s="94"/>
      <c r="N870" s="94"/>
      <c r="O870" s="94"/>
      <c r="P870" s="94"/>
      <c r="Q870" s="94"/>
      <c r="R870" s="94"/>
      <c r="S870" s="94"/>
      <c r="T870" s="94"/>
      <c r="U870" s="124"/>
      <c r="V870" s="257"/>
      <c r="W870" s="94"/>
      <c r="X870" s="94"/>
      <c r="Y870" s="94"/>
      <c r="Z870" s="94"/>
      <c r="AA870" s="94"/>
      <c r="AB870" s="94"/>
      <c r="AC870" s="94"/>
      <c r="AD870" s="94"/>
      <c r="AE870" s="94"/>
      <c r="AF870" s="94"/>
      <c r="AG870" s="94"/>
      <c r="AH870" s="94"/>
      <c r="AI870" s="94"/>
      <c r="AJ870" s="94"/>
      <c r="AK870" s="94"/>
      <c r="AL870" s="447"/>
      <c r="AM870" s="124"/>
      <c r="AN870" s="123"/>
    </row>
    <row r="871" spans="1:43" ht="6" customHeight="1" x14ac:dyDescent="0.2">
      <c r="A871" s="494"/>
      <c r="B871" s="383"/>
      <c r="C871" s="495"/>
      <c r="D871" s="496"/>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c r="AA871" s="211"/>
      <c r="AB871" s="211"/>
      <c r="AC871" s="211"/>
      <c r="AD871" s="211"/>
      <c r="AE871" s="211"/>
      <c r="AF871" s="211"/>
      <c r="AG871" s="211"/>
      <c r="AH871" s="211"/>
      <c r="AI871" s="211"/>
      <c r="AJ871" s="211"/>
      <c r="AK871" s="211"/>
      <c r="AL871" s="384"/>
      <c r="AM871" s="495"/>
      <c r="AN871" s="496"/>
      <c r="AO871" s="211"/>
      <c r="AP871" s="211"/>
      <c r="AQ871" s="497"/>
    </row>
    <row r="872" spans="1:43" x14ac:dyDescent="0.2">
      <c r="A872" s="387"/>
      <c r="B872" s="125">
        <v>484</v>
      </c>
      <c r="C872" s="122"/>
      <c r="D872" s="123"/>
      <c r="E872" s="646" t="s">
        <v>546</v>
      </c>
      <c r="F872" s="646"/>
      <c r="G872" s="646"/>
      <c r="H872" s="646"/>
      <c r="I872" s="646"/>
      <c r="J872" s="646"/>
      <c r="K872" s="646"/>
      <c r="L872" s="646"/>
      <c r="M872" s="646"/>
      <c r="N872" s="646"/>
      <c r="O872" s="646"/>
      <c r="P872" s="646"/>
      <c r="Q872" s="646"/>
      <c r="R872" s="646"/>
      <c r="S872" s="646"/>
      <c r="T872" s="646"/>
      <c r="AM872" s="122"/>
      <c r="AN872" s="123"/>
      <c r="AQ872" s="210"/>
    </row>
    <row r="873" spans="1:43" ht="6" customHeight="1" x14ac:dyDescent="0.2">
      <c r="A873" s="387"/>
      <c r="C873" s="122"/>
      <c r="D873" s="123"/>
      <c r="AM873" s="122"/>
      <c r="AN873" s="123"/>
      <c r="AQ873" s="210"/>
    </row>
    <row r="874" spans="1:43" x14ac:dyDescent="0.2">
      <c r="A874" s="387"/>
      <c r="B874" s="255"/>
      <c r="C874" s="122"/>
      <c r="D874" s="123"/>
      <c r="P874" s="27" t="s">
        <v>547</v>
      </c>
      <c r="S874" s="27"/>
      <c r="AB874" s="27" t="s">
        <v>548</v>
      </c>
      <c r="AC874" s="27"/>
      <c r="AM874" s="122"/>
      <c r="AN874" s="123"/>
      <c r="AP874" s="728">
        <v>487</v>
      </c>
      <c r="AQ874" s="210"/>
    </row>
    <row r="875" spans="1:43" x14ac:dyDescent="0.2">
      <c r="A875" s="387"/>
      <c r="C875" s="122"/>
      <c r="D875" s="123"/>
      <c r="P875" s="27"/>
      <c r="S875" s="27"/>
      <c r="AC875" s="27"/>
      <c r="AM875" s="122"/>
      <c r="AN875" s="123"/>
      <c r="AP875" s="728"/>
      <c r="AQ875" s="210"/>
    </row>
    <row r="876" spans="1:43" ht="6" customHeight="1" thickBot="1" x14ac:dyDescent="0.25">
      <c r="A876" s="499"/>
      <c r="B876" s="493"/>
      <c r="C876" s="400"/>
      <c r="D876" s="401"/>
      <c r="E876" s="399"/>
      <c r="F876" s="399"/>
      <c r="G876" s="399"/>
      <c r="H876" s="399"/>
      <c r="I876" s="399"/>
      <c r="J876" s="399"/>
      <c r="K876" s="399"/>
      <c r="L876" s="399"/>
      <c r="M876" s="399"/>
      <c r="N876" s="399"/>
      <c r="O876" s="399"/>
      <c r="P876" s="399"/>
      <c r="Q876" s="399"/>
      <c r="R876" s="399"/>
      <c r="S876" s="399"/>
      <c r="T876" s="399"/>
      <c r="U876" s="399"/>
      <c r="V876" s="399"/>
      <c r="W876" s="399"/>
      <c r="X876" s="399"/>
      <c r="Y876" s="399"/>
      <c r="Z876" s="399"/>
      <c r="AA876" s="399"/>
      <c r="AB876" s="399"/>
      <c r="AC876" s="399"/>
      <c r="AD876" s="399"/>
      <c r="AE876" s="399"/>
      <c r="AF876" s="399"/>
      <c r="AG876" s="399"/>
      <c r="AH876" s="399"/>
      <c r="AI876" s="399"/>
      <c r="AJ876" s="399"/>
      <c r="AK876" s="399"/>
      <c r="AL876" s="402"/>
      <c r="AM876" s="400"/>
      <c r="AN876" s="401"/>
      <c r="AO876" s="399"/>
      <c r="AP876" s="399"/>
      <c r="AQ876" s="500"/>
    </row>
    <row r="877" spans="1:43" ht="6" customHeight="1" x14ac:dyDescent="0.2">
      <c r="A877" s="211"/>
      <c r="B877" s="383"/>
      <c r="C877" s="495"/>
      <c r="D877" s="496"/>
      <c r="E877" s="211"/>
      <c r="F877" s="211"/>
      <c r="G877" s="211"/>
      <c r="H877" s="211"/>
      <c r="I877" s="211"/>
      <c r="J877" s="211"/>
      <c r="K877" s="211"/>
      <c r="L877" s="211"/>
      <c r="M877" s="211"/>
      <c r="N877" s="211"/>
      <c r="O877" s="211"/>
      <c r="P877" s="211"/>
      <c r="Q877" s="211"/>
      <c r="R877" s="211"/>
      <c r="S877" s="211"/>
      <c r="T877" s="211"/>
      <c r="U877" s="495"/>
      <c r="V877" s="496"/>
      <c r="W877" s="211"/>
      <c r="X877" s="211"/>
      <c r="Y877" s="211"/>
      <c r="Z877" s="211"/>
      <c r="AA877" s="211"/>
      <c r="AB877" s="211"/>
      <c r="AC877" s="211"/>
      <c r="AD877" s="211"/>
      <c r="AE877" s="211"/>
      <c r="AF877" s="211"/>
      <c r="AG877" s="211"/>
      <c r="AH877" s="211"/>
      <c r="AI877" s="211"/>
      <c r="AJ877" s="211"/>
      <c r="AK877" s="211"/>
      <c r="AL877" s="384"/>
      <c r="AM877" s="495"/>
      <c r="AN877" s="496"/>
      <c r="AO877" s="211"/>
      <c r="AP877" s="211"/>
      <c r="AQ877" s="211"/>
    </row>
    <row r="878" spans="1:43" ht="11.25" customHeight="1" x14ac:dyDescent="0.2">
      <c r="B878" s="125">
        <v>485</v>
      </c>
      <c r="C878" s="122"/>
      <c r="D878" s="123"/>
      <c r="E878" s="700" t="str">
        <f ca="1">VLOOKUP(INDIRECT(ADDRESS(ROW(),COLUMN()-3)),Language_Translations,MATCH(Language_Selected,Language_Options,0),FALSE)</f>
        <v>Are you still breastfeeding (NAME)?</v>
      </c>
      <c r="F878" s="700"/>
      <c r="G878" s="700"/>
      <c r="H878" s="700"/>
      <c r="I878" s="700"/>
      <c r="J878" s="700"/>
      <c r="K878" s="700"/>
      <c r="L878" s="700"/>
      <c r="M878" s="700"/>
      <c r="N878" s="700"/>
      <c r="O878" s="700"/>
      <c r="P878" s="700"/>
      <c r="Q878" s="700"/>
      <c r="R878" s="700"/>
      <c r="S878" s="700"/>
      <c r="T878" s="700"/>
      <c r="U878" s="122"/>
      <c r="V878" s="123"/>
      <c r="W878" t="s">
        <v>112</v>
      </c>
      <c r="Y878" s="111" t="s">
        <v>9</v>
      </c>
      <c r="Z878" s="111"/>
      <c r="AA878" s="111"/>
      <c r="AB878" s="111"/>
      <c r="AC878" s="111"/>
      <c r="AD878" s="111"/>
      <c r="AE878" s="111"/>
      <c r="AF878" s="111"/>
      <c r="AG878" s="111"/>
      <c r="AH878" s="111"/>
      <c r="AI878" s="111"/>
      <c r="AJ878" s="111"/>
      <c r="AK878" s="111"/>
      <c r="AL878" s="84" t="s">
        <v>87</v>
      </c>
      <c r="AM878" s="122"/>
      <c r="AN878" s="123"/>
    </row>
    <row r="879" spans="1:43" x14ac:dyDescent="0.2">
      <c r="B879" s="255"/>
      <c r="C879" s="122"/>
      <c r="D879" s="123"/>
      <c r="E879" s="700"/>
      <c r="F879" s="700"/>
      <c r="G879" s="700"/>
      <c r="H879" s="700"/>
      <c r="I879" s="700"/>
      <c r="J879" s="700"/>
      <c r="K879" s="700"/>
      <c r="L879" s="700"/>
      <c r="M879" s="700"/>
      <c r="N879" s="700"/>
      <c r="O879" s="700"/>
      <c r="P879" s="700"/>
      <c r="Q879" s="700"/>
      <c r="R879" s="700"/>
      <c r="S879" s="700"/>
      <c r="T879" s="700"/>
      <c r="U879" s="122"/>
      <c r="V879" s="123"/>
      <c r="W879" t="s">
        <v>113</v>
      </c>
      <c r="Y879" s="111" t="s">
        <v>9</v>
      </c>
      <c r="Z879" s="111"/>
      <c r="AA879" s="111"/>
      <c r="AB879" s="111"/>
      <c r="AC879" s="111"/>
      <c r="AD879" s="111"/>
      <c r="AE879" s="111"/>
      <c r="AF879" s="111"/>
      <c r="AG879" s="111"/>
      <c r="AH879" s="111"/>
      <c r="AI879" s="111"/>
      <c r="AJ879" s="111"/>
      <c r="AK879" s="111"/>
      <c r="AL879" s="84" t="s">
        <v>89</v>
      </c>
      <c r="AM879" s="122"/>
      <c r="AN879" s="123"/>
    </row>
    <row r="880" spans="1:43" ht="6" customHeight="1" x14ac:dyDescent="0.2">
      <c r="A880" s="94"/>
      <c r="B880" s="256"/>
      <c r="C880" s="124"/>
      <c r="D880" s="257"/>
      <c r="E880" s="94"/>
      <c r="F880" s="94"/>
      <c r="G880" s="94"/>
      <c r="H880" s="94"/>
      <c r="I880" s="94"/>
      <c r="J880" s="94"/>
      <c r="K880" s="94"/>
      <c r="L880" s="94"/>
      <c r="M880" s="94"/>
      <c r="N880" s="94"/>
      <c r="O880" s="94"/>
      <c r="P880" s="94"/>
      <c r="Q880" s="94"/>
      <c r="R880" s="94"/>
      <c r="S880" s="94"/>
      <c r="T880" s="94"/>
      <c r="U880" s="124"/>
      <c r="V880" s="257"/>
      <c r="W880" s="94"/>
      <c r="X880" s="94"/>
      <c r="Y880" s="94"/>
      <c r="Z880" s="94"/>
      <c r="AA880" s="94"/>
      <c r="AB880" s="94"/>
      <c r="AC880" s="94"/>
      <c r="AD880" s="94"/>
      <c r="AE880" s="94"/>
      <c r="AF880" s="94"/>
      <c r="AG880" s="94"/>
      <c r="AH880" s="94"/>
      <c r="AI880" s="94"/>
      <c r="AJ880" s="94"/>
      <c r="AK880" s="94"/>
      <c r="AL880" s="447"/>
      <c r="AM880" s="124"/>
      <c r="AN880" s="257"/>
      <c r="AO880" s="94"/>
      <c r="AP880" s="94"/>
      <c r="AQ880" s="94"/>
    </row>
    <row r="881" spans="1:43" ht="6" customHeight="1" x14ac:dyDescent="0.2">
      <c r="A881" s="212"/>
      <c r="B881" s="230"/>
      <c r="C881" s="380"/>
      <c r="D881" s="381"/>
      <c r="E881" s="212"/>
      <c r="F881" s="212"/>
      <c r="G881" s="212"/>
      <c r="H881" s="212"/>
      <c r="I881" s="212"/>
      <c r="J881" s="212"/>
      <c r="K881" s="212"/>
      <c r="L881" s="212"/>
      <c r="M881" s="212"/>
      <c r="N881" s="212"/>
      <c r="O881" s="212"/>
      <c r="P881" s="212"/>
      <c r="Q881" s="212"/>
      <c r="R881" s="212"/>
      <c r="S881" s="212"/>
      <c r="T881" s="212"/>
      <c r="U881" s="380"/>
      <c r="V881" s="381"/>
      <c r="W881" s="212"/>
      <c r="X881" s="212"/>
      <c r="Y881" s="212"/>
      <c r="Z881" s="212"/>
      <c r="AA881" s="212"/>
      <c r="AB881" s="212"/>
      <c r="AC881" s="212"/>
      <c r="AD881" s="212"/>
      <c r="AE881" s="212"/>
      <c r="AF881" s="212"/>
      <c r="AG881" s="212"/>
      <c r="AH881" s="212"/>
      <c r="AI881" s="212"/>
      <c r="AJ881" s="212"/>
      <c r="AK881" s="212"/>
      <c r="AL881" s="214"/>
      <c r="AM881" s="380"/>
      <c r="AN881" s="381"/>
      <c r="AO881" s="212"/>
      <c r="AP881" s="212"/>
      <c r="AQ881" s="212"/>
    </row>
    <row r="882" spans="1:43" ht="11.25" customHeight="1" x14ac:dyDescent="0.2">
      <c r="B882" s="125">
        <v>486</v>
      </c>
      <c r="C882" s="122"/>
      <c r="D882" s="123"/>
      <c r="E882" s="700" t="str">
        <f ca="1">VLOOKUP(INDIRECT(ADDRESS(ROW(),COLUMN()-3)),Language_Translations,MATCH(Language_Selected,Language_Options,0),FALSE)</f>
        <v>Did (NAME) drink anything from a bottle with a nipple yesterday during the day or at night?</v>
      </c>
      <c r="F882" s="700"/>
      <c r="G882" s="700"/>
      <c r="H882" s="700"/>
      <c r="I882" s="700"/>
      <c r="J882" s="700"/>
      <c r="K882" s="700"/>
      <c r="L882" s="700"/>
      <c r="M882" s="700"/>
      <c r="N882" s="700"/>
      <c r="O882" s="700"/>
      <c r="P882" s="700"/>
      <c r="Q882" s="700"/>
      <c r="R882" s="700"/>
      <c r="S882" s="700"/>
      <c r="T882" s="700"/>
      <c r="U882" s="122"/>
      <c r="V882" s="123"/>
      <c r="W882" t="s">
        <v>112</v>
      </c>
      <c r="Y882" s="111" t="s">
        <v>9</v>
      </c>
      <c r="Z882" s="111"/>
      <c r="AA882" s="111"/>
      <c r="AB882" s="111"/>
      <c r="AC882" s="111"/>
      <c r="AD882" s="111"/>
      <c r="AE882" s="111"/>
      <c r="AF882" s="111"/>
      <c r="AG882" s="111"/>
      <c r="AH882" s="111"/>
      <c r="AI882" s="111"/>
      <c r="AJ882" s="111"/>
      <c r="AK882" s="111"/>
      <c r="AL882" s="84" t="s">
        <v>87</v>
      </c>
      <c r="AM882" s="122"/>
      <c r="AN882" s="123"/>
    </row>
    <row r="883" spans="1:43" x14ac:dyDescent="0.2">
      <c r="B883" s="255"/>
      <c r="C883" s="122"/>
      <c r="D883" s="123"/>
      <c r="E883" s="700"/>
      <c r="F883" s="700"/>
      <c r="G883" s="700"/>
      <c r="H883" s="700"/>
      <c r="I883" s="700"/>
      <c r="J883" s="700"/>
      <c r="K883" s="700"/>
      <c r="L883" s="700"/>
      <c r="M883" s="700"/>
      <c r="N883" s="700"/>
      <c r="O883" s="700"/>
      <c r="P883" s="700"/>
      <c r="Q883" s="700"/>
      <c r="R883" s="700"/>
      <c r="S883" s="700"/>
      <c r="T883" s="700"/>
      <c r="U883" s="122"/>
      <c r="V883" s="123"/>
      <c r="W883" t="s">
        <v>113</v>
      </c>
      <c r="Y883" s="111" t="s">
        <v>9</v>
      </c>
      <c r="Z883" s="111"/>
      <c r="AA883" s="111"/>
      <c r="AB883" s="111"/>
      <c r="AC883" s="111"/>
      <c r="AD883" s="111"/>
      <c r="AE883" s="111"/>
      <c r="AF883" s="111"/>
      <c r="AG883" s="111"/>
      <c r="AH883" s="111"/>
      <c r="AI883" s="111"/>
      <c r="AJ883" s="111"/>
      <c r="AK883" s="111"/>
      <c r="AL883" s="84" t="s">
        <v>89</v>
      </c>
      <c r="AM883" s="122"/>
      <c r="AN883" s="123"/>
    </row>
    <row r="884" spans="1:43" x14ac:dyDescent="0.2">
      <c r="C884" s="122"/>
      <c r="D884" s="123"/>
      <c r="E884" s="700"/>
      <c r="F884" s="700"/>
      <c r="G884" s="700"/>
      <c r="H884" s="700"/>
      <c r="I884" s="700"/>
      <c r="J884" s="700"/>
      <c r="K884" s="700"/>
      <c r="L884" s="700"/>
      <c r="M884" s="700"/>
      <c r="N884" s="700"/>
      <c r="O884" s="700"/>
      <c r="P884" s="700"/>
      <c r="Q884" s="700"/>
      <c r="R884" s="700"/>
      <c r="S884" s="700"/>
      <c r="T884" s="700"/>
      <c r="U884" s="122"/>
      <c r="V884" s="123"/>
      <c r="W884" t="s">
        <v>260</v>
      </c>
      <c r="AB884" s="111" t="s">
        <v>9</v>
      </c>
      <c r="AC884" s="111"/>
      <c r="AD884" s="111"/>
      <c r="AE884" s="111"/>
      <c r="AF884" s="111"/>
      <c r="AG884" s="111"/>
      <c r="AH884" s="111"/>
      <c r="AI884" s="111"/>
      <c r="AJ884" s="111"/>
      <c r="AK884" s="111"/>
      <c r="AL884" s="84" t="s">
        <v>212</v>
      </c>
      <c r="AM884" s="122"/>
      <c r="AN884" s="123"/>
    </row>
    <row r="885" spans="1:43" ht="6" customHeight="1" thickBot="1" x14ac:dyDescent="0.25">
      <c r="A885" s="399"/>
      <c r="B885" s="493"/>
      <c r="C885" s="400"/>
      <c r="D885" s="401"/>
      <c r="E885" s="399"/>
      <c r="F885" s="399"/>
      <c r="G885" s="399"/>
      <c r="H885" s="399"/>
      <c r="I885" s="399"/>
      <c r="J885" s="399"/>
      <c r="K885" s="399"/>
      <c r="L885" s="399"/>
      <c r="M885" s="399"/>
      <c r="N885" s="399"/>
      <c r="O885" s="399"/>
      <c r="P885" s="399"/>
      <c r="Q885" s="399"/>
      <c r="R885" s="399"/>
      <c r="S885" s="399"/>
      <c r="T885" s="399"/>
      <c r="U885" s="400"/>
      <c r="V885" s="401"/>
      <c r="W885" s="399"/>
      <c r="X885" s="399"/>
      <c r="Y885" s="399"/>
      <c r="Z885" s="399"/>
      <c r="AA885" s="399"/>
      <c r="AB885" s="399"/>
      <c r="AC885" s="399"/>
      <c r="AD885" s="399"/>
      <c r="AE885" s="399"/>
      <c r="AF885" s="399"/>
      <c r="AG885" s="399"/>
      <c r="AH885" s="399"/>
      <c r="AI885" s="399"/>
      <c r="AJ885" s="399"/>
      <c r="AK885" s="399"/>
      <c r="AL885" s="402"/>
      <c r="AM885" s="400"/>
      <c r="AN885" s="401"/>
      <c r="AO885" s="399"/>
      <c r="AP885" s="399"/>
      <c r="AQ885" s="399"/>
    </row>
    <row r="886" spans="1:43" ht="6" customHeight="1" x14ac:dyDescent="0.2">
      <c r="A886" s="549"/>
      <c r="B886" s="550"/>
      <c r="C886" s="551"/>
      <c r="D886" s="552"/>
      <c r="E886" s="552"/>
      <c r="F886" s="552"/>
      <c r="G886" s="552"/>
      <c r="H886" s="552"/>
      <c r="I886" s="552"/>
      <c r="J886" s="552"/>
      <c r="K886" s="552"/>
      <c r="L886" s="552"/>
      <c r="M886" s="552"/>
      <c r="N886" s="552"/>
      <c r="O886" s="552"/>
      <c r="P886" s="552"/>
      <c r="Q886" s="552"/>
      <c r="R886" s="552"/>
      <c r="S886" s="552"/>
      <c r="T886" s="552"/>
      <c r="U886" s="552"/>
      <c r="V886" s="552"/>
      <c r="W886" s="552"/>
      <c r="X886" s="552"/>
      <c r="Y886" s="552"/>
      <c r="Z886" s="552"/>
      <c r="AA886" s="552"/>
      <c r="AB886" s="552"/>
      <c r="AC886" s="552"/>
      <c r="AD886" s="552"/>
      <c r="AE886" s="552"/>
      <c r="AF886" s="552"/>
      <c r="AG886" s="552"/>
      <c r="AH886" s="552"/>
      <c r="AI886" s="552"/>
      <c r="AJ886" s="552"/>
      <c r="AK886" s="552"/>
      <c r="AL886" s="552"/>
      <c r="AM886" s="552"/>
      <c r="AN886" s="553"/>
      <c r="AO886" s="552"/>
      <c r="AP886" s="554"/>
      <c r="AQ886" s="555"/>
    </row>
    <row r="887" spans="1:43" x14ac:dyDescent="0.2">
      <c r="A887" s="387"/>
      <c r="B887" s="125">
        <v>487</v>
      </c>
      <c r="C887" s="122"/>
      <c r="E887" s="736" t="s">
        <v>550</v>
      </c>
      <c r="F887" s="736"/>
      <c r="G887" s="736"/>
      <c r="H887" s="736"/>
      <c r="I887" s="736"/>
      <c r="J887" s="736"/>
      <c r="K887" s="736"/>
      <c r="L887" s="736"/>
      <c r="M887" s="736"/>
      <c r="N887" s="736"/>
      <c r="O887" s="736"/>
      <c r="P887" s="736"/>
      <c r="Q887" s="736"/>
      <c r="R887" s="736"/>
      <c r="S887" s="736"/>
      <c r="T887" s="736"/>
      <c r="U887" s="736"/>
      <c r="V887" s="736"/>
      <c r="W887" s="736"/>
      <c r="X887" s="736"/>
      <c r="Y887" s="736"/>
      <c r="Z887" s="736"/>
      <c r="AA887" s="736"/>
      <c r="AB887" s="736"/>
      <c r="AC887" s="736"/>
      <c r="AD887" s="736"/>
      <c r="AE887" s="736"/>
      <c r="AF887" s="736"/>
      <c r="AG887" s="736"/>
      <c r="AH887" s="736"/>
      <c r="AI887" s="736"/>
      <c r="AJ887" s="736"/>
      <c r="AK887" s="736"/>
      <c r="AL887" s="736"/>
      <c r="AM887" s="556"/>
      <c r="AN887" s="123"/>
      <c r="AQ887" s="210"/>
    </row>
    <row r="888" spans="1:43" x14ac:dyDescent="0.2">
      <c r="A888" s="387"/>
      <c r="B888" s="557"/>
      <c r="C888" s="122"/>
      <c r="E888" s="736"/>
      <c r="F888" s="736"/>
      <c r="G888" s="736"/>
      <c r="H888" s="736"/>
      <c r="I888" s="736"/>
      <c r="J888" s="736"/>
      <c r="K888" s="736"/>
      <c r="L888" s="736"/>
      <c r="M888" s="736"/>
      <c r="N888" s="736"/>
      <c r="O888" s="736"/>
      <c r="P888" s="736"/>
      <c r="Q888" s="736"/>
      <c r="R888" s="736"/>
      <c r="S888" s="736"/>
      <c r="T888" s="736"/>
      <c r="U888" s="736"/>
      <c r="V888" s="736"/>
      <c r="W888" s="736"/>
      <c r="X888" s="736"/>
      <c r="Y888" s="736"/>
      <c r="Z888" s="736"/>
      <c r="AA888" s="736"/>
      <c r="AB888" s="736"/>
      <c r="AC888" s="736"/>
      <c r="AD888" s="736"/>
      <c r="AE888" s="736"/>
      <c r="AF888" s="736"/>
      <c r="AG888" s="736"/>
      <c r="AH888" s="736"/>
      <c r="AI888" s="736"/>
      <c r="AJ888" s="736"/>
      <c r="AK888" s="736"/>
      <c r="AL888" s="736"/>
      <c r="AM888" s="558"/>
      <c r="AN888" s="123"/>
      <c r="AQ888" s="210"/>
    </row>
    <row r="889" spans="1:43" ht="6" customHeight="1" x14ac:dyDescent="0.2">
      <c r="A889" s="387"/>
      <c r="C889" s="122"/>
      <c r="AL889"/>
      <c r="AN889" s="123"/>
      <c r="AQ889" s="210"/>
    </row>
    <row r="890" spans="1:43" ht="11.25" customHeight="1" x14ac:dyDescent="0.2">
      <c r="A890" s="387"/>
      <c r="C890" s="122"/>
      <c r="F890" s="729" t="s">
        <v>551</v>
      </c>
      <c r="G890" s="729"/>
      <c r="H890" s="729"/>
      <c r="I890" s="729"/>
      <c r="J890" s="729"/>
      <c r="K890" s="729"/>
      <c r="L890" s="729"/>
      <c r="M890" s="729"/>
      <c r="N890" s="729"/>
      <c r="O890" s="729"/>
      <c r="V890" s="729" t="s">
        <v>552</v>
      </c>
      <c r="W890" s="729"/>
      <c r="X890" s="729"/>
      <c r="Y890" s="729"/>
      <c r="Z890" s="729"/>
      <c r="AA890" s="729"/>
      <c r="AB890" s="729"/>
      <c r="AC890" s="729"/>
      <c r="AL890"/>
      <c r="AN890" s="123"/>
      <c r="AQ890" s="210"/>
    </row>
    <row r="891" spans="1:43" x14ac:dyDescent="0.2">
      <c r="A891" s="387"/>
      <c r="B891" s="255"/>
      <c r="C891" s="122"/>
      <c r="F891" s="729"/>
      <c r="G891" s="729"/>
      <c r="H891" s="729"/>
      <c r="I891" s="729"/>
      <c r="J891" s="729"/>
      <c r="K891" s="729"/>
      <c r="L891" s="729"/>
      <c r="M891" s="729"/>
      <c r="N891" s="729"/>
      <c r="O891" s="729"/>
      <c r="V891" s="729"/>
      <c r="W891" s="729"/>
      <c r="X891" s="729"/>
      <c r="Y891" s="729"/>
      <c r="Z891" s="729"/>
      <c r="AA891" s="729"/>
      <c r="AB891" s="729"/>
      <c r="AC891" s="729"/>
      <c r="AL891"/>
      <c r="AN891" s="123"/>
      <c r="AP891" s="321">
        <v>501</v>
      </c>
      <c r="AQ891" s="210"/>
    </row>
    <row r="892" spans="1:43" ht="11.25" customHeight="1" x14ac:dyDescent="0.2">
      <c r="A892" s="387"/>
      <c r="C892" s="122"/>
      <c r="F892" s="729"/>
      <c r="G892" s="729"/>
      <c r="H892" s="729"/>
      <c r="I892" s="729"/>
      <c r="J892" s="729"/>
      <c r="K892" s="729"/>
      <c r="L892" s="729"/>
      <c r="M892" s="729"/>
      <c r="N892" s="729"/>
      <c r="O892" s="729"/>
      <c r="V892" s="729"/>
      <c r="W892" s="729"/>
      <c r="X892" s="729"/>
      <c r="Y892" s="729"/>
      <c r="Z892" s="729"/>
      <c r="AA892" s="729"/>
      <c r="AB892" s="729"/>
      <c r="AC892" s="729"/>
      <c r="AL892"/>
      <c r="AN892" s="123"/>
      <c r="AQ892" s="210"/>
    </row>
    <row r="893" spans="1:43" ht="11.25" customHeight="1" x14ac:dyDescent="0.2">
      <c r="A893" s="387"/>
      <c r="C893" s="122"/>
      <c r="G893" s="460"/>
      <c r="H893" s="460"/>
      <c r="I893" s="460"/>
      <c r="J893" s="460"/>
      <c r="K893" s="460"/>
      <c r="L893" s="460"/>
      <c r="M893" s="460"/>
      <c r="N893" s="460"/>
      <c r="O893" s="460"/>
      <c r="P893" s="215"/>
      <c r="Q893" s="215"/>
      <c r="V893" s="729"/>
      <c r="W893" s="729"/>
      <c r="X893" s="729"/>
      <c r="Y893" s="729"/>
      <c r="Z893" s="729"/>
      <c r="AA893" s="729"/>
      <c r="AB893" s="729"/>
      <c r="AC893" s="729"/>
      <c r="AL893"/>
      <c r="AN893" s="123"/>
      <c r="AQ893" s="210"/>
    </row>
    <row r="894" spans="1:43" ht="11.25" customHeight="1" x14ac:dyDescent="0.2">
      <c r="A894" s="387"/>
      <c r="C894" s="122"/>
      <c r="G894" s="737" t="s">
        <v>553</v>
      </c>
      <c r="H894" s="737"/>
      <c r="I894" s="737"/>
      <c r="J894" s="737"/>
      <c r="K894" s="737"/>
      <c r="L894" s="737"/>
      <c r="M894" s="737"/>
      <c r="N894" s="737"/>
      <c r="O894" s="737"/>
      <c r="P894" s="215"/>
      <c r="Q894" s="215"/>
      <c r="V894" s="729"/>
      <c r="W894" s="729"/>
      <c r="X894" s="729"/>
      <c r="Y894" s="729"/>
      <c r="Z894" s="729"/>
      <c r="AA894" s="729"/>
      <c r="AB894" s="729"/>
      <c r="AC894" s="729"/>
      <c r="AL894"/>
      <c r="AN894" s="123"/>
      <c r="AQ894" s="210"/>
    </row>
    <row r="895" spans="1:43" ht="11.25" customHeight="1" x14ac:dyDescent="0.2">
      <c r="A895" s="387"/>
      <c r="C895" s="122"/>
      <c r="G895" s="737"/>
      <c r="H895" s="737"/>
      <c r="I895" s="737"/>
      <c r="J895" s="737"/>
      <c r="K895" s="737"/>
      <c r="L895" s="737"/>
      <c r="M895" s="737"/>
      <c r="N895" s="737"/>
      <c r="O895" s="737"/>
      <c r="P895" s="215"/>
      <c r="Q895" s="215"/>
      <c r="AL895"/>
      <c r="AN895" s="123"/>
      <c r="AQ895" s="210"/>
    </row>
    <row r="896" spans="1:43" ht="6" customHeight="1" thickBot="1" x14ac:dyDescent="0.25">
      <c r="A896" s="499"/>
      <c r="B896" s="493"/>
      <c r="C896" s="399"/>
      <c r="D896" s="401"/>
      <c r="E896" s="399"/>
      <c r="F896" s="399"/>
      <c r="G896" s="399"/>
      <c r="H896" s="399"/>
      <c r="I896" s="399"/>
      <c r="J896" s="399"/>
      <c r="K896" s="399"/>
      <c r="L896" s="399"/>
      <c r="M896" s="399"/>
      <c r="N896" s="399"/>
      <c r="O896" s="399"/>
      <c r="P896" s="399"/>
      <c r="Q896" s="399"/>
      <c r="R896" s="399"/>
      <c r="S896" s="399"/>
      <c r="T896" s="399"/>
      <c r="U896" s="399"/>
      <c r="V896" s="399"/>
      <c r="W896" s="399"/>
      <c r="X896" s="399"/>
      <c r="Y896" s="399"/>
      <c r="Z896" s="399"/>
      <c r="AA896" s="399"/>
      <c r="AB896" s="399"/>
      <c r="AC896" s="399"/>
      <c r="AD896" s="399"/>
      <c r="AE896" s="399"/>
      <c r="AF896" s="399"/>
      <c r="AG896" s="399"/>
      <c r="AH896" s="399"/>
      <c r="AI896" s="399"/>
      <c r="AJ896" s="399"/>
      <c r="AK896" s="399"/>
      <c r="AL896" s="399"/>
      <c r="AM896" s="399"/>
      <c r="AN896" s="401"/>
      <c r="AO896" s="399"/>
      <c r="AP896" s="399"/>
      <c r="AQ896" s="500"/>
    </row>
    <row r="897" spans="2:84" ht="6" customHeight="1" x14ac:dyDescent="0.2"/>
    <row r="898" spans="2:84" x14ac:dyDescent="0.2">
      <c r="B898" s="646" t="s">
        <v>554</v>
      </c>
      <c r="C898" s="646"/>
      <c r="D898" s="646"/>
      <c r="E898" s="646"/>
      <c r="F898" s="646"/>
      <c r="G898" s="646"/>
      <c r="H898" s="646"/>
      <c r="I898" s="646"/>
      <c r="J898" s="646"/>
      <c r="K898" s="646"/>
      <c r="L898" s="646"/>
      <c r="M898" s="646"/>
      <c r="N898" s="646"/>
      <c r="O898" s="646"/>
      <c r="P898" s="646"/>
      <c r="Q898" s="646"/>
      <c r="R898" s="646"/>
      <c r="S898" s="646"/>
      <c r="T898" s="646"/>
      <c r="U898" s="646"/>
      <c r="V898" s="646"/>
      <c r="W898" s="646"/>
      <c r="X898" s="646"/>
      <c r="Y898" s="646"/>
      <c r="Z898" s="646"/>
      <c r="AA898" s="646"/>
      <c r="AB898" s="646"/>
      <c r="AC898" s="646"/>
      <c r="AD898" s="646"/>
      <c r="AE898" s="646"/>
      <c r="AF898" s="646"/>
      <c r="AG898" s="646"/>
      <c r="AH898" s="646"/>
      <c r="AI898" s="646"/>
      <c r="AJ898" s="646"/>
      <c r="AK898" s="646"/>
      <c r="AL898" s="646"/>
      <c r="AM898" s="646"/>
      <c r="AN898" s="646"/>
      <c r="AO898" s="646"/>
      <c r="AS898" s="705"/>
      <c r="AT898" s="705"/>
      <c r="AU898" s="705"/>
      <c r="AV898" s="705"/>
      <c r="AW898" s="705"/>
      <c r="AX898" s="705"/>
      <c r="AY898" s="705"/>
      <c r="AZ898" s="705"/>
      <c r="BA898" s="705"/>
      <c r="BB898" s="705"/>
      <c r="BC898" s="705"/>
      <c r="BD898" s="705"/>
      <c r="BE898" s="705"/>
      <c r="BF898" s="705"/>
      <c r="BG898" s="705"/>
      <c r="BH898" s="705"/>
      <c r="BI898" s="705"/>
      <c r="BJ898" s="705"/>
      <c r="BK898" s="705"/>
      <c r="BL898" s="705"/>
      <c r="BM898" s="705"/>
      <c r="BN898" s="705"/>
      <c r="BO898" s="705"/>
      <c r="BP898" s="705"/>
      <c r="BQ898" s="705"/>
      <c r="BR898" s="705"/>
      <c r="BS898" s="705"/>
      <c r="BT898" s="705"/>
      <c r="BU898" s="705"/>
      <c r="BV898" s="705"/>
      <c r="BW898" s="705"/>
      <c r="BX898" s="705"/>
      <c r="BY898" s="705"/>
      <c r="BZ898" s="705"/>
      <c r="CA898" s="705"/>
      <c r="CB898" s="705"/>
      <c r="CC898" s="705"/>
      <c r="CD898" s="705"/>
      <c r="CE898" s="705"/>
      <c r="CF898" s="705"/>
    </row>
    <row r="899" spans="2:84" x14ac:dyDescent="0.2">
      <c r="B899" s="646" t="s">
        <v>555</v>
      </c>
      <c r="C899" s="646"/>
      <c r="D899" s="646"/>
      <c r="E899" s="646"/>
      <c r="F899" s="646"/>
      <c r="G899" s="646"/>
      <c r="H899" s="646"/>
      <c r="I899" s="646"/>
      <c r="J899" s="646"/>
      <c r="K899" s="646"/>
      <c r="L899" s="646"/>
      <c r="M899" s="646"/>
      <c r="N899" s="646"/>
      <c r="O899" s="646"/>
      <c r="P899" s="646"/>
      <c r="Q899" s="646"/>
      <c r="R899" s="646"/>
      <c r="S899" s="646"/>
      <c r="T899" s="646"/>
      <c r="U899" s="646"/>
      <c r="V899" s="646"/>
      <c r="W899" s="646"/>
      <c r="X899" s="646"/>
      <c r="Y899" s="646"/>
      <c r="Z899" s="646"/>
      <c r="AA899" s="646"/>
      <c r="AB899" s="646"/>
      <c r="AC899" s="646"/>
      <c r="AD899" s="646"/>
      <c r="AE899" s="646"/>
      <c r="AF899" s="646"/>
      <c r="AG899" s="646"/>
      <c r="AH899" s="646"/>
      <c r="AI899" s="646"/>
      <c r="AJ899" s="646"/>
      <c r="AK899" s="646"/>
      <c r="AL899" s="646"/>
      <c r="AM899" s="646"/>
      <c r="AN899" s="646"/>
      <c r="AO899" s="646"/>
    </row>
    <row r="900" spans="2:84" ht="11.25" customHeight="1" x14ac:dyDescent="0.2">
      <c r="B900" s="660" t="s">
        <v>556</v>
      </c>
      <c r="C900" s="660"/>
      <c r="D900" s="660"/>
      <c r="E900" s="660"/>
      <c r="F900" s="660"/>
      <c r="G900" s="660"/>
      <c r="H900" s="660"/>
      <c r="I900" s="660"/>
      <c r="J900" s="660"/>
      <c r="K900" s="660"/>
      <c r="L900" s="660"/>
      <c r="M900" s="660"/>
      <c r="N900" s="660"/>
      <c r="O900" s="660"/>
      <c r="P900" s="660"/>
      <c r="Q900" s="660"/>
      <c r="R900" s="660"/>
      <c r="S900" s="660"/>
      <c r="T900" s="660"/>
      <c r="U900" s="660"/>
      <c r="V900" s="660"/>
      <c r="W900" s="660"/>
      <c r="X900" s="660"/>
      <c r="Y900" s="660"/>
      <c r="Z900" s="660"/>
      <c r="AA900" s="660"/>
      <c r="AB900" s="660"/>
      <c r="AC900" s="660"/>
      <c r="AD900" s="660"/>
      <c r="AE900" s="660"/>
      <c r="AF900" s="660"/>
      <c r="AG900" s="660"/>
      <c r="AH900" s="660"/>
      <c r="AI900" s="660"/>
      <c r="AJ900" s="660"/>
      <c r="AK900" s="660"/>
      <c r="AL900" s="660"/>
      <c r="AM900" s="660"/>
      <c r="AN900" s="660"/>
      <c r="AO900" s="660"/>
    </row>
    <row r="901" spans="2:84" ht="11.25" customHeight="1" x14ac:dyDescent="0.2">
      <c r="B901" s="660"/>
      <c r="C901" s="660"/>
      <c r="D901" s="660"/>
      <c r="E901" s="660"/>
      <c r="F901" s="660"/>
      <c r="G901" s="660"/>
      <c r="H901" s="660"/>
      <c r="I901" s="660"/>
      <c r="J901" s="660"/>
      <c r="K901" s="660"/>
      <c r="L901" s="660"/>
      <c r="M901" s="660"/>
      <c r="N901" s="660"/>
      <c r="O901" s="660"/>
      <c r="P901" s="660"/>
      <c r="Q901" s="660"/>
      <c r="R901" s="660"/>
      <c r="S901" s="660"/>
      <c r="T901" s="660"/>
      <c r="U901" s="660"/>
      <c r="V901" s="660"/>
      <c r="W901" s="660"/>
      <c r="X901" s="660"/>
      <c r="Y901" s="660"/>
      <c r="Z901" s="660"/>
      <c r="AA901" s="660"/>
      <c r="AB901" s="660"/>
      <c r="AC901" s="660"/>
      <c r="AD901" s="660"/>
      <c r="AE901" s="660"/>
      <c r="AF901" s="660"/>
      <c r="AG901" s="660"/>
      <c r="AH901" s="660"/>
      <c r="AI901" s="660"/>
      <c r="AJ901" s="660"/>
      <c r="AK901" s="660"/>
      <c r="AL901" s="660"/>
      <c r="AM901" s="660"/>
      <c r="AN901" s="660"/>
      <c r="AO901" s="660"/>
    </row>
    <row r="902" spans="2:84" ht="11.25" customHeight="1" x14ac:dyDescent="0.2">
      <c r="B902" s="660"/>
      <c r="C902" s="660"/>
      <c r="D902" s="660"/>
      <c r="E902" s="660"/>
      <c r="F902" s="660"/>
      <c r="G902" s="660"/>
      <c r="H902" s="660"/>
      <c r="I902" s="660"/>
      <c r="J902" s="660"/>
      <c r="K902" s="660"/>
      <c r="L902" s="660"/>
      <c r="M902" s="660"/>
      <c r="N902" s="660"/>
      <c r="O902" s="660"/>
      <c r="P902" s="660"/>
      <c r="Q902" s="660"/>
      <c r="R902" s="660"/>
      <c r="S902" s="660"/>
      <c r="T902" s="660"/>
      <c r="U902" s="660"/>
      <c r="V902" s="660"/>
      <c r="W902" s="660"/>
      <c r="X902" s="660"/>
      <c r="Y902" s="660"/>
      <c r="Z902" s="660"/>
      <c r="AA902" s="660"/>
      <c r="AB902" s="660"/>
      <c r="AC902" s="660"/>
      <c r="AD902" s="660"/>
      <c r="AE902" s="660"/>
      <c r="AF902" s="660"/>
      <c r="AG902" s="660"/>
      <c r="AH902" s="660"/>
      <c r="AI902" s="660"/>
      <c r="AJ902" s="660"/>
      <c r="AK902" s="660"/>
      <c r="AL902" s="660"/>
      <c r="AM902" s="660"/>
      <c r="AN902" s="660"/>
      <c r="AO902" s="660"/>
    </row>
    <row r="903" spans="2:84" x14ac:dyDescent="0.2">
      <c r="B903" s="646" t="s">
        <v>557</v>
      </c>
      <c r="C903" s="646"/>
      <c r="D903" s="646"/>
      <c r="E903" s="646"/>
      <c r="F903" s="646"/>
      <c r="G903" s="646"/>
      <c r="H903" s="646"/>
      <c r="I903" s="646"/>
      <c r="J903" s="646"/>
      <c r="K903" s="646"/>
      <c r="L903" s="646"/>
      <c r="M903" s="646"/>
      <c r="N903" s="646"/>
      <c r="O903" s="646"/>
      <c r="P903" s="646"/>
      <c r="Q903" s="646"/>
      <c r="R903" s="646"/>
      <c r="S903" s="646"/>
      <c r="T903" s="646"/>
      <c r="U903" s="646"/>
      <c r="V903" s="646"/>
      <c r="W903" s="646"/>
      <c r="X903" s="646"/>
      <c r="Y903" s="646"/>
      <c r="Z903" s="646"/>
      <c r="AA903" s="646"/>
      <c r="AB903" s="646"/>
      <c r="AC903" s="646"/>
      <c r="AD903" s="646"/>
      <c r="AE903" s="646"/>
      <c r="AF903" s="646"/>
      <c r="AG903" s="646"/>
      <c r="AH903" s="646"/>
      <c r="AI903" s="646"/>
      <c r="AJ903" s="646"/>
      <c r="AK903" s="646"/>
      <c r="AL903" s="646"/>
      <c r="AM903" s="646"/>
      <c r="AN903" s="646"/>
      <c r="AO903" s="646"/>
    </row>
    <row r="904" spans="2:84" x14ac:dyDescent="0.2">
      <c r="B904" s="646" t="s">
        <v>558</v>
      </c>
      <c r="C904" s="646"/>
      <c r="D904" s="646"/>
      <c r="E904" s="646"/>
      <c r="F904" s="646"/>
      <c r="G904" s="646"/>
      <c r="H904" s="646"/>
      <c r="I904" s="646"/>
      <c r="J904" s="646"/>
      <c r="K904" s="646"/>
      <c r="L904" s="646"/>
      <c r="M904" s="646"/>
      <c r="N904" s="646"/>
      <c r="O904" s="646"/>
      <c r="P904" s="646"/>
      <c r="Q904" s="646"/>
      <c r="R904" s="646"/>
      <c r="S904" s="646"/>
      <c r="T904" s="646"/>
      <c r="U904" s="646"/>
      <c r="V904" s="646"/>
      <c r="W904" s="646"/>
      <c r="X904" s="646"/>
      <c r="Y904" s="646"/>
      <c r="Z904" s="646"/>
      <c r="AA904" s="646"/>
      <c r="AB904" s="646"/>
      <c r="AC904" s="646"/>
      <c r="AD904" s="646"/>
      <c r="AE904" s="646"/>
      <c r="AF904" s="646"/>
      <c r="AG904" s="646"/>
      <c r="AH904" s="646"/>
      <c r="AI904" s="646"/>
      <c r="AJ904" s="646"/>
      <c r="AK904" s="646"/>
      <c r="AL904" s="646"/>
      <c r="AM904" s="646"/>
      <c r="AN904" s="646"/>
      <c r="AO904" s="646"/>
    </row>
    <row r="905" spans="2:84" ht="11.15" customHeight="1" x14ac:dyDescent="0.2">
      <c r="B905" s="660" t="s">
        <v>559</v>
      </c>
      <c r="C905" s="660"/>
      <c r="D905" s="660"/>
      <c r="E905" s="660"/>
      <c r="F905" s="660"/>
      <c r="G905" s="660"/>
      <c r="H905" s="660"/>
      <c r="I905" s="660"/>
      <c r="J905" s="660"/>
      <c r="K905" s="660"/>
      <c r="L905" s="660"/>
      <c r="M905" s="660"/>
      <c r="N905" s="660"/>
      <c r="O905" s="660"/>
      <c r="P905" s="660"/>
      <c r="Q905" s="660"/>
      <c r="R905" s="660"/>
      <c r="S905" s="660"/>
      <c r="T905" s="660"/>
      <c r="U905" s="660"/>
      <c r="V905" s="660"/>
      <c r="W905" s="660"/>
      <c r="X905" s="660"/>
      <c r="Y905" s="660"/>
      <c r="Z905" s="660"/>
      <c r="AA905" s="660"/>
      <c r="AB905" s="660"/>
      <c r="AC905" s="660"/>
      <c r="AD905" s="660"/>
      <c r="AE905" s="660"/>
      <c r="AF905" s="660"/>
      <c r="AG905" s="660"/>
      <c r="AH905" s="660"/>
      <c r="AI905" s="660"/>
      <c r="AJ905" s="660"/>
      <c r="AK905" s="660"/>
      <c r="AL905" s="660"/>
      <c r="AM905" s="660"/>
      <c r="AN905" s="660"/>
      <c r="AO905" s="660"/>
    </row>
    <row r="906" spans="2:84" ht="11.15" customHeight="1" x14ac:dyDescent="0.2">
      <c r="B906" s="660"/>
      <c r="C906" s="660"/>
      <c r="D906" s="660"/>
      <c r="E906" s="660"/>
      <c r="F906" s="660"/>
      <c r="G906" s="660"/>
      <c r="H906" s="660"/>
      <c r="I906" s="660"/>
      <c r="J906" s="660"/>
      <c r="K906" s="660"/>
      <c r="L906" s="660"/>
      <c r="M906" s="660"/>
      <c r="N906" s="660"/>
      <c r="O906" s="660"/>
      <c r="P906" s="660"/>
      <c r="Q906" s="660"/>
      <c r="R906" s="660"/>
      <c r="S906" s="660"/>
      <c r="T906" s="660"/>
      <c r="U906" s="660"/>
      <c r="V906" s="660"/>
      <c r="W906" s="660"/>
      <c r="X906" s="660"/>
      <c r="Y906" s="660"/>
      <c r="Z906" s="660"/>
      <c r="AA906" s="660"/>
      <c r="AB906" s="660"/>
      <c r="AC906" s="660"/>
      <c r="AD906" s="660"/>
      <c r="AE906" s="660"/>
      <c r="AF906" s="660"/>
      <c r="AG906" s="660"/>
      <c r="AH906" s="660"/>
      <c r="AI906" s="660"/>
      <c r="AJ906" s="660"/>
      <c r="AK906" s="660"/>
      <c r="AL906" s="660"/>
      <c r="AM906" s="660"/>
      <c r="AN906" s="660"/>
      <c r="AO906" s="660"/>
    </row>
    <row r="907" spans="2:84" ht="11.15" customHeight="1" x14ac:dyDescent="0.2">
      <c r="B907" s="660"/>
      <c r="C907" s="660"/>
      <c r="D907" s="660"/>
      <c r="E907" s="660"/>
      <c r="F907" s="660"/>
      <c r="G907" s="660"/>
      <c r="H907" s="660"/>
      <c r="I907" s="660"/>
      <c r="J907" s="660"/>
      <c r="K907" s="660"/>
      <c r="L907" s="660"/>
      <c r="M907" s="660"/>
      <c r="N907" s="660"/>
      <c r="O907" s="660"/>
      <c r="P907" s="660"/>
      <c r="Q907" s="660"/>
      <c r="R907" s="660"/>
      <c r="S907" s="660"/>
      <c r="T907" s="660"/>
      <c r="U907" s="660"/>
      <c r="V907" s="660"/>
      <c r="W907" s="660"/>
      <c r="X907" s="660"/>
      <c r="Y907" s="660"/>
      <c r="Z907" s="660"/>
      <c r="AA907" s="660"/>
      <c r="AB907" s="660"/>
      <c r="AC907" s="660"/>
      <c r="AD907" s="660"/>
      <c r="AE907" s="660"/>
      <c r="AF907" s="660"/>
      <c r="AG907" s="660"/>
      <c r="AH907" s="660"/>
      <c r="AI907" s="660"/>
      <c r="AJ907" s="660"/>
      <c r="AK907" s="660"/>
      <c r="AL907" s="660"/>
      <c r="AM907" s="660"/>
      <c r="AN907" s="660"/>
      <c r="AO907" s="660"/>
    </row>
    <row r="908" spans="2:84" x14ac:dyDescent="0.2">
      <c r="B908" s="646" t="s">
        <v>560</v>
      </c>
      <c r="C908" s="646"/>
      <c r="D908" s="646"/>
      <c r="E908" s="646"/>
      <c r="F908" s="646"/>
      <c r="G908" s="646"/>
      <c r="H908" s="646"/>
      <c r="I908" s="646"/>
      <c r="J908" s="646"/>
      <c r="K908" s="646"/>
      <c r="L908" s="646"/>
      <c r="M908" s="646"/>
      <c r="N908" s="646"/>
      <c r="O908" s="646"/>
      <c r="P908" s="646"/>
      <c r="Q908" s="646"/>
      <c r="R908" s="646"/>
      <c r="S908" s="646"/>
      <c r="T908" s="646"/>
      <c r="U908" s="646"/>
      <c r="V908" s="646"/>
      <c r="W908" s="646"/>
      <c r="X908" s="646"/>
      <c r="Y908" s="646"/>
      <c r="Z908" s="646"/>
      <c r="AA908" s="646"/>
      <c r="AB908" s="646"/>
      <c r="AC908" s="646"/>
      <c r="AD908" s="646"/>
      <c r="AE908" s="646"/>
      <c r="AF908" s="646"/>
      <c r="AG908" s="646"/>
      <c r="AH908" s="646"/>
      <c r="AI908" s="646"/>
      <c r="AJ908" s="646"/>
      <c r="AK908" s="646"/>
      <c r="AL908" s="646"/>
      <c r="AM908" s="646"/>
      <c r="AN908" s="646"/>
      <c r="AO908" s="646"/>
    </row>
    <row r="909" spans="2:84" x14ac:dyDescent="0.2">
      <c r="B909" s="646"/>
      <c r="C909" s="646"/>
      <c r="D909" s="646"/>
      <c r="E909" s="646"/>
      <c r="F909" s="646"/>
      <c r="G909" s="646"/>
      <c r="H909" s="646"/>
      <c r="I909" s="646"/>
      <c r="J909" s="646"/>
      <c r="K909" s="646"/>
      <c r="L909" s="646"/>
      <c r="M909" s="646"/>
      <c r="N909" s="646"/>
      <c r="O909" s="646"/>
      <c r="P909" s="646"/>
      <c r="Q909" s="646"/>
      <c r="R909" s="646"/>
      <c r="S909" s="646"/>
      <c r="T909" s="646"/>
      <c r="U909" s="646"/>
      <c r="V909" s="646"/>
      <c r="W909" s="646"/>
      <c r="X909" s="646"/>
      <c r="Y909" s="646"/>
      <c r="Z909" s="646"/>
      <c r="AA909" s="646"/>
      <c r="AB909" s="646"/>
      <c r="AC909" s="646"/>
      <c r="AD909" s="646"/>
      <c r="AE909" s="646"/>
      <c r="AF909" s="646"/>
      <c r="AG909" s="646"/>
      <c r="AH909" s="646"/>
      <c r="AI909" s="646"/>
      <c r="AJ909" s="646"/>
      <c r="AK909" s="646"/>
      <c r="AL909" s="646"/>
      <c r="AM909" s="646"/>
      <c r="AN909" s="646"/>
      <c r="AO909" s="646"/>
    </row>
    <row r="910" spans="2:84" ht="11.25" customHeight="1" x14ac:dyDescent="0.2">
      <c r="B910" s="660" t="s">
        <v>561</v>
      </c>
      <c r="C910" s="660"/>
      <c r="D910" s="660"/>
      <c r="E910" s="660"/>
      <c r="F910" s="660"/>
      <c r="G910" s="660"/>
      <c r="H910" s="660"/>
      <c r="I910" s="660"/>
      <c r="J910" s="660"/>
      <c r="K910" s="660"/>
      <c r="L910" s="660"/>
      <c r="M910" s="660"/>
      <c r="N910" s="660"/>
      <c r="O910" s="660"/>
      <c r="P910" s="660"/>
      <c r="Q910" s="660"/>
      <c r="R910" s="660"/>
      <c r="S910" s="660"/>
      <c r="T910" s="660"/>
      <c r="U910" s="660"/>
      <c r="V910" s="660"/>
      <c r="W910" s="660"/>
      <c r="X910" s="660"/>
      <c r="Y910" s="660"/>
      <c r="Z910" s="660"/>
      <c r="AA910" s="660"/>
      <c r="AB910" s="660"/>
      <c r="AC910" s="660"/>
      <c r="AD910" s="660"/>
      <c r="AE910" s="660"/>
      <c r="AF910" s="660"/>
      <c r="AG910" s="660"/>
      <c r="AH910" s="660"/>
      <c r="AI910" s="660"/>
      <c r="AJ910" s="660"/>
      <c r="AK910" s="660"/>
      <c r="AL910" s="660"/>
      <c r="AM910" s="660"/>
      <c r="AN910" s="660"/>
      <c r="AO910" s="660"/>
    </row>
    <row r="911" spans="2:84" x14ac:dyDescent="0.2">
      <c r="B911" s="660"/>
      <c r="C911" s="660"/>
      <c r="D911" s="660"/>
      <c r="E911" s="660"/>
      <c r="F911" s="660"/>
      <c r="G911" s="660"/>
      <c r="H911" s="660"/>
      <c r="I911" s="660"/>
      <c r="J911" s="660"/>
      <c r="K911" s="660"/>
      <c r="L911" s="660"/>
      <c r="M911" s="660"/>
      <c r="N911" s="660"/>
      <c r="O911" s="660"/>
      <c r="P911" s="660"/>
      <c r="Q911" s="660"/>
      <c r="R911" s="660"/>
      <c r="S911" s="660"/>
      <c r="T911" s="660"/>
      <c r="U911" s="660"/>
      <c r="V911" s="660"/>
      <c r="W911" s="660"/>
      <c r="X911" s="660"/>
      <c r="Y911" s="660"/>
      <c r="Z911" s="660"/>
      <c r="AA911" s="660"/>
      <c r="AB911" s="660"/>
      <c r="AC911" s="660"/>
      <c r="AD911" s="660"/>
      <c r="AE911" s="660"/>
      <c r="AF911" s="660"/>
      <c r="AG911" s="660"/>
      <c r="AH911" s="660"/>
      <c r="AI911" s="660"/>
      <c r="AJ911" s="660"/>
      <c r="AK911" s="660"/>
      <c r="AL911" s="660"/>
      <c r="AM911" s="660"/>
      <c r="AN911" s="660"/>
      <c r="AO911" s="660"/>
    </row>
    <row r="912" spans="2:84" x14ac:dyDescent="0.2">
      <c r="B912" s="660"/>
      <c r="C912" s="660"/>
      <c r="D912" s="660"/>
      <c r="E912" s="660"/>
      <c r="F912" s="660"/>
      <c r="G912" s="660"/>
      <c r="H912" s="660"/>
      <c r="I912" s="660"/>
      <c r="J912" s="660"/>
      <c r="K912" s="660"/>
      <c r="L912" s="660"/>
      <c r="M912" s="660"/>
      <c r="N912" s="660"/>
      <c r="O912" s="660"/>
      <c r="P912" s="660"/>
      <c r="Q912" s="660"/>
      <c r="R912" s="660"/>
      <c r="S912" s="660"/>
      <c r="T912" s="660"/>
      <c r="U912" s="660"/>
      <c r="V912" s="660"/>
      <c r="W912" s="660"/>
      <c r="X912" s="660"/>
      <c r="Y912" s="660"/>
      <c r="Z912" s="660"/>
      <c r="AA912" s="660"/>
      <c r="AB912" s="660"/>
      <c r="AC912" s="660"/>
      <c r="AD912" s="660"/>
      <c r="AE912" s="660"/>
      <c r="AF912" s="660"/>
      <c r="AG912" s="660"/>
      <c r="AH912" s="660"/>
      <c r="AI912" s="660"/>
      <c r="AJ912" s="660"/>
      <c r="AK912" s="660"/>
      <c r="AL912" s="660"/>
      <c r="AM912" s="660"/>
      <c r="AN912" s="660"/>
      <c r="AO912" s="660"/>
    </row>
    <row r="913" ht="6" customHeight="1" x14ac:dyDescent="0.2"/>
  </sheetData>
  <mergeCells count="207">
    <mergeCell ref="F188:T189"/>
    <mergeCell ref="F795:T796"/>
    <mergeCell ref="E87:T87"/>
    <mergeCell ref="W87:AL87"/>
    <mergeCell ref="AO87:AP87"/>
    <mergeCell ref="B910:AO912"/>
    <mergeCell ref="E439:T439"/>
    <mergeCell ref="E451:T452"/>
    <mergeCell ref="E647:T647"/>
    <mergeCell ref="F652:L663"/>
    <mergeCell ref="N652:T663"/>
    <mergeCell ref="N444:T449"/>
    <mergeCell ref="F444:L449"/>
    <mergeCell ref="B898:AO898"/>
    <mergeCell ref="E463:T465"/>
    <mergeCell ref="B899:AO899"/>
    <mergeCell ref="B900:AO902"/>
    <mergeCell ref="B903:AO903"/>
    <mergeCell ref="B904:AO904"/>
    <mergeCell ref="B908:AO909"/>
    <mergeCell ref="B905:AO907"/>
    <mergeCell ref="E669:T671"/>
    <mergeCell ref="E693:T694"/>
    <mergeCell ref="E696:T700"/>
    <mergeCell ref="E620:T621"/>
    <mergeCell ref="AS898:CF898"/>
    <mergeCell ref="E735:T737"/>
    <mergeCell ref="E787:T788"/>
    <mergeCell ref="E887:AL888"/>
    <mergeCell ref="E865:T869"/>
    <mergeCell ref="E847:T848"/>
    <mergeCell ref="E825:T825"/>
    <mergeCell ref="AP827:AP828"/>
    <mergeCell ref="AP809:AP810"/>
    <mergeCell ref="E842:T844"/>
    <mergeCell ref="E882:T884"/>
    <mergeCell ref="E878:T879"/>
    <mergeCell ref="G894:O895"/>
    <mergeCell ref="F890:O892"/>
    <mergeCell ref="E738:T740"/>
    <mergeCell ref="E749:T750"/>
    <mergeCell ref="E758:T760"/>
    <mergeCell ref="N818:T822"/>
    <mergeCell ref="V890:AC894"/>
    <mergeCell ref="AP60:AP61"/>
    <mergeCell ref="AP589:AP590"/>
    <mergeCell ref="E588:T590"/>
    <mergeCell ref="E593:T595"/>
    <mergeCell ref="E813:T813"/>
    <mergeCell ref="E831:T831"/>
    <mergeCell ref="F836:L839"/>
    <mergeCell ref="N836:T839"/>
    <mergeCell ref="Z851:AB852"/>
    <mergeCell ref="AP851:AP852"/>
    <mergeCell ref="AP843:AP844"/>
    <mergeCell ref="F802:T802"/>
    <mergeCell ref="F803:T803"/>
    <mergeCell ref="F804:T804"/>
    <mergeCell ref="E799:T800"/>
    <mergeCell ref="AP721:AP722"/>
    <mergeCell ref="E725:T732"/>
    <mergeCell ref="E745:T747"/>
    <mergeCell ref="E529:T531"/>
    <mergeCell ref="E543:T544"/>
    <mergeCell ref="E539:T541"/>
    <mergeCell ref="E552:T554"/>
    <mergeCell ref="E556:T557"/>
    <mergeCell ref="E807:AL807"/>
    <mergeCell ref="AP50:AP51"/>
    <mergeCell ref="E67:T67"/>
    <mergeCell ref="AZ813:BO813"/>
    <mergeCell ref="BA818:BG822"/>
    <mergeCell ref="BI818:BO822"/>
    <mergeCell ref="F818:L822"/>
    <mergeCell ref="E872:T872"/>
    <mergeCell ref="AP874:AP875"/>
    <mergeCell ref="E857:T859"/>
    <mergeCell ref="E860:T862"/>
    <mergeCell ref="E291:T293"/>
    <mergeCell ref="E302:T304"/>
    <mergeCell ref="F790:T790"/>
    <mergeCell ref="F791:T791"/>
    <mergeCell ref="F792:T793"/>
    <mergeCell ref="F794:T794"/>
    <mergeCell ref="E427:T427"/>
    <mergeCell ref="E477:T478"/>
    <mergeCell ref="E486:T486"/>
    <mergeCell ref="E455:T460"/>
    <mergeCell ref="AP429:AP430"/>
    <mergeCell ref="E582:T582"/>
    <mergeCell ref="AP728:AP729"/>
    <mergeCell ref="E433:T433"/>
    <mergeCell ref="AP435:AP436"/>
    <mergeCell ref="E765:T768"/>
    <mergeCell ref="AP488:AP489"/>
    <mergeCell ref="AP495:AP496"/>
    <mergeCell ref="E492:T498"/>
    <mergeCell ref="E501:T503"/>
    <mergeCell ref="E504:T506"/>
    <mergeCell ref="E515:T516"/>
    <mergeCell ref="E511:T512"/>
    <mergeCell ref="E524:T526"/>
    <mergeCell ref="E559:T563"/>
    <mergeCell ref="E596:T598"/>
    <mergeCell ref="E607:T608"/>
    <mergeCell ref="E603:T605"/>
    <mergeCell ref="E762:T763"/>
    <mergeCell ref="E676:T678"/>
    <mergeCell ref="E680:T681"/>
    <mergeCell ref="E689:T691"/>
    <mergeCell ref="E467:T470"/>
    <mergeCell ref="AP584:AP585"/>
    <mergeCell ref="E473:T474"/>
    <mergeCell ref="E532:T534"/>
    <mergeCell ref="E719:T719"/>
    <mergeCell ref="E616:T618"/>
    <mergeCell ref="E284:T285"/>
    <mergeCell ref="E287:T288"/>
    <mergeCell ref="AP303:AP304"/>
    <mergeCell ref="E307:T308"/>
    <mergeCell ref="E311:T313"/>
    <mergeCell ref="E315:T316"/>
    <mergeCell ref="E245:T248"/>
    <mergeCell ref="E250:T251"/>
    <mergeCell ref="E254:T257"/>
    <mergeCell ref="E46:T47"/>
    <mergeCell ref="E50:T54"/>
    <mergeCell ref="E72:T72"/>
    <mergeCell ref="F77:L82"/>
    <mergeCell ref="N77:T82"/>
    <mergeCell ref="E57:T64"/>
    <mergeCell ref="E405:T410"/>
    <mergeCell ref="E413:T415"/>
    <mergeCell ref="O230:R231"/>
    <mergeCell ref="E97:T102"/>
    <mergeCell ref="E116:T116"/>
    <mergeCell ref="E123:T125"/>
    <mergeCell ref="E127:T129"/>
    <mergeCell ref="E225:P225"/>
    <mergeCell ref="F187:P187"/>
    <mergeCell ref="F190:P190"/>
    <mergeCell ref="F191:P191"/>
    <mergeCell ref="F184:P184"/>
    <mergeCell ref="F185:P185"/>
    <mergeCell ref="F186:P186"/>
    <mergeCell ref="E174:T177"/>
    <mergeCell ref="E180:T182"/>
    <mergeCell ref="E112:T113"/>
    <mergeCell ref="E200:T202"/>
    <mergeCell ref="A1:AQ1"/>
    <mergeCell ref="E5:L5"/>
    <mergeCell ref="F7:O9"/>
    <mergeCell ref="U7:AG9"/>
    <mergeCell ref="E42:AL43"/>
    <mergeCell ref="AP7:AP9"/>
    <mergeCell ref="AO3:AP3"/>
    <mergeCell ref="W3:AL3"/>
    <mergeCell ref="E3:T3"/>
    <mergeCell ref="E12:AL14"/>
    <mergeCell ref="A85:AQ85"/>
    <mergeCell ref="E623:T627"/>
    <mergeCell ref="E666:T668"/>
    <mergeCell ref="E222:T223"/>
    <mergeCell ref="F232:L235"/>
    <mergeCell ref="N232:T235"/>
    <mergeCell ref="H230:J231"/>
    <mergeCell ref="AP196:AP197"/>
    <mergeCell ref="E194:T194"/>
    <mergeCell ref="AP201:AP202"/>
    <mergeCell ref="E205:T208"/>
    <mergeCell ref="E211:T211"/>
    <mergeCell ref="AP218:AP219"/>
    <mergeCell ref="E217:T219"/>
    <mergeCell ref="AP339:AP340"/>
    <mergeCell ref="AP414:AP415"/>
    <mergeCell ref="E418:T419"/>
    <mergeCell ref="E421:T422"/>
    <mergeCell ref="AP388:AP389"/>
    <mergeCell ref="AP119:AP120"/>
    <mergeCell ref="E105:T108"/>
    <mergeCell ref="E381:T384"/>
    <mergeCell ref="E296:T299"/>
    <mergeCell ref="E397:T399"/>
    <mergeCell ref="E93:T94"/>
    <mergeCell ref="E400:T402"/>
    <mergeCell ref="AP393:AP394"/>
    <mergeCell ref="E387:T389"/>
    <mergeCell ref="E392:T394"/>
    <mergeCell ref="E338:T338"/>
    <mergeCell ref="E319:T319"/>
    <mergeCell ref="F324:L328"/>
    <mergeCell ref="N324:T328"/>
    <mergeCell ref="E330:T331"/>
    <mergeCell ref="E333:T335"/>
    <mergeCell ref="F343:L344"/>
    <mergeCell ref="N343:T344"/>
    <mergeCell ref="E348:T354"/>
    <mergeCell ref="E368:T368"/>
    <mergeCell ref="F373:L378"/>
    <mergeCell ref="N373:T378"/>
    <mergeCell ref="E136:T140"/>
    <mergeCell ref="E142:T143"/>
    <mergeCell ref="E147:T150"/>
    <mergeCell ref="E166:T171"/>
    <mergeCell ref="AP239:AP240"/>
    <mergeCell ref="E238:T239"/>
    <mergeCell ref="E241:T242"/>
  </mergeCells>
  <pageMargins left="0.5" right="0.5" top="0.5" bottom="0.5" header="0.3" footer="0.3"/>
  <pageSetup paperSize="9" scale="98" orientation="portrait" r:id="rId1"/>
  <headerFooter>
    <oddFooter>&amp;CW-&amp;P</oddFooter>
  </headerFooter>
  <rowBreaks count="13" manualBreakCount="13">
    <brk id="84" max="42" man="1"/>
    <brk id="134" max="42" man="1"/>
    <brk id="203" max="42" man="1"/>
    <brk id="243" max="42" man="1"/>
    <brk id="309" max="42" man="1"/>
    <brk id="379" max="42" man="1"/>
    <brk id="437" max="42" man="1"/>
    <brk id="509" max="42" man="1"/>
    <brk id="580" max="42" man="1"/>
    <brk id="645" max="42" man="1"/>
    <brk id="717" max="42" man="1"/>
    <brk id="785" max="42" man="1"/>
    <brk id="863" max="4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
    <tabColor theme="8" tint="0.39997558519241921"/>
  </sheetPr>
  <dimension ref="A1:CA288"/>
  <sheetViews>
    <sheetView view="pageBreakPreview" zoomScaleNormal="100" zoomScaleSheetLayoutView="100" workbookViewId="0">
      <selection activeCell="B5" sqref="B5"/>
    </sheetView>
  </sheetViews>
  <sheetFormatPr defaultColWidth="2.77734375" defaultRowHeight="10" x14ac:dyDescent="0.2"/>
  <cols>
    <col min="1" max="1" width="1.77734375" style="140" customWidth="1"/>
    <col min="2" max="2" width="4.77734375" style="125" customWidth="1"/>
    <col min="3" max="4" width="1.77734375" style="140" customWidth="1"/>
    <col min="5" max="20" width="2.77734375" style="140"/>
    <col min="21" max="22" width="1.77734375" style="140" customWidth="1"/>
    <col min="23" max="37" width="2.77734375" style="140"/>
    <col min="38" max="38" width="3.109375" style="140" bestFit="1" customWidth="1"/>
    <col min="39" max="41" width="1.77734375" style="140" customWidth="1"/>
    <col min="42" max="42" width="4.77734375" style="140" customWidth="1"/>
    <col min="43" max="43" width="1.77734375" style="140" customWidth="1"/>
    <col min="44" max="16384" width="2.77734375" style="140"/>
  </cols>
  <sheetData>
    <row r="1" spans="1:43" x14ac:dyDescent="0.2">
      <c r="A1" s="724" t="s">
        <v>562</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row>
    <row r="2" spans="1:43" ht="6" customHeight="1" x14ac:dyDescent="0.2">
      <c r="A2" s="335"/>
      <c r="B2" s="15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row>
    <row r="3" spans="1:43" ht="11.25" customHeight="1" thickBot="1" x14ac:dyDescent="0.25">
      <c r="A3" s="137"/>
      <c r="B3" s="349" t="s">
        <v>59</v>
      </c>
      <c r="C3" s="138"/>
      <c r="D3" s="139"/>
      <c r="E3" s="719" t="s">
        <v>60</v>
      </c>
      <c r="F3" s="719"/>
      <c r="G3" s="719"/>
      <c r="H3" s="719"/>
      <c r="I3" s="719"/>
      <c r="J3" s="719"/>
      <c r="K3" s="719"/>
      <c r="L3" s="719"/>
      <c r="M3" s="719"/>
      <c r="N3" s="719"/>
      <c r="O3" s="719"/>
      <c r="P3" s="719"/>
      <c r="Q3" s="719"/>
      <c r="R3" s="719"/>
      <c r="S3" s="719"/>
      <c r="T3" s="719"/>
      <c r="U3" s="138"/>
      <c r="V3" s="139"/>
      <c r="W3" s="719" t="s">
        <v>61</v>
      </c>
      <c r="X3" s="719"/>
      <c r="Y3" s="719"/>
      <c r="Z3" s="719"/>
      <c r="AA3" s="719"/>
      <c r="AB3" s="719"/>
      <c r="AC3" s="719"/>
      <c r="AD3" s="719"/>
      <c r="AE3" s="719"/>
      <c r="AF3" s="719"/>
      <c r="AG3" s="719"/>
      <c r="AH3" s="719"/>
      <c r="AI3" s="719"/>
      <c r="AJ3" s="719"/>
      <c r="AK3" s="719"/>
      <c r="AL3" s="719"/>
      <c r="AM3" s="138"/>
      <c r="AN3" s="139"/>
      <c r="AO3" s="719" t="s">
        <v>62</v>
      </c>
      <c r="AP3" s="719"/>
      <c r="AQ3" s="137"/>
    </row>
    <row r="4" spans="1:43" ht="6" customHeight="1" x14ac:dyDescent="0.2">
      <c r="A4" s="102"/>
      <c r="B4" s="328"/>
      <c r="C4" s="334"/>
      <c r="D4" s="55"/>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334"/>
      <c r="AN4" s="55"/>
      <c r="AO4" s="232"/>
      <c r="AP4" s="232"/>
      <c r="AQ4" s="103"/>
    </row>
    <row r="5" spans="1:43" ht="11.15" customHeight="1" x14ac:dyDescent="0.2">
      <c r="A5" s="102"/>
      <c r="B5" s="328">
        <v>501</v>
      </c>
      <c r="C5" s="334"/>
      <c r="D5" s="55"/>
      <c r="E5" s="676" t="s">
        <v>563</v>
      </c>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334"/>
      <c r="AN5" s="55"/>
      <c r="AO5" s="232"/>
      <c r="AQ5" s="103"/>
    </row>
    <row r="6" spans="1:43" ht="11.15" customHeight="1" x14ac:dyDescent="0.2">
      <c r="A6" s="102"/>
      <c r="B6" s="328"/>
      <c r="C6" s="334"/>
      <c r="D6" s="55"/>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6"/>
      <c r="AJ6" s="676"/>
      <c r="AK6" s="676"/>
      <c r="AL6" s="676"/>
      <c r="AM6" s="334"/>
      <c r="AN6" s="55"/>
      <c r="AO6" s="232"/>
      <c r="AQ6" s="103"/>
    </row>
    <row r="7" spans="1:43" ht="6" customHeight="1" x14ac:dyDescent="0.2">
      <c r="A7" s="102"/>
      <c r="B7" s="328"/>
      <c r="C7" s="334"/>
      <c r="D7" s="55"/>
      <c r="E7" s="232"/>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334"/>
      <c r="AN7" s="55"/>
      <c r="AO7" s="232"/>
      <c r="AP7" s="232"/>
      <c r="AQ7" s="103"/>
    </row>
    <row r="8" spans="1:43" ht="11.25" customHeight="1" x14ac:dyDescent="0.2">
      <c r="A8" s="102"/>
      <c r="B8" s="163"/>
      <c r="C8" s="334"/>
      <c r="D8" s="55"/>
      <c r="E8" s="232"/>
      <c r="F8" s="241"/>
      <c r="H8" s="359"/>
      <c r="I8" s="747" t="s">
        <v>564</v>
      </c>
      <c r="J8" s="747"/>
      <c r="K8" s="747"/>
      <c r="L8" s="747"/>
      <c r="M8" s="747"/>
      <c r="N8" s="747"/>
      <c r="O8" s="747"/>
      <c r="P8" s="747"/>
      <c r="Q8" s="221"/>
      <c r="R8" s="241"/>
      <c r="T8" s="241"/>
      <c r="U8" s="241"/>
      <c r="V8" s="747" t="s">
        <v>565</v>
      </c>
      <c r="W8" s="747"/>
      <c r="X8" s="747"/>
      <c r="Y8" s="747"/>
      <c r="Z8" s="747"/>
      <c r="AA8" s="747"/>
      <c r="AB8" s="747"/>
      <c r="AC8" s="747"/>
      <c r="AD8" s="241"/>
      <c r="AE8" s="241"/>
      <c r="AF8" s="241"/>
      <c r="AG8" s="241"/>
      <c r="AH8" s="241"/>
      <c r="AI8" s="241"/>
      <c r="AJ8" s="241"/>
      <c r="AK8" s="241"/>
      <c r="AL8" s="241"/>
      <c r="AM8" s="334"/>
      <c r="AN8" s="55"/>
      <c r="AO8" s="232"/>
      <c r="AP8" s="675">
        <v>601</v>
      </c>
      <c r="AQ8" s="126"/>
    </row>
    <row r="9" spans="1:43" ht="11.25" customHeight="1" x14ac:dyDescent="0.2">
      <c r="A9" s="102"/>
      <c r="B9" s="163"/>
      <c r="C9" s="334"/>
      <c r="D9" s="55"/>
      <c r="E9" s="232"/>
      <c r="F9" s="241"/>
      <c r="G9" s="359"/>
      <c r="H9" s="359"/>
      <c r="I9" s="747"/>
      <c r="J9" s="747"/>
      <c r="K9" s="747"/>
      <c r="L9" s="747"/>
      <c r="M9" s="747"/>
      <c r="N9" s="747"/>
      <c r="O9" s="747"/>
      <c r="P9" s="747"/>
      <c r="Q9" s="221"/>
      <c r="R9" s="241"/>
      <c r="T9" s="241"/>
      <c r="U9" s="241"/>
      <c r="V9" s="747"/>
      <c r="W9" s="747"/>
      <c r="X9" s="747"/>
      <c r="Y9" s="747"/>
      <c r="Z9" s="747"/>
      <c r="AA9" s="747"/>
      <c r="AB9" s="747"/>
      <c r="AC9" s="747"/>
      <c r="AD9" s="241"/>
      <c r="AE9" s="241"/>
      <c r="AF9" s="241"/>
      <c r="AG9" s="241"/>
      <c r="AH9" s="241"/>
      <c r="AI9" s="241"/>
      <c r="AJ9" s="241"/>
      <c r="AK9" s="241"/>
      <c r="AL9" s="241"/>
      <c r="AM9" s="334"/>
      <c r="AN9" s="55"/>
      <c r="AO9" s="232"/>
      <c r="AP9" s="675"/>
      <c r="AQ9" s="126"/>
    </row>
    <row r="10" spans="1:43" ht="11.15" customHeight="1" x14ac:dyDescent="0.2">
      <c r="A10" s="102"/>
      <c r="B10" s="163"/>
      <c r="C10" s="334"/>
      <c r="D10" s="55"/>
      <c r="E10" s="232"/>
      <c r="F10" s="241"/>
      <c r="G10" s="359"/>
      <c r="H10" s="359"/>
      <c r="I10" s="747"/>
      <c r="J10" s="747"/>
      <c r="K10" s="747"/>
      <c r="L10" s="747"/>
      <c r="M10" s="747"/>
      <c r="N10" s="747"/>
      <c r="O10" s="747"/>
      <c r="P10" s="747"/>
      <c r="Q10" s="221"/>
      <c r="R10" s="241"/>
      <c r="T10" s="241"/>
      <c r="U10" s="241"/>
      <c r="V10" s="747"/>
      <c r="W10" s="747"/>
      <c r="X10" s="747"/>
      <c r="Y10" s="747"/>
      <c r="Z10" s="747"/>
      <c r="AA10" s="747"/>
      <c r="AB10" s="747"/>
      <c r="AC10" s="747"/>
      <c r="AD10" s="241"/>
      <c r="AE10" s="241"/>
      <c r="AF10" s="241"/>
      <c r="AG10" s="241"/>
      <c r="AH10" s="241"/>
      <c r="AI10" s="241"/>
      <c r="AJ10" s="241"/>
      <c r="AK10" s="241"/>
      <c r="AL10" s="241"/>
      <c r="AM10" s="334"/>
      <c r="AN10" s="55"/>
      <c r="AO10" s="232"/>
      <c r="AP10" s="675"/>
      <c r="AQ10" s="126"/>
    </row>
    <row r="11" spans="1:43" ht="11.25" customHeight="1" x14ac:dyDescent="0.2">
      <c r="A11" s="102"/>
      <c r="B11" s="163"/>
      <c r="C11" s="334"/>
      <c r="D11" s="55"/>
      <c r="E11" s="232"/>
      <c r="F11" s="241"/>
      <c r="G11" s="359"/>
      <c r="H11" s="359"/>
      <c r="I11" s="747"/>
      <c r="J11" s="747"/>
      <c r="K11" s="747"/>
      <c r="L11" s="747"/>
      <c r="M11" s="747"/>
      <c r="N11" s="747"/>
      <c r="O11" s="747"/>
      <c r="P11" s="747"/>
      <c r="Q11" s="221"/>
      <c r="R11" s="241"/>
      <c r="T11" s="241"/>
      <c r="U11" s="241"/>
      <c r="V11" s="747"/>
      <c r="W11" s="747"/>
      <c r="X11" s="747"/>
      <c r="Y11" s="747"/>
      <c r="Z11" s="747"/>
      <c r="AA11" s="747"/>
      <c r="AB11" s="747"/>
      <c r="AC11" s="747"/>
      <c r="AD11" s="241"/>
      <c r="AE11" s="241"/>
      <c r="AF11" s="241"/>
      <c r="AG11" s="241"/>
      <c r="AH11" s="241"/>
      <c r="AI11" s="241"/>
      <c r="AJ11" s="241"/>
      <c r="AK11" s="241"/>
      <c r="AL11" s="241"/>
      <c r="AM11" s="334"/>
      <c r="AN11" s="55"/>
      <c r="AO11" s="232"/>
      <c r="AP11" s="675"/>
      <c r="AQ11" s="126"/>
    </row>
    <row r="12" spans="1:43" ht="6" customHeight="1" thickBot="1" x14ac:dyDescent="0.25">
      <c r="A12" s="104"/>
      <c r="B12" s="332"/>
      <c r="C12" s="86"/>
      <c r="D12" s="87"/>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6"/>
      <c r="AN12" s="87"/>
      <c r="AO12" s="85"/>
      <c r="AP12" s="85"/>
      <c r="AQ12" s="106"/>
    </row>
    <row r="13" spans="1:43" customFormat="1" ht="6" customHeight="1" x14ac:dyDescent="0.2">
      <c r="A13" s="96"/>
      <c r="B13" s="97"/>
      <c r="C13" s="98"/>
      <c r="D13" s="99"/>
      <c r="E13" s="211"/>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10"/>
      <c r="AN13" s="409"/>
      <c r="AO13" s="409"/>
      <c r="AP13" s="409"/>
      <c r="AQ13" s="101"/>
    </row>
    <row r="14" spans="1:43" customFormat="1" ht="11.25" customHeight="1" x14ac:dyDescent="0.2">
      <c r="A14" s="102"/>
      <c r="B14" s="146">
        <v>502</v>
      </c>
      <c r="C14" s="334"/>
      <c r="D14" s="55"/>
      <c r="E14" s="676" t="str">
        <f ca="1">VLOOKUP(INDIRECT(ADDRESS(ROW(),COLUMN()-3)),Language_Translations,MATCH(Language_Selected,Language_Options,0),FALSE)</f>
        <v>Now I would like to ask some questions about vaccinations received by your children born in the last 3 years. (We will talk about each separately, starting with the youngest.)</v>
      </c>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259"/>
      <c r="AN14" s="331"/>
      <c r="AO14" s="331"/>
      <c r="AP14" s="331"/>
      <c r="AQ14" s="103"/>
    </row>
    <row r="15" spans="1:43" customFormat="1" x14ac:dyDescent="0.2">
      <c r="A15" s="102"/>
      <c r="B15" s="328"/>
      <c r="C15" s="334"/>
      <c r="D15" s="55"/>
      <c r="E15" s="676"/>
      <c r="F15" s="676"/>
      <c r="G15" s="676"/>
      <c r="H15" s="676"/>
      <c r="I15" s="676"/>
      <c r="J15" s="676"/>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259"/>
      <c r="AN15" s="331"/>
      <c r="AO15" s="331"/>
      <c r="AP15" s="331"/>
      <c r="AQ15" s="103"/>
    </row>
    <row r="16" spans="1:43" customFormat="1" ht="6" customHeight="1" thickBot="1" x14ac:dyDescent="0.25">
      <c r="A16" s="104"/>
      <c r="B16" s="332"/>
      <c r="C16" s="86"/>
      <c r="D16" s="87"/>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105"/>
      <c r="AI16" s="85"/>
      <c r="AJ16" s="85"/>
      <c r="AK16" s="85"/>
      <c r="AL16" s="85"/>
      <c r="AM16" s="86"/>
      <c r="AN16" s="85"/>
      <c r="AO16" s="85"/>
      <c r="AP16" s="105"/>
      <c r="AQ16" s="106"/>
    </row>
    <row r="17" spans="1:45" ht="6" customHeight="1" x14ac:dyDescent="0.2">
      <c r="A17" s="159"/>
      <c r="B17" s="151"/>
      <c r="C17" s="152"/>
      <c r="D17" s="153"/>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2"/>
      <c r="AN17" s="153"/>
      <c r="AO17" s="150"/>
      <c r="AP17" s="150"/>
      <c r="AQ17" s="160"/>
    </row>
    <row r="18" spans="1:45" ht="11.25" customHeight="1" x14ac:dyDescent="0.2">
      <c r="A18" s="141"/>
      <c r="B18" s="146">
        <v>503</v>
      </c>
      <c r="C18" s="142"/>
      <c r="D18" s="143"/>
      <c r="E18" s="715" t="s">
        <v>566</v>
      </c>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715"/>
      <c r="AL18" s="715"/>
      <c r="AM18" s="142"/>
      <c r="AN18" s="143"/>
      <c r="AO18" s="335"/>
      <c r="AP18" s="232"/>
      <c r="AQ18" s="145"/>
    </row>
    <row r="19" spans="1:45" ht="11.25" customHeight="1" x14ac:dyDescent="0.2">
      <c r="A19" s="141"/>
      <c r="B19" s="163"/>
      <c r="C19" s="142"/>
      <c r="D19" s="143"/>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142"/>
      <c r="AN19" s="143"/>
      <c r="AO19" s="335"/>
      <c r="AP19" s="335"/>
      <c r="AQ19" s="145"/>
    </row>
    <row r="20" spans="1:45" ht="6" customHeight="1" x14ac:dyDescent="0.2">
      <c r="A20" s="141"/>
      <c r="B20" s="155"/>
      <c r="C20" s="142"/>
      <c r="D20" s="143"/>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142"/>
      <c r="AN20" s="143"/>
      <c r="AO20" s="335"/>
      <c r="AP20" s="335"/>
      <c r="AQ20" s="145"/>
    </row>
    <row r="21" spans="1:45" ht="10.5" x14ac:dyDescent="0.2">
      <c r="A21" s="141"/>
      <c r="C21" s="204"/>
      <c r="D21" s="143"/>
      <c r="E21" s="335"/>
      <c r="F21" s="335"/>
      <c r="G21" s="203"/>
      <c r="H21" s="203"/>
      <c r="I21" s="203"/>
      <c r="J21" s="203"/>
      <c r="K21" s="203"/>
      <c r="L21" s="203"/>
      <c r="M21" s="203"/>
      <c r="N21" s="203"/>
      <c r="O21" s="203"/>
      <c r="P21" s="203"/>
      <c r="Q21" s="203"/>
      <c r="R21" s="203"/>
      <c r="S21" s="203"/>
      <c r="T21" s="203"/>
      <c r="U21" s="203"/>
      <c r="V21" s="335"/>
      <c r="W21" s="335"/>
      <c r="X21" s="335"/>
      <c r="Y21" s="335"/>
      <c r="Z21" s="335"/>
      <c r="AA21" s="335"/>
      <c r="AB21" s="335"/>
      <c r="AC21" s="335"/>
      <c r="AD21" s="335"/>
      <c r="AE21" s="335"/>
      <c r="AF21" s="335"/>
      <c r="AG21" s="335"/>
      <c r="AH21" s="335"/>
      <c r="AI21" s="177"/>
      <c r="AJ21" s="178"/>
      <c r="AK21" s="177"/>
      <c r="AL21" s="178"/>
      <c r="AM21" s="142"/>
      <c r="AN21" s="143"/>
      <c r="AO21" s="335"/>
      <c r="AP21" s="335"/>
      <c r="AQ21" s="145"/>
    </row>
    <row r="22" spans="1:45" ht="10.5" x14ac:dyDescent="0.2">
      <c r="A22" s="141"/>
      <c r="B22" s="242"/>
      <c r="C22" s="204"/>
      <c r="D22" s="143"/>
      <c r="E22" s="207" t="s">
        <v>567</v>
      </c>
      <c r="F22" s="207"/>
      <c r="G22" s="207"/>
      <c r="H22" s="207"/>
      <c r="I22" s="207"/>
      <c r="J22" s="207"/>
      <c r="K22" s="317"/>
      <c r="L22" s="317"/>
      <c r="M22" s="182"/>
      <c r="N22" s="182"/>
      <c r="O22" s="182"/>
      <c r="P22" s="182"/>
      <c r="Q22" s="182"/>
      <c r="R22" s="182"/>
      <c r="S22" s="182"/>
      <c r="T22" s="182"/>
      <c r="U22" s="335"/>
      <c r="V22" s="335"/>
      <c r="W22" s="335" t="s">
        <v>435</v>
      </c>
      <c r="X22" s="335"/>
      <c r="Y22" s="335"/>
      <c r="Z22" s="335"/>
      <c r="AA22" s="335"/>
      <c r="AB22" s="335"/>
      <c r="AC22" s="335"/>
      <c r="AD22" s="335"/>
      <c r="AH22" s="157" t="s">
        <v>9</v>
      </c>
      <c r="AI22" s="179"/>
      <c r="AJ22" s="180"/>
      <c r="AK22" s="179"/>
      <c r="AL22" s="180"/>
      <c r="AM22" s="142"/>
      <c r="AN22" s="143"/>
      <c r="AO22" s="335"/>
      <c r="AP22" s="335"/>
      <c r="AQ22" s="145"/>
    </row>
    <row r="23" spans="1:45" ht="6" customHeight="1" thickBot="1" x14ac:dyDescent="0.25">
      <c r="A23" s="147"/>
      <c r="B23" s="349"/>
      <c r="C23" s="138"/>
      <c r="D23" s="139"/>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8"/>
      <c r="AN23" s="139"/>
      <c r="AO23" s="137"/>
      <c r="AP23" s="137"/>
      <c r="AQ23" s="149"/>
    </row>
    <row r="24" spans="1:45" ht="6" customHeight="1" x14ac:dyDescent="0.2">
      <c r="A24" s="150"/>
      <c r="B24" s="151"/>
      <c r="C24" s="152"/>
      <c r="D24" s="153"/>
      <c r="E24" s="150"/>
      <c r="F24" s="150"/>
      <c r="G24" s="150"/>
      <c r="H24" s="150"/>
      <c r="I24" s="150"/>
      <c r="J24" s="150"/>
      <c r="K24" s="150"/>
      <c r="L24" s="150"/>
      <c r="M24" s="150"/>
      <c r="N24" s="150"/>
      <c r="O24" s="150"/>
      <c r="P24" s="150"/>
      <c r="Q24" s="150"/>
      <c r="R24" s="150"/>
      <c r="S24" s="150"/>
      <c r="T24" s="150"/>
      <c r="U24" s="152"/>
      <c r="V24" s="153"/>
      <c r="W24" s="150"/>
      <c r="X24" s="150"/>
      <c r="Y24" s="150"/>
      <c r="Z24" s="150"/>
      <c r="AA24" s="150"/>
      <c r="AB24" s="150"/>
      <c r="AC24" s="150"/>
      <c r="AD24" s="150"/>
      <c r="AE24" s="150"/>
      <c r="AF24" s="150"/>
      <c r="AG24" s="150"/>
      <c r="AH24" s="150"/>
      <c r="AI24" s="150"/>
      <c r="AJ24" s="150"/>
      <c r="AK24" s="150"/>
      <c r="AL24" s="154"/>
      <c r="AM24" s="152"/>
      <c r="AN24" s="153"/>
      <c r="AO24" s="150"/>
      <c r="AP24" s="150"/>
      <c r="AQ24" s="150"/>
    </row>
    <row r="25" spans="1:45" ht="11.25" customHeight="1" x14ac:dyDescent="0.2">
      <c r="A25" s="335"/>
      <c r="B25" s="155">
        <v>504</v>
      </c>
      <c r="C25" s="142"/>
      <c r="D25" s="143"/>
      <c r="E25" s="715" t="str">
        <f ca="1">VLOOKUP(INDIRECT(ADDRESS(ROW(),COLUMN()-3)),Language_Translations,MATCH(Language_Selected,Language_Options,0),FALSE)</f>
        <v>Do you have a card or other document where (NAME)'s vaccinations are written down?</v>
      </c>
      <c r="F25" s="715"/>
      <c r="G25" s="715"/>
      <c r="H25" s="715"/>
      <c r="I25" s="715"/>
      <c r="J25" s="715"/>
      <c r="K25" s="715"/>
      <c r="L25" s="715"/>
      <c r="M25" s="715"/>
      <c r="N25" s="715"/>
      <c r="O25" s="715"/>
      <c r="P25" s="715"/>
      <c r="Q25" s="715"/>
      <c r="R25" s="715"/>
      <c r="S25" s="715"/>
      <c r="T25" s="715"/>
      <c r="U25" s="142"/>
      <c r="V25" s="143"/>
      <c r="W25" s="335" t="s">
        <v>568</v>
      </c>
      <c r="X25" s="335"/>
      <c r="Y25" s="335"/>
      <c r="Z25" s="335"/>
      <c r="AA25" s="335"/>
      <c r="AB25" s="335"/>
      <c r="AC25" s="335"/>
      <c r="AE25" s="157" t="s">
        <v>9</v>
      </c>
      <c r="AF25" s="157"/>
      <c r="AG25" s="189"/>
      <c r="AH25" s="157"/>
      <c r="AI25" s="157"/>
      <c r="AJ25" s="157"/>
      <c r="AK25" s="157"/>
      <c r="AL25" s="158" t="s">
        <v>87</v>
      </c>
      <c r="AM25" s="142"/>
      <c r="AN25" s="143"/>
      <c r="AO25" s="335"/>
      <c r="AP25" s="335">
        <v>507</v>
      </c>
      <c r="AQ25" s="335"/>
      <c r="AS25"/>
    </row>
    <row r="26" spans="1:45" x14ac:dyDescent="0.2">
      <c r="A26" s="335"/>
      <c r="B26" s="163" t="s">
        <v>52</v>
      </c>
      <c r="C26" s="142"/>
      <c r="D26" s="143"/>
      <c r="E26" s="715"/>
      <c r="F26" s="715"/>
      <c r="G26" s="715"/>
      <c r="H26" s="715"/>
      <c r="I26" s="715"/>
      <c r="J26" s="715"/>
      <c r="K26" s="715"/>
      <c r="L26" s="715"/>
      <c r="M26" s="715"/>
      <c r="N26" s="715"/>
      <c r="O26" s="715"/>
      <c r="P26" s="715"/>
      <c r="Q26" s="715"/>
      <c r="R26" s="715"/>
      <c r="S26" s="715"/>
      <c r="T26" s="715"/>
      <c r="U26" s="142"/>
      <c r="V26" s="143"/>
      <c r="W26" s="335" t="s">
        <v>569</v>
      </c>
      <c r="X26" s="335"/>
      <c r="Y26" s="335"/>
      <c r="Z26" s="335"/>
      <c r="AA26" s="335"/>
      <c r="AB26" s="335"/>
      <c r="AC26" s="335"/>
      <c r="AD26" s="335"/>
      <c r="AE26" s="335"/>
      <c r="AF26" s="335"/>
      <c r="AH26" s="189"/>
      <c r="AJ26" s="157" t="s">
        <v>9</v>
      </c>
      <c r="AK26" s="157"/>
      <c r="AL26" s="158" t="s">
        <v>89</v>
      </c>
      <c r="AM26" s="142"/>
      <c r="AN26" s="143"/>
      <c r="AO26" s="335"/>
      <c r="AP26" s="335"/>
      <c r="AQ26" s="335"/>
    </row>
    <row r="27" spans="1:45" x14ac:dyDescent="0.2">
      <c r="A27" s="335"/>
      <c r="B27" s="155"/>
      <c r="C27" s="142"/>
      <c r="D27" s="143"/>
      <c r="E27" s="715"/>
      <c r="F27" s="715"/>
      <c r="G27" s="715"/>
      <c r="H27" s="715"/>
      <c r="I27" s="715"/>
      <c r="J27" s="715"/>
      <c r="K27" s="715"/>
      <c r="L27" s="715"/>
      <c r="M27" s="715"/>
      <c r="N27" s="715"/>
      <c r="O27" s="715"/>
      <c r="P27" s="715"/>
      <c r="Q27" s="715"/>
      <c r="R27" s="715"/>
      <c r="S27" s="715"/>
      <c r="T27" s="715"/>
      <c r="U27" s="142"/>
      <c r="V27" s="143"/>
      <c r="W27" s="335" t="s">
        <v>570</v>
      </c>
      <c r="X27" s="335"/>
      <c r="Y27" s="335"/>
      <c r="Z27" s="335"/>
      <c r="AA27" s="335"/>
      <c r="AB27" s="335"/>
      <c r="AD27" s="157"/>
      <c r="AE27" s="189"/>
      <c r="AG27" s="157"/>
      <c r="AI27" s="157"/>
      <c r="AJ27" s="157" t="s">
        <v>9</v>
      </c>
      <c r="AK27" s="157"/>
      <c r="AL27" s="158" t="s">
        <v>91</v>
      </c>
      <c r="AM27" s="142"/>
      <c r="AN27" s="143"/>
      <c r="AO27" s="335"/>
      <c r="AP27" s="335">
        <v>507</v>
      </c>
      <c r="AQ27" s="335"/>
    </row>
    <row r="28" spans="1:45" x14ac:dyDescent="0.2">
      <c r="A28" s="335"/>
      <c r="B28" s="155"/>
      <c r="C28" s="142"/>
      <c r="D28" s="143"/>
      <c r="E28" s="715"/>
      <c r="F28" s="715"/>
      <c r="G28" s="715"/>
      <c r="H28" s="715"/>
      <c r="I28" s="715"/>
      <c r="J28" s="715"/>
      <c r="K28" s="715"/>
      <c r="L28" s="715"/>
      <c r="M28" s="715"/>
      <c r="N28" s="715"/>
      <c r="O28" s="715"/>
      <c r="P28" s="715"/>
      <c r="Q28" s="715"/>
      <c r="R28" s="715"/>
      <c r="S28" s="715"/>
      <c r="T28" s="715"/>
      <c r="U28" s="142"/>
      <c r="V28" s="143"/>
      <c r="W28" s="335" t="s">
        <v>571</v>
      </c>
      <c r="X28" s="335"/>
      <c r="Y28" s="335"/>
      <c r="Z28" s="335"/>
      <c r="AA28" s="335"/>
      <c r="AB28" s="335"/>
      <c r="AE28" s="189"/>
      <c r="AF28" s="157"/>
      <c r="AK28" s="157" t="s">
        <v>9</v>
      </c>
      <c r="AL28" s="158" t="s">
        <v>109</v>
      </c>
      <c r="AM28" s="142"/>
      <c r="AN28" s="143"/>
      <c r="AO28" s="335"/>
      <c r="AP28" s="335"/>
      <c r="AQ28" s="335"/>
    </row>
    <row r="29" spans="1:45" ht="6" customHeight="1" x14ac:dyDescent="0.2">
      <c r="A29" s="182"/>
      <c r="B29" s="353"/>
      <c r="C29" s="180"/>
      <c r="D29" s="179"/>
      <c r="E29" s="182"/>
      <c r="F29" s="182"/>
      <c r="G29" s="182"/>
      <c r="H29" s="182"/>
      <c r="I29" s="182"/>
      <c r="J29" s="182"/>
      <c r="K29" s="182"/>
      <c r="L29" s="182"/>
      <c r="M29" s="182"/>
      <c r="N29" s="182"/>
      <c r="O29" s="182"/>
      <c r="P29" s="182"/>
      <c r="Q29" s="182"/>
      <c r="R29" s="182"/>
      <c r="S29" s="182"/>
      <c r="T29" s="182"/>
      <c r="U29" s="180"/>
      <c r="V29" s="179"/>
      <c r="W29" s="182"/>
      <c r="X29" s="182"/>
      <c r="Y29" s="182"/>
      <c r="Z29" s="182"/>
      <c r="AA29" s="182"/>
      <c r="AB29" s="182"/>
      <c r="AC29" s="182"/>
      <c r="AD29" s="182"/>
      <c r="AE29" s="182"/>
      <c r="AF29" s="182"/>
      <c r="AG29" s="182"/>
      <c r="AH29" s="182"/>
      <c r="AI29" s="182"/>
      <c r="AJ29" s="182"/>
      <c r="AK29" s="182"/>
      <c r="AL29" s="183"/>
      <c r="AM29" s="180"/>
      <c r="AN29" s="179"/>
      <c r="AO29" s="182"/>
      <c r="AP29" s="182"/>
      <c r="AQ29" s="182"/>
    </row>
    <row r="30" spans="1:45" ht="6" customHeight="1" x14ac:dyDescent="0.2">
      <c r="A30" s="184"/>
      <c r="B30" s="357"/>
      <c r="C30" s="178"/>
      <c r="D30" s="177"/>
      <c r="E30" s="184"/>
      <c r="F30" s="184"/>
      <c r="G30" s="184"/>
      <c r="H30" s="184"/>
      <c r="I30" s="184"/>
      <c r="J30" s="184"/>
      <c r="K30" s="184"/>
      <c r="L30" s="184"/>
      <c r="M30" s="184"/>
      <c r="N30" s="184"/>
      <c r="O30" s="184"/>
      <c r="P30" s="184"/>
      <c r="Q30" s="184"/>
      <c r="R30" s="184"/>
      <c r="S30" s="184"/>
      <c r="T30" s="184"/>
      <c r="U30" s="178"/>
      <c r="V30" s="177"/>
      <c r="W30" s="184"/>
      <c r="X30" s="184"/>
      <c r="Y30" s="184"/>
      <c r="Z30" s="184"/>
      <c r="AA30" s="184"/>
      <c r="AB30" s="184"/>
      <c r="AC30" s="184"/>
      <c r="AD30" s="184"/>
      <c r="AE30" s="184"/>
      <c r="AF30" s="184"/>
      <c r="AG30" s="184"/>
      <c r="AH30" s="184"/>
      <c r="AI30" s="184"/>
      <c r="AJ30" s="184"/>
      <c r="AK30" s="184"/>
      <c r="AL30" s="185"/>
      <c r="AM30" s="178"/>
      <c r="AN30" s="177"/>
      <c r="AO30" s="184"/>
      <c r="AP30" s="184"/>
      <c r="AQ30" s="184"/>
    </row>
    <row r="31" spans="1:45" ht="11.25" customHeight="1" x14ac:dyDescent="0.2">
      <c r="A31" s="335"/>
      <c r="B31" s="155">
        <v>505</v>
      </c>
      <c r="C31" s="142"/>
      <c r="D31" s="143"/>
      <c r="E31" s="715" t="str">
        <f ca="1">VLOOKUP(INDIRECT(ADDRESS(ROW(),COLUMN()-3)),Language_Translations,MATCH(Language_Selected,Language_Options,0),FALSE)</f>
        <v>Did you ever have a vaccination card for (NAME)?</v>
      </c>
      <c r="F31" s="715"/>
      <c r="G31" s="715"/>
      <c r="H31" s="715"/>
      <c r="I31" s="715"/>
      <c r="J31" s="715"/>
      <c r="K31" s="715"/>
      <c r="L31" s="715"/>
      <c r="M31" s="715"/>
      <c r="N31" s="715"/>
      <c r="O31" s="715"/>
      <c r="P31" s="715"/>
      <c r="Q31" s="715"/>
      <c r="R31" s="715"/>
      <c r="S31" s="715"/>
      <c r="T31" s="715"/>
      <c r="U31" s="142"/>
      <c r="V31" s="143"/>
      <c r="W31" s="335" t="s">
        <v>112</v>
      </c>
      <c r="X31" s="335"/>
      <c r="Y31" s="157" t="s">
        <v>9</v>
      </c>
      <c r="Z31" s="157"/>
      <c r="AA31" s="157"/>
      <c r="AB31" s="157"/>
      <c r="AC31" s="157"/>
      <c r="AD31" s="157"/>
      <c r="AE31" s="157"/>
      <c r="AF31" s="157"/>
      <c r="AG31" s="157"/>
      <c r="AH31" s="157"/>
      <c r="AI31" s="157"/>
      <c r="AJ31" s="157"/>
      <c r="AK31" s="157"/>
      <c r="AL31" s="158" t="s">
        <v>87</v>
      </c>
      <c r="AM31" s="142"/>
      <c r="AN31" s="143"/>
      <c r="AO31" s="335"/>
      <c r="AP31" s="335"/>
      <c r="AQ31" s="335"/>
    </row>
    <row r="32" spans="1:45" x14ac:dyDescent="0.2">
      <c r="A32" s="335"/>
      <c r="B32" s="163" t="s">
        <v>52</v>
      </c>
      <c r="C32" s="142"/>
      <c r="D32" s="143"/>
      <c r="E32" s="715"/>
      <c r="F32" s="715"/>
      <c r="G32" s="715"/>
      <c r="H32" s="715"/>
      <c r="I32" s="715"/>
      <c r="J32" s="715"/>
      <c r="K32" s="715"/>
      <c r="L32" s="715"/>
      <c r="M32" s="715"/>
      <c r="N32" s="715"/>
      <c r="O32" s="715"/>
      <c r="P32" s="715"/>
      <c r="Q32" s="715"/>
      <c r="R32" s="715"/>
      <c r="S32" s="715"/>
      <c r="T32" s="715"/>
      <c r="U32" s="142"/>
      <c r="V32" s="143"/>
      <c r="W32" s="335" t="s">
        <v>113</v>
      </c>
      <c r="X32" s="335"/>
      <c r="Y32" s="157" t="s">
        <v>9</v>
      </c>
      <c r="Z32" s="157"/>
      <c r="AA32" s="157"/>
      <c r="AB32" s="157"/>
      <c r="AC32" s="157"/>
      <c r="AD32" s="157"/>
      <c r="AE32" s="157"/>
      <c r="AF32" s="157"/>
      <c r="AG32" s="157"/>
      <c r="AH32" s="157"/>
      <c r="AI32" s="157"/>
      <c r="AJ32" s="157"/>
      <c r="AK32" s="157"/>
      <c r="AL32" s="158" t="s">
        <v>89</v>
      </c>
      <c r="AM32" s="142"/>
      <c r="AN32" s="143"/>
      <c r="AO32" s="335"/>
      <c r="AP32" s="335"/>
      <c r="AQ32" s="335"/>
    </row>
    <row r="33" spans="1:43" ht="6" customHeight="1" thickBot="1" x14ac:dyDescent="0.25">
      <c r="A33" s="137"/>
      <c r="B33" s="349"/>
      <c r="C33" s="138"/>
      <c r="D33" s="139"/>
      <c r="E33" s="137"/>
      <c r="F33" s="137"/>
      <c r="G33" s="137"/>
      <c r="H33" s="137"/>
      <c r="I33" s="137"/>
      <c r="J33" s="137"/>
      <c r="K33" s="137"/>
      <c r="L33" s="137"/>
      <c r="M33" s="137"/>
      <c r="N33" s="137"/>
      <c r="O33" s="137"/>
      <c r="P33" s="137"/>
      <c r="Q33" s="137"/>
      <c r="R33" s="137"/>
      <c r="S33" s="137"/>
      <c r="T33" s="137"/>
      <c r="U33" s="138"/>
      <c r="V33" s="139"/>
      <c r="W33" s="137"/>
      <c r="X33" s="137"/>
      <c r="Y33" s="137"/>
      <c r="Z33" s="137"/>
      <c r="AA33" s="137"/>
      <c r="AB33" s="137"/>
      <c r="AC33" s="137"/>
      <c r="AD33" s="137"/>
      <c r="AE33" s="137"/>
      <c r="AF33" s="137"/>
      <c r="AG33" s="137"/>
      <c r="AH33" s="137"/>
      <c r="AI33" s="137"/>
      <c r="AJ33" s="137"/>
      <c r="AK33" s="137"/>
      <c r="AL33" s="148"/>
      <c r="AM33" s="138"/>
      <c r="AN33" s="139"/>
      <c r="AO33" s="137"/>
      <c r="AP33" s="137"/>
      <c r="AQ33" s="137"/>
    </row>
    <row r="34" spans="1:43" ht="6" customHeight="1" x14ac:dyDescent="0.2">
      <c r="A34" s="159"/>
      <c r="B34" s="151"/>
      <c r="C34" s="152"/>
      <c r="D34" s="153"/>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2"/>
      <c r="AN34" s="153"/>
      <c r="AO34" s="150"/>
      <c r="AP34" s="150"/>
      <c r="AQ34" s="160"/>
    </row>
    <row r="35" spans="1:43" x14ac:dyDescent="0.2">
      <c r="A35" s="141"/>
      <c r="B35" s="155">
        <v>506</v>
      </c>
      <c r="C35" s="142"/>
      <c r="D35" s="143"/>
      <c r="E35" s="670" t="s">
        <v>572</v>
      </c>
      <c r="F35" s="670"/>
      <c r="G35" s="670"/>
      <c r="H35" s="670"/>
      <c r="I35" s="670"/>
      <c r="J35" s="670"/>
      <c r="K35" s="670"/>
      <c r="L35" s="670"/>
      <c r="M35" s="670"/>
      <c r="N35" s="670"/>
      <c r="O35" s="670"/>
      <c r="P35" s="670"/>
      <c r="Q35" s="670"/>
      <c r="R35" s="670"/>
      <c r="S35" s="670"/>
      <c r="T35" s="670"/>
      <c r="U35" s="232"/>
      <c r="V35" s="232"/>
      <c r="W35" s="232"/>
      <c r="X35" s="232"/>
      <c r="Y35" s="232"/>
      <c r="Z35" s="232"/>
      <c r="AA35" s="232"/>
      <c r="AB35" s="232"/>
      <c r="AC35" s="232"/>
      <c r="AD35" s="232"/>
      <c r="AE35" s="232"/>
      <c r="AF35" s="232"/>
      <c r="AG35" s="232"/>
      <c r="AH35" s="232"/>
      <c r="AI35" s="232"/>
      <c r="AJ35" s="232"/>
      <c r="AK35" s="232"/>
      <c r="AL35" s="232"/>
      <c r="AM35" s="334"/>
      <c r="AN35" s="55"/>
      <c r="AO35" s="232"/>
      <c r="AP35" s="232"/>
      <c r="AQ35" s="145"/>
    </row>
    <row r="36" spans="1:43" ht="6" customHeight="1" x14ac:dyDescent="0.2">
      <c r="A36" s="141"/>
      <c r="B36" s="155"/>
      <c r="C36" s="142"/>
      <c r="D36" s="143"/>
      <c r="E36" s="333"/>
      <c r="F36" s="333"/>
      <c r="G36" s="333"/>
      <c r="H36" s="333"/>
      <c r="I36" s="333"/>
      <c r="J36" s="333"/>
      <c r="K36" s="333"/>
      <c r="L36" s="333"/>
      <c r="M36" s="333"/>
      <c r="N36" s="333"/>
      <c r="O36" s="333"/>
      <c r="P36" s="333"/>
      <c r="Q36" s="333"/>
      <c r="R36" s="333"/>
      <c r="S36" s="333"/>
      <c r="T36" s="333"/>
      <c r="U36" s="232"/>
      <c r="V36" s="232"/>
      <c r="W36" s="232"/>
      <c r="X36" s="232"/>
      <c r="Y36" s="232"/>
      <c r="Z36" s="232"/>
      <c r="AA36" s="232"/>
      <c r="AB36" s="232"/>
      <c r="AC36" s="232"/>
      <c r="AD36" s="232"/>
      <c r="AE36" s="232"/>
      <c r="AF36" s="232"/>
      <c r="AG36" s="232"/>
      <c r="AH36" s="232"/>
      <c r="AI36" s="232"/>
      <c r="AJ36" s="232"/>
      <c r="AK36" s="232"/>
      <c r="AL36" s="232"/>
      <c r="AM36" s="334"/>
      <c r="AN36" s="55"/>
      <c r="AO36" s="232"/>
      <c r="AP36" s="232"/>
      <c r="AQ36" s="145"/>
    </row>
    <row r="37" spans="1:43" x14ac:dyDescent="0.2">
      <c r="A37" s="141"/>
      <c r="B37" s="155"/>
      <c r="C37" s="142"/>
      <c r="D37" s="143"/>
      <c r="E37" s="232"/>
      <c r="F37" s="232"/>
      <c r="G37" s="232"/>
      <c r="H37" s="232"/>
      <c r="I37" s="232"/>
      <c r="J37" s="232"/>
      <c r="K37" s="232"/>
      <c r="N37" s="144"/>
      <c r="P37" s="144" t="s">
        <v>573</v>
      </c>
      <c r="Q37" s="144"/>
      <c r="R37" s="232"/>
      <c r="T37" s="232"/>
      <c r="U37" s="232"/>
      <c r="W37" s="232"/>
      <c r="X37" s="232"/>
      <c r="Y37" s="232"/>
      <c r="AA37" s="232"/>
      <c r="AB37" s="232"/>
      <c r="AC37" s="144" t="s">
        <v>574</v>
      </c>
      <c r="AE37" s="232"/>
      <c r="AF37" s="232"/>
      <c r="AG37" s="232"/>
      <c r="AH37" s="232"/>
      <c r="AI37" s="232"/>
      <c r="AJ37" s="232"/>
      <c r="AK37" s="232"/>
      <c r="AL37" s="232"/>
      <c r="AM37" s="334"/>
      <c r="AN37" s="55"/>
      <c r="AO37" s="232"/>
      <c r="AP37" s="684">
        <v>513</v>
      </c>
      <c r="AQ37" s="243"/>
    </row>
    <row r="38" spans="1:43" x14ac:dyDescent="0.2">
      <c r="A38" s="141"/>
      <c r="B38" s="155"/>
      <c r="C38" s="142"/>
      <c r="D38" s="143"/>
      <c r="E38" s="232"/>
      <c r="F38" s="232"/>
      <c r="G38" s="232"/>
      <c r="H38" s="232"/>
      <c r="I38" s="232"/>
      <c r="J38" s="232"/>
      <c r="K38" s="232"/>
      <c r="N38" s="144"/>
      <c r="P38" s="144"/>
      <c r="Q38" s="144"/>
      <c r="R38" s="232"/>
      <c r="T38" s="232"/>
      <c r="U38" s="232"/>
      <c r="W38" s="232"/>
      <c r="X38" s="232"/>
      <c r="Y38" s="232"/>
      <c r="AA38" s="232"/>
      <c r="AB38" s="232"/>
      <c r="AC38" s="144"/>
      <c r="AE38" s="232"/>
      <c r="AF38" s="232"/>
      <c r="AG38" s="232"/>
      <c r="AH38" s="232"/>
      <c r="AI38" s="232"/>
      <c r="AJ38" s="232"/>
      <c r="AK38" s="232"/>
      <c r="AL38" s="232"/>
      <c r="AM38" s="334"/>
      <c r="AN38" s="55"/>
      <c r="AO38" s="232"/>
      <c r="AP38" s="684"/>
      <c r="AQ38" s="243"/>
    </row>
    <row r="39" spans="1:43" ht="6" customHeight="1" thickBot="1" x14ac:dyDescent="0.25">
      <c r="A39" s="147"/>
      <c r="B39" s="349"/>
      <c r="C39" s="138"/>
      <c r="D39" s="139"/>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8"/>
      <c r="AN39" s="139"/>
      <c r="AO39" s="137"/>
      <c r="AP39" s="137"/>
      <c r="AQ39" s="149"/>
    </row>
    <row r="40" spans="1:43" ht="6" customHeight="1" x14ac:dyDescent="0.2">
      <c r="A40" s="150"/>
      <c r="B40" s="151"/>
      <c r="C40" s="152"/>
      <c r="D40" s="153"/>
      <c r="E40" s="150"/>
      <c r="F40" s="150"/>
      <c r="G40" s="150"/>
      <c r="H40" s="150"/>
      <c r="I40" s="150"/>
      <c r="J40" s="150"/>
      <c r="K40" s="150"/>
      <c r="L40" s="150"/>
      <c r="M40" s="150"/>
      <c r="N40" s="150"/>
      <c r="O40" s="150"/>
      <c r="P40" s="150"/>
      <c r="Q40" s="150"/>
      <c r="R40" s="150"/>
      <c r="S40" s="150"/>
      <c r="T40" s="150"/>
      <c r="U40" s="152"/>
      <c r="V40" s="153"/>
      <c r="W40" s="150"/>
      <c r="X40" s="150"/>
      <c r="Y40" s="150"/>
      <c r="Z40" s="150"/>
      <c r="AA40" s="150"/>
      <c r="AB40" s="150"/>
      <c r="AC40" s="150"/>
      <c r="AD40" s="150"/>
      <c r="AE40" s="150"/>
      <c r="AF40" s="150"/>
      <c r="AG40" s="150"/>
      <c r="AH40" s="150"/>
      <c r="AI40" s="150"/>
      <c r="AJ40" s="150"/>
      <c r="AK40" s="150"/>
      <c r="AL40" s="154"/>
      <c r="AM40" s="152"/>
      <c r="AN40" s="153"/>
      <c r="AO40" s="150"/>
      <c r="AP40" s="150"/>
      <c r="AQ40" s="150"/>
    </row>
    <row r="41" spans="1:43" ht="11.25" customHeight="1" x14ac:dyDescent="0.2">
      <c r="A41" s="335"/>
      <c r="B41" s="155">
        <v>507</v>
      </c>
      <c r="C41" s="142"/>
      <c r="D41" s="143"/>
      <c r="E41" s="715" t="str">
        <f ca="1">VLOOKUP(INDIRECT(ADDRESS(ROW(),COLUMN()-3)),Language_Translations,MATCH(Language_Selected,Language_Options,0),FALSE)</f>
        <v>May I see the card or other document where (NAME)'s vaccinations are written down?</v>
      </c>
      <c r="F41" s="715"/>
      <c r="G41" s="715"/>
      <c r="H41" s="715"/>
      <c r="I41" s="715"/>
      <c r="J41" s="715"/>
      <c r="K41" s="715"/>
      <c r="L41" s="715"/>
      <c r="M41" s="715"/>
      <c r="N41" s="715"/>
      <c r="O41" s="715"/>
      <c r="P41" s="715"/>
      <c r="Q41" s="715"/>
      <c r="R41" s="715"/>
      <c r="S41" s="715"/>
      <c r="T41" s="715"/>
      <c r="U41" s="142"/>
      <c r="V41" s="143"/>
      <c r="W41" s="335" t="s">
        <v>575</v>
      </c>
      <c r="X41" s="335"/>
      <c r="Y41" s="335"/>
      <c r="Z41" s="335"/>
      <c r="AA41" s="335"/>
      <c r="AB41" s="335"/>
      <c r="AC41" s="335"/>
      <c r="AD41" s="335"/>
      <c r="AE41" s="157" t="s">
        <v>9</v>
      </c>
      <c r="AF41" s="157"/>
      <c r="AG41" s="189"/>
      <c r="AH41" s="157"/>
      <c r="AI41" s="157"/>
      <c r="AJ41" s="157"/>
      <c r="AK41" s="157"/>
      <c r="AL41" s="158" t="s">
        <v>87</v>
      </c>
      <c r="AM41" s="142"/>
      <c r="AN41" s="143"/>
      <c r="AO41" s="335"/>
      <c r="AP41" s="335"/>
      <c r="AQ41" s="335"/>
    </row>
    <row r="42" spans="1:43" x14ac:dyDescent="0.2">
      <c r="A42" s="335"/>
      <c r="B42" s="163" t="s">
        <v>52</v>
      </c>
      <c r="C42" s="142"/>
      <c r="D42" s="143"/>
      <c r="E42" s="715"/>
      <c r="F42" s="715"/>
      <c r="G42" s="715"/>
      <c r="H42" s="715"/>
      <c r="I42" s="715"/>
      <c r="J42" s="715"/>
      <c r="K42" s="715"/>
      <c r="L42" s="715"/>
      <c r="M42" s="715"/>
      <c r="N42" s="715"/>
      <c r="O42" s="715"/>
      <c r="P42" s="715"/>
      <c r="Q42" s="715"/>
      <c r="R42" s="715"/>
      <c r="S42" s="715"/>
      <c r="T42" s="715"/>
      <c r="U42" s="142"/>
      <c r="V42" s="143"/>
      <c r="W42" s="335" t="s">
        <v>576</v>
      </c>
      <c r="X42" s="335"/>
      <c r="Y42" s="335"/>
      <c r="Z42" s="335"/>
      <c r="AA42" s="335"/>
      <c r="AB42" s="335"/>
      <c r="AC42" s="335"/>
      <c r="AD42" s="335"/>
      <c r="AE42" s="335"/>
      <c r="AF42" s="335"/>
      <c r="AI42" s="157" t="s">
        <v>9</v>
      </c>
      <c r="AJ42" s="157"/>
      <c r="AK42" s="157"/>
      <c r="AL42" s="158" t="s">
        <v>89</v>
      </c>
      <c r="AM42" s="142"/>
      <c r="AN42" s="143"/>
      <c r="AO42" s="335"/>
      <c r="AP42" s="335"/>
      <c r="AQ42" s="335"/>
    </row>
    <row r="43" spans="1:43" x14ac:dyDescent="0.2">
      <c r="A43" s="335"/>
      <c r="B43" s="155"/>
      <c r="C43" s="142"/>
      <c r="D43" s="143"/>
      <c r="E43" s="715"/>
      <c r="F43" s="715"/>
      <c r="G43" s="715"/>
      <c r="H43" s="715"/>
      <c r="I43" s="715"/>
      <c r="J43" s="715"/>
      <c r="K43" s="715"/>
      <c r="L43" s="715"/>
      <c r="M43" s="715"/>
      <c r="N43" s="715"/>
      <c r="O43" s="715"/>
      <c r="P43" s="715"/>
      <c r="Q43" s="715"/>
      <c r="R43" s="715"/>
      <c r="S43" s="715"/>
      <c r="T43" s="715"/>
      <c r="U43" s="142"/>
      <c r="V43" s="143"/>
      <c r="W43" s="335" t="s">
        <v>577</v>
      </c>
      <c r="X43" s="335"/>
      <c r="Y43" s="335"/>
      <c r="Z43" s="335"/>
      <c r="AA43" s="335"/>
      <c r="AB43" s="335"/>
      <c r="AD43" s="157"/>
      <c r="AE43" s="189"/>
      <c r="AG43" s="157"/>
      <c r="AI43" s="157"/>
      <c r="AK43" s="157" t="s">
        <v>9</v>
      </c>
      <c r="AL43" s="158" t="s">
        <v>91</v>
      </c>
      <c r="AM43" s="142"/>
      <c r="AN43" s="143"/>
      <c r="AO43" s="335"/>
      <c r="AQ43" s="335"/>
    </row>
    <row r="44" spans="1:43" x14ac:dyDescent="0.2">
      <c r="A44" s="335"/>
      <c r="B44" s="155"/>
      <c r="C44" s="142"/>
      <c r="D44" s="143"/>
      <c r="E44" s="715"/>
      <c r="F44" s="715"/>
      <c r="G44" s="715"/>
      <c r="H44" s="715"/>
      <c r="I44" s="715"/>
      <c r="J44" s="715"/>
      <c r="K44" s="715"/>
      <c r="L44" s="715"/>
      <c r="M44" s="715"/>
      <c r="N44" s="715"/>
      <c r="O44" s="715"/>
      <c r="P44" s="715"/>
      <c r="Q44" s="715"/>
      <c r="R44" s="715"/>
      <c r="S44" s="715"/>
      <c r="T44" s="715"/>
      <c r="U44" s="142"/>
      <c r="V44" s="143"/>
      <c r="W44" s="335" t="s">
        <v>578</v>
      </c>
      <c r="X44" s="335"/>
      <c r="Y44" s="335"/>
      <c r="Z44" s="335"/>
      <c r="AA44" s="335"/>
      <c r="AB44" s="335"/>
      <c r="AE44" s="189"/>
      <c r="AF44" s="157"/>
      <c r="AG44" s="157"/>
      <c r="AH44" s="157"/>
      <c r="AI44" s="157"/>
      <c r="AJ44" s="157"/>
      <c r="AK44" s="157" t="s">
        <v>9</v>
      </c>
      <c r="AL44" s="158" t="s">
        <v>109</v>
      </c>
      <c r="AM44" s="142"/>
      <c r="AN44" s="143"/>
      <c r="AO44" s="335"/>
      <c r="AP44" s="140">
        <v>513</v>
      </c>
      <c r="AQ44" s="335"/>
    </row>
    <row r="45" spans="1:43" ht="6" customHeight="1" thickBot="1" x14ac:dyDescent="0.25">
      <c r="A45" s="182"/>
      <c r="B45" s="353"/>
      <c r="C45" s="180"/>
      <c r="D45" s="179"/>
      <c r="E45" s="182"/>
      <c r="F45" s="182"/>
      <c r="G45" s="182"/>
      <c r="H45" s="182"/>
      <c r="I45" s="182"/>
      <c r="J45" s="182"/>
      <c r="K45" s="182"/>
      <c r="L45" s="182"/>
      <c r="M45" s="182"/>
      <c r="N45" s="182"/>
      <c r="O45" s="182"/>
      <c r="P45" s="182"/>
      <c r="Q45" s="182"/>
      <c r="R45" s="182"/>
      <c r="S45" s="182"/>
      <c r="T45" s="182"/>
      <c r="U45" s="180"/>
      <c r="V45" s="179"/>
      <c r="W45" s="182"/>
      <c r="X45" s="182"/>
      <c r="Y45" s="182"/>
      <c r="Z45" s="182"/>
      <c r="AA45" s="182"/>
      <c r="AB45" s="182"/>
      <c r="AC45" s="182"/>
      <c r="AD45" s="182"/>
      <c r="AE45" s="182"/>
      <c r="AF45" s="182"/>
      <c r="AG45" s="182"/>
      <c r="AH45" s="182"/>
      <c r="AI45" s="182"/>
      <c r="AJ45" s="182"/>
      <c r="AK45" s="182"/>
      <c r="AL45" s="183"/>
      <c r="AM45" s="180"/>
      <c r="AN45" s="179"/>
      <c r="AO45" s="182"/>
      <c r="AP45" s="182"/>
      <c r="AQ45" s="182"/>
    </row>
    <row r="46" spans="1:43" ht="6" customHeight="1" x14ac:dyDescent="0.2">
      <c r="A46" s="159"/>
      <c r="B46" s="151"/>
      <c r="C46" s="152"/>
      <c r="D46" s="153"/>
      <c r="E46" s="150"/>
      <c r="F46" s="150"/>
      <c r="G46" s="150"/>
      <c r="H46" s="150"/>
      <c r="I46" s="150"/>
      <c r="J46" s="150"/>
      <c r="K46" s="150"/>
      <c r="L46" s="150"/>
      <c r="M46" s="150"/>
      <c r="N46" s="150"/>
      <c r="O46" s="150"/>
      <c r="P46" s="150"/>
      <c r="Q46" s="150"/>
      <c r="R46" s="150"/>
      <c r="S46" s="150"/>
      <c r="T46" s="150"/>
      <c r="U46" s="152"/>
      <c r="V46" s="150"/>
      <c r="W46" s="150"/>
      <c r="X46" s="150"/>
      <c r="Y46" s="150"/>
      <c r="Z46" s="150"/>
      <c r="AA46" s="150"/>
      <c r="AB46" s="150"/>
      <c r="AC46" s="150"/>
      <c r="AD46" s="150"/>
      <c r="AE46" s="150"/>
      <c r="AF46" s="150"/>
      <c r="AG46" s="150"/>
      <c r="AH46" s="150"/>
      <c r="AI46" s="150"/>
      <c r="AJ46" s="150"/>
      <c r="AK46" s="150"/>
      <c r="AL46" s="150"/>
      <c r="AM46" s="152"/>
      <c r="AN46" s="153"/>
      <c r="AO46" s="150"/>
      <c r="AP46" s="150"/>
      <c r="AQ46" s="160"/>
    </row>
    <row r="47" spans="1:43" x14ac:dyDescent="0.2">
      <c r="A47" s="141"/>
      <c r="B47" s="146">
        <v>508</v>
      </c>
      <c r="C47" s="142"/>
      <c r="D47" s="143"/>
      <c r="E47" s="645" t="s">
        <v>579</v>
      </c>
      <c r="F47" s="645"/>
      <c r="G47" s="645"/>
      <c r="H47" s="645"/>
      <c r="I47" s="645"/>
      <c r="J47" s="645"/>
      <c r="K47" s="645"/>
      <c r="L47" s="645"/>
      <c r="M47" s="645"/>
      <c r="N47" s="645"/>
      <c r="O47" s="645"/>
      <c r="P47" s="645"/>
      <c r="Q47" s="645"/>
      <c r="R47" s="645"/>
      <c r="S47" s="645"/>
      <c r="T47" s="645"/>
      <c r="U47" s="334"/>
      <c r="V47" s="232"/>
      <c r="W47" s="232"/>
      <c r="X47" s="232"/>
      <c r="Y47" s="232"/>
      <c r="Z47" s="232"/>
      <c r="AA47" s="232"/>
      <c r="AB47" s="232"/>
      <c r="AC47" s="232"/>
      <c r="AD47" s="232"/>
      <c r="AE47" s="232"/>
      <c r="AF47" s="232"/>
      <c r="AG47" s="232"/>
      <c r="AH47" s="232"/>
      <c r="AI47" s="29"/>
      <c r="AJ47" s="18"/>
      <c r="AK47" s="29"/>
      <c r="AL47" s="50"/>
      <c r="AM47" s="334"/>
      <c r="AN47" s="55"/>
      <c r="AO47" s="232"/>
      <c r="AP47" s="232"/>
      <c r="AQ47" s="145"/>
    </row>
    <row r="48" spans="1:43" ht="11.25" customHeight="1" x14ac:dyDescent="0.2">
      <c r="A48" s="141"/>
      <c r="B48" s="155"/>
      <c r="C48" s="142"/>
      <c r="D48" s="143"/>
      <c r="E48" s="645"/>
      <c r="F48" s="645"/>
      <c r="G48" s="645"/>
      <c r="H48" s="645"/>
      <c r="I48" s="645"/>
      <c r="J48" s="645"/>
      <c r="K48" s="645"/>
      <c r="L48" s="645"/>
      <c r="M48" s="645"/>
      <c r="N48" s="645"/>
      <c r="O48" s="645"/>
      <c r="P48" s="645"/>
      <c r="Q48" s="645"/>
      <c r="R48" s="645"/>
      <c r="S48" s="645"/>
      <c r="T48" s="645"/>
      <c r="U48" s="334"/>
      <c r="V48" s="232"/>
      <c r="W48" s="232" t="s">
        <v>15</v>
      </c>
      <c r="X48" s="232"/>
      <c r="Y48" s="51" t="s">
        <v>9</v>
      </c>
      <c r="Z48" s="51"/>
      <c r="AA48" s="51"/>
      <c r="AB48" s="51"/>
      <c r="AC48" s="51"/>
      <c r="AD48" s="51"/>
      <c r="AE48" s="51"/>
      <c r="AF48" s="51"/>
      <c r="AG48" s="51"/>
      <c r="AH48" s="51"/>
      <c r="AI48" s="28"/>
      <c r="AJ48" s="91"/>
      <c r="AK48" s="28"/>
      <c r="AL48" s="52"/>
      <c r="AM48" s="334"/>
      <c r="AN48" s="55"/>
      <c r="AO48" s="232"/>
      <c r="AP48" s="232"/>
      <c r="AQ48" s="145"/>
    </row>
    <row r="49" spans="1:43" ht="11.25" customHeight="1" x14ac:dyDescent="0.2">
      <c r="A49" s="141"/>
      <c r="B49" s="155"/>
      <c r="C49" s="142"/>
      <c r="D49" s="143"/>
      <c r="E49" s="645"/>
      <c r="F49" s="645"/>
      <c r="G49" s="645"/>
      <c r="H49" s="645"/>
      <c r="I49" s="645"/>
      <c r="J49" s="645"/>
      <c r="K49" s="645"/>
      <c r="L49" s="645"/>
      <c r="M49" s="645"/>
      <c r="N49" s="645"/>
      <c r="O49" s="645"/>
      <c r="P49" s="645"/>
      <c r="Q49" s="645"/>
      <c r="R49" s="645"/>
      <c r="S49" s="645"/>
      <c r="T49" s="645"/>
      <c r="U49" s="334"/>
      <c r="V49" s="232"/>
      <c r="W49" s="232"/>
      <c r="X49" s="232"/>
      <c r="Y49" s="232"/>
      <c r="Z49" s="232"/>
      <c r="AA49" s="232"/>
      <c r="AB49" s="232"/>
      <c r="AC49" s="232"/>
      <c r="AD49" s="232"/>
      <c r="AE49" s="232"/>
      <c r="AF49" s="232"/>
      <c r="AG49" s="232"/>
      <c r="AH49" s="232"/>
      <c r="AI49" s="29"/>
      <c r="AJ49" s="18"/>
      <c r="AK49" s="29"/>
      <c r="AL49" s="50"/>
      <c r="AM49" s="334"/>
      <c r="AN49" s="55"/>
      <c r="AO49" s="232"/>
      <c r="AP49" s="232"/>
      <c r="AQ49" s="145"/>
    </row>
    <row r="50" spans="1:43" ht="11.25" customHeight="1" x14ac:dyDescent="0.2">
      <c r="A50" s="141"/>
      <c r="B50" s="155"/>
      <c r="C50" s="142"/>
      <c r="D50" s="143"/>
      <c r="E50" s="645"/>
      <c r="F50" s="645"/>
      <c r="G50" s="645"/>
      <c r="H50" s="645"/>
      <c r="I50" s="645"/>
      <c r="J50" s="645"/>
      <c r="K50" s="645"/>
      <c r="L50" s="645"/>
      <c r="M50" s="645"/>
      <c r="N50" s="645"/>
      <c r="O50" s="645"/>
      <c r="P50" s="645"/>
      <c r="Q50" s="645"/>
      <c r="R50" s="645"/>
      <c r="S50" s="645"/>
      <c r="T50" s="645"/>
      <c r="U50" s="334"/>
      <c r="V50" s="232"/>
      <c r="W50" s="232" t="s">
        <v>16</v>
      </c>
      <c r="X50" s="232"/>
      <c r="Y50" s="232"/>
      <c r="Z50" s="51" t="s">
        <v>9</v>
      </c>
      <c r="AA50" s="51"/>
      <c r="AB50" s="51"/>
      <c r="AC50" s="51"/>
      <c r="AD50" s="51"/>
      <c r="AE50" s="51"/>
      <c r="AF50" s="51"/>
      <c r="AG50" s="51"/>
      <c r="AH50" s="51"/>
      <c r="AI50" s="55"/>
      <c r="AJ50" s="232"/>
      <c r="AK50" s="55"/>
      <c r="AL50" s="334"/>
      <c r="AM50" s="334"/>
      <c r="AN50" s="55"/>
      <c r="AO50" s="232"/>
      <c r="AP50" s="232"/>
      <c r="AQ50" s="145"/>
    </row>
    <row r="51" spans="1:43" ht="11.25" customHeight="1" x14ac:dyDescent="0.2">
      <c r="A51" s="141"/>
      <c r="B51" s="155"/>
      <c r="C51" s="142"/>
      <c r="D51" s="143"/>
      <c r="E51" s="645"/>
      <c r="F51" s="645"/>
      <c r="G51" s="645"/>
      <c r="H51" s="645"/>
      <c r="I51" s="645"/>
      <c r="J51" s="645"/>
      <c r="K51" s="645"/>
      <c r="L51" s="645"/>
      <c r="M51" s="645"/>
      <c r="N51" s="645"/>
      <c r="O51" s="645"/>
      <c r="P51" s="645"/>
      <c r="Q51" s="645"/>
      <c r="R51" s="645"/>
      <c r="S51" s="645"/>
      <c r="T51" s="645"/>
      <c r="U51" s="334"/>
      <c r="V51" s="232"/>
      <c r="W51" s="232"/>
      <c r="X51" s="232"/>
      <c r="Y51" s="232"/>
      <c r="Z51" s="232"/>
      <c r="AA51" s="232"/>
      <c r="AB51" s="232"/>
      <c r="AC51" s="232"/>
      <c r="AD51" s="232"/>
      <c r="AE51" s="29"/>
      <c r="AF51" s="18"/>
      <c r="AG51" s="29"/>
      <c r="AH51" s="50"/>
      <c r="AI51" s="18"/>
      <c r="AJ51" s="18"/>
      <c r="AK51" s="29"/>
      <c r="AL51" s="50"/>
      <c r="AM51" s="334"/>
      <c r="AN51" s="55"/>
      <c r="AO51" s="232"/>
      <c r="AP51" s="232"/>
      <c r="AQ51" s="145"/>
    </row>
    <row r="52" spans="1:43" ht="11.25" customHeight="1" x14ac:dyDescent="0.2">
      <c r="A52" s="141"/>
      <c r="B52" s="155"/>
      <c r="C52" s="142"/>
      <c r="D52" s="143"/>
      <c r="E52" s="645"/>
      <c r="F52" s="645"/>
      <c r="G52" s="645"/>
      <c r="H52" s="645"/>
      <c r="I52" s="645"/>
      <c r="J52" s="645"/>
      <c r="K52" s="645"/>
      <c r="L52" s="645"/>
      <c r="M52" s="645"/>
      <c r="N52" s="645"/>
      <c r="O52" s="645"/>
      <c r="P52" s="645"/>
      <c r="Q52" s="645"/>
      <c r="R52" s="645"/>
      <c r="S52" s="645"/>
      <c r="T52" s="645"/>
      <c r="U52" s="334"/>
      <c r="V52" s="232"/>
      <c r="W52" s="232" t="s">
        <v>17</v>
      </c>
      <c r="X52" s="232"/>
      <c r="Y52" s="51" t="s">
        <v>9</v>
      </c>
      <c r="Z52" s="51"/>
      <c r="AA52" s="51"/>
      <c r="AB52" s="51"/>
      <c r="AC52" s="51"/>
      <c r="AD52" s="51"/>
      <c r="AE52" s="28"/>
      <c r="AF52" s="91"/>
      <c r="AG52" s="28"/>
      <c r="AH52" s="52"/>
      <c r="AI52" s="91"/>
      <c r="AJ52" s="91"/>
      <c r="AK52" s="28"/>
      <c r="AL52" s="52"/>
      <c r="AM52" s="334"/>
      <c r="AN52" s="55"/>
      <c r="AO52" s="232"/>
      <c r="AP52" s="232"/>
      <c r="AQ52" s="145"/>
    </row>
    <row r="53" spans="1:43" ht="11.25" customHeight="1" x14ac:dyDescent="0.2">
      <c r="A53" s="141"/>
      <c r="B53" s="155"/>
      <c r="C53" s="142"/>
      <c r="D53" s="143"/>
      <c r="E53" s="645"/>
      <c r="F53" s="645"/>
      <c r="G53" s="645"/>
      <c r="H53" s="645"/>
      <c r="I53" s="645"/>
      <c r="J53" s="645"/>
      <c r="K53" s="645"/>
      <c r="L53" s="645"/>
      <c r="M53" s="645"/>
      <c r="N53" s="645"/>
      <c r="O53" s="645"/>
      <c r="P53" s="645"/>
      <c r="Q53" s="645"/>
      <c r="R53" s="645"/>
      <c r="S53" s="645"/>
      <c r="T53" s="645"/>
      <c r="U53" s="334"/>
      <c r="V53" s="232"/>
      <c r="W53" s="232"/>
      <c r="X53" s="232"/>
      <c r="Y53" s="232"/>
      <c r="Z53" s="232"/>
      <c r="AA53" s="232"/>
      <c r="AB53" s="232"/>
      <c r="AC53" s="232"/>
      <c r="AD53" s="232"/>
      <c r="AE53" s="232"/>
      <c r="AF53" s="232"/>
      <c r="AG53" s="232"/>
      <c r="AH53" s="232"/>
      <c r="AI53" s="232"/>
      <c r="AJ53" s="232"/>
      <c r="AK53" s="232"/>
      <c r="AL53" s="232"/>
      <c r="AM53" s="334"/>
      <c r="AN53" s="55"/>
      <c r="AO53" s="232"/>
      <c r="AP53" s="232"/>
      <c r="AQ53" s="145"/>
    </row>
    <row r="54" spans="1:43" x14ac:dyDescent="0.2">
      <c r="A54" s="141"/>
      <c r="B54" s="155"/>
      <c r="C54" s="142"/>
      <c r="D54" s="143"/>
      <c r="E54" s="645"/>
      <c r="F54" s="645"/>
      <c r="G54" s="645"/>
      <c r="H54" s="645"/>
      <c r="I54" s="645"/>
      <c r="J54" s="645"/>
      <c r="K54" s="645"/>
      <c r="L54" s="645"/>
      <c r="M54" s="645"/>
      <c r="N54" s="645"/>
      <c r="O54" s="645"/>
      <c r="P54" s="645"/>
      <c r="Q54" s="645"/>
      <c r="R54" s="645"/>
      <c r="S54" s="645"/>
      <c r="T54" s="645"/>
      <c r="U54" s="334"/>
      <c r="AM54" s="334"/>
      <c r="AN54" s="55"/>
      <c r="AO54" s="232"/>
      <c r="AP54" s="2"/>
      <c r="AQ54" s="243"/>
    </row>
    <row r="55" spans="1:43" x14ac:dyDescent="0.2">
      <c r="A55" s="141"/>
      <c r="B55" s="155"/>
      <c r="C55" s="142"/>
      <c r="D55" s="143"/>
      <c r="E55" s="645"/>
      <c r="F55" s="645"/>
      <c r="G55" s="645"/>
      <c r="H55" s="645"/>
      <c r="I55" s="645"/>
      <c r="J55" s="645"/>
      <c r="K55" s="645"/>
      <c r="L55" s="645"/>
      <c r="M55" s="645"/>
      <c r="N55" s="645"/>
      <c r="O55" s="645"/>
      <c r="P55" s="645"/>
      <c r="Q55" s="645"/>
      <c r="R55" s="645"/>
      <c r="S55" s="645"/>
      <c r="T55" s="645"/>
      <c r="U55" s="334"/>
      <c r="W55" s="232" t="s">
        <v>580</v>
      </c>
      <c r="X55" s="232"/>
      <c r="Y55" s="232"/>
      <c r="AA55" s="232"/>
      <c r="AB55" s="232"/>
      <c r="AC55" s="144"/>
      <c r="AE55" s="232"/>
      <c r="AG55" s="51" t="s">
        <v>9</v>
      </c>
      <c r="AH55" s="51"/>
      <c r="AI55" s="51"/>
      <c r="AJ55" s="51"/>
      <c r="AK55" s="51"/>
      <c r="AL55" s="89" t="s">
        <v>75</v>
      </c>
      <c r="AM55" s="334"/>
      <c r="AN55" s="55"/>
      <c r="AO55" s="232"/>
      <c r="AP55" s="2"/>
      <c r="AQ55" s="243"/>
    </row>
    <row r="56" spans="1:43" ht="6" customHeight="1" thickBot="1" x14ac:dyDescent="0.25">
      <c r="A56" s="147"/>
      <c r="B56" s="349"/>
      <c r="C56" s="138"/>
      <c r="D56" s="139"/>
      <c r="E56" s="137"/>
      <c r="F56" s="137"/>
      <c r="G56" s="137"/>
      <c r="H56" s="137"/>
      <c r="I56" s="137"/>
      <c r="J56" s="137"/>
      <c r="K56" s="137"/>
      <c r="L56" s="137"/>
      <c r="M56" s="137"/>
      <c r="N56" s="137"/>
      <c r="O56" s="137"/>
      <c r="P56" s="137"/>
      <c r="Q56" s="137"/>
      <c r="R56" s="137"/>
      <c r="S56" s="137"/>
      <c r="T56" s="137"/>
      <c r="U56" s="138"/>
      <c r="V56" s="137"/>
      <c r="W56" s="137"/>
      <c r="X56" s="137"/>
      <c r="Y56" s="137"/>
      <c r="Z56" s="137"/>
      <c r="AA56" s="137"/>
      <c r="AB56" s="137"/>
      <c r="AC56" s="137"/>
      <c r="AD56" s="137"/>
      <c r="AE56" s="137"/>
      <c r="AF56" s="137"/>
      <c r="AG56" s="137"/>
      <c r="AH56" s="137"/>
      <c r="AI56" s="137"/>
      <c r="AJ56" s="137"/>
      <c r="AK56" s="137"/>
      <c r="AL56" s="137"/>
      <c r="AM56" s="138"/>
      <c r="AN56" s="139"/>
      <c r="AO56" s="137"/>
      <c r="AP56" s="137"/>
      <c r="AQ56" s="149"/>
    </row>
    <row r="57" spans="1:43" ht="6" customHeight="1" x14ac:dyDescent="0.2">
      <c r="A57" s="335"/>
      <c r="B57" s="155"/>
      <c r="C57" s="335"/>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335"/>
      <c r="AN57" s="335"/>
      <c r="AO57" s="335"/>
      <c r="AP57" s="335"/>
      <c r="AQ57" s="335"/>
    </row>
    <row r="58" spans="1:43" x14ac:dyDescent="0.2">
      <c r="A58" s="751" t="str">
        <f>A1</f>
        <v xml:space="preserve">SECTION 5. CHILD IMMUNIZATION </v>
      </c>
      <c r="B58" s="752"/>
      <c r="C58" s="752"/>
      <c r="D58" s="752"/>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52"/>
      <c r="AL58" s="752"/>
      <c r="AM58" s="752"/>
      <c r="AN58" s="752"/>
      <c r="AO58" s="752"/>
      <c r="AP58" s="752"/>
      <c r="AQ58" s="752"/>
    </row>
    <row r="59" spans="1:43" ht="6" customHeight="1" x14ac:dyDescent="0.2">
      <c r="A59" s="335"/>
      <c r="B59" s="15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row>
    <row r="60" spans="1:43" ht="11.25" customHeight="1" thickBot="1" x14ac:dyDescent="0.25">
      <c r="A60" s="137"/>
      <c r="B60" s="349" t="s">
        <v>59</v>
      </c>
      <c r="C60" s="138"/>
      <c r="D60" s="139"/>
      <c r="E60" s="719" t="s">
        <v>60</v>
      </c>
      <c r="F60" s="719"/>
      <c r="G60" s="719"/>
      <c r="H60" s="719"/>
      <c r="I60" s="719"/>
      <c r="J60" s="719"/>
      <c r="K60" s="719"/>
      <c r="L60" s="719"/>
      <c r="M60" s="719"/>
      <c r="N60" s="719"/>
      <c r="O60" s="719"/>
      <c r="P60" s="719"/>
      <c r="Q60" s="719"/>
      <c r="R60" s="719"/>
      <c r="S60" s="719"/>
      <c r="T60" s="719"/>
      <c r="U60" s="138"/>
      <c r="V60" s="139"/>
      <c r="W60" s="719" t="s">
        <v>61</v>
      </c>
      <c r="X60" s="719"/>
      <c r="Y60" s="719"/>
      <c r="Z60" s="719"/>
      <c r="AA60" s="719"/>
      <c r="AB60" s="719"/>
      <c r="AC60" s="719"/>
      <c r="AD60" s="719"/>
      <c r="AE60" s="719"/>
      <c r="AF60" s="719"/>
      <c r="AG60" s="719"/>
      <c r="AH60" s="719"/>
      <c r="AI60" s="719"/>
      <c r="AJ60" s="719"/>
      <c r="AK60" s="719"/>
      <c r="AL60" s="719"/>
      <c r="AM60" s="138"/>
      <c r="AN60" s="139"/>
      <c r="AO60" s="719" t="s">
        <v>62</v>
      </c>
      <c r="AP60" s="719"/>
      <c r="AQ60" s="137"/>
    </row>
    <row r="61" spans="1:43" ht="6" customHeight="1" x14ac:dyDescent="0.2">
      <c r="A61" s="159"/>
      <c r="B61" s="151"/>
      <c r="C61" s="152"/>
      <c r="D61" s="153"/>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M61" s="152"/>
      <c r="AN61" s="153"/>
      <c r="AO61" s="150"/>
      <c r="AP61" s="150"/>
      <c r="AQ61" s="160"/>
    </row>
    <row r="62" spans="1:43" ht="10.5" x14ac:dyDescent="0.2">
      <c r="A62" s="141"/>
      <c r="B62" s="242"/>
      <c r="C62" s="204"/>
      <c r="D62" s="143"/>
      <c r="E62" s="335"/>
      <c r="F62" s="335"/>
      <c r="G62" s="203"/>
      <c r="H62" s="203"/>
      <c r="I62" s="203"/>
      <c r="J62" s="203"/>
      <c r="K62" s="203"/>
      <c r="L62" s="203"/>
      <c r="M62" s="203"/>
      <c r="N62" s="203"/>
      <c r="O62" s="203"/>
      <c r="P62" s="203"/>
      <c r="Q62" s="203"/>
      <c r="R62" s="203"/>
      <c r="S62" s="203"/>
      <c r="T62" s="203"/>
      <c r="U62" s="203"/>
      <c r="V62" s="335"/>
      <c r="W62" s="335"/>
      <c r="X62" s="335"/>
      <c r="Y62" s="335"/>
      <c r="Z62" s="335"/>
      <c r="AA62" s="335"/>
      <c r="AB62" s="335"/>
      <c r="AC62" s="335"/>
      <c r="AD62" s="335"/>
      <c r="AE62" s="335"/>
      <c r="AF62" s="335"/>
      <c r="AG62" s="335"/>
      <c r="AH62" s="335"/>
      <c r="AI62" s="177"/>
      <c r="AJ62" s="178"/>
      <c r="AK62" s="177"/>
      <c r="AL62" s="178"/>
      <c r="AM62" s="142"/>
      <c r="AN62" s="143"/>
      <c r="AO62" s="335"/>
      <c r="AP62" s="335"/>
      <c r="AQ62" s="145"/>
    </row>
    <row r="63" spans="1:43" ht="10.5" x14ac:dyDescent="0.2">
      <c r="A63" s="141"/>
      <c r="B63" s="242"/>
      <c r="C63" s="204"/>
      <c r="D63" s="143"/>
      <c r="E63" s="748" t="s">
        <v>581</v>
      </c>
      <c r="F63" s="748"/>
      <c r="G63" s="748"/>
      <c r="H63" s="748"/>
      <c r="I63" s="748"/>
      <c r="J63" s="748"/>
      <c r="K63" s="748"/>
      <c r="L63" s="182"/>
      <c r="M63" s="182"/>
      <c r="N63" s="182"/>
      <c r="O63" s="182"/>
      <c r="P63" s="182"/>
      <c r="Q63" s="182"/>
      <c r="R63" s="182"/>
      <c r="S63" s="182"/>
      <c r="T63" s="182"/>
      <c r="U63" s="203"/>
      <c r="V63" s="335"/>
      <c r="W63" s="335" t="s">
        <v>435</v>
      </c>
      <c r="X63" s="335"/>
      <c r="Y63" s="335"/>
      <c r="Z63" s="335"/>
      <c r="AA63" s="335"/>
      <c r="AB63" s="335"/>
      <c r="AC63" s="335"/>
      <c r="AD63" s="335"/>
      <c r="AF63" s="157"/>
      <c r="AH63" s="157" t="s">
        <v>9</v>
      </c>
      <c r="AI63" s="179"/>
      <c r="AJ63" s="180"/>
      <c r="AK63" s="179"/>
      <c r="AL63" s="180"/>
      <c r="AM63" s="142"/>
      <c r="AN63" s="143"/>
      <c r="AO63" s="335"/>
      <c r="AP63" s="335"/>
      <c r="AQ63" s="145"/>
    </row>
    <row r="64" spans="1:43" ht="6" customHeight="1" thickBot="1" x14ac:dyDescent="0.25">
      <c r="A64" s="147"/>
      <c r="B64" s="349"/>
      <c r="C64" s="138"/>
      <c r="D64" s="139"/>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8"/>
      <c r="AN64" s="139"/>
      <c r="AO64" s="137"/>
      <c r="AP64" s="137"/>
      <c r="AQ64" s="149"/>
    </row>
    <row r="65" spans="1:79" ht="6" customHeight="1" x14ac:dyDescent="0.2">
      <c r="A65" s="184"/>
      <c r="B65" s="357"/>
      <c r="C65" s="178"/>
      <c r="D65" s="177"/>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78"/>
      <c r="AN65" s="177"/>
      <c r="AO65" s="184"/>
      <c r="AP65" s="184"/>
      <c r="AQ65" s="184"/>
    </row>
    <row r="66" spans="1:79" x14ac:dyDescent="0.2">
      <c r="A66" s="335"/>
      <c r="B66" s="155">
        <v>509</v>
      </c>
      <c r="C66" s="142"/>
      <c r="D66" s="143"/>
      <c r="E66" s="738" t="s">
        <v>582</v>
      </c>
      <c r="F66" s="738"/>
      <c r="G66" s="738"/>
      <c r="H66" s="738"/>
      <c r="I66" s="738"/>
      <c r="J66" s="738"/>
      <c r="K66" s="738"/>
      <c r="L66" s="738"/>
      <c r="M66" s="738"/>
      <c r="N66" s="738"/>
      <c r="O66" s="738"/>
      <c r="P66" s="738"/>
      <c r="Q66" s="738"/>
      <c r="R66" s="738"/>
      <c r="S66" s="738"/>
      <c r="T66" s="738"/>
      <c r="U66" s="738"/>
      <c r="V66" s="738"/>
      <c r="W66" s="738"/>
      <c r="X66" s="738"/>
      <c r="Y66" s="738"/>
      <c r="Z66" s="738"/>
      <c r="AA66" s="738"/>
      <c r="AB66" s="738"/>
      <c r="AC66" s="738"/>
      <c r="AD66" s="738"/>
      <c r="AE66" s="738"/>
      <c r="AF66" s="738"/>
      <c r="AG66" s="738"/>
      <c r="AH66" s="738"/>
      <c r="AI66" s="738"/>
      <c r="AJ66" s="738"/>
      <c r="AK66" s="738"/>
      <c r="AL66" s="738"/>
      <c r="AM66" s="142"/>
      <c r="AN66" s="143"/>
      <c r="AO66" s="335"/>
      <c r="AP66" s="335"/>
      <c r="AQ66" s="335"/>
    </row>
    <row r="67" spans="1:79" ht="11.25" customHeight="1" x14ac:dyDescent="0.2">
      <c r="A67" s="335"/>
      <c r="B67" s="163" t="s">
        <v>52</v>
      </c>
      <c r="C67" s="142"/>
      <c r="D67" s="143"/>
      <c r="E67" s="740" t="s">
        <v>583</v>
      </c>
      <c r="F67" s="741"/>
      <c r="G67" s="741"/>
      <c r="H67" s="741"/>
      <c r="I67" s="741"/>
      <c r="J67" s="741"/>
      <c r="K67" s="741"/>
      <c r="L67" s="741"/>
      <c r="M67" s="741"/>
      <c r="N67" s="741"/>
      <c r="O67" s="741"/>
      <c r="P67" s="741"/>
      <c r="Q67" s="741"/>
      <c r="R67" s="741"/>
      <c r="S67" s="741"/>
      <c r="T67" s="741"/>
      <c r="U67" s="741"/>
      <c r="V67" s="741"/>
      <c r="W67" s="741"/>
      <c r="X67" s="741"/>
      <c r="Y67" s="741"/>
      <c r="Z67" s="741"/>
      <c r="AA67" s="741"/>
      <c r="AB67" s="741"/>
      <c r="AC67" s="741"/>
      <c r="AD67" s="741"/>
      <c r="AE67" s="741"/>
      <c r="AF67" s="741"/>
      <c r="AG67" s="741"/>
      <c r="AH67" s="741"/>
      <c r="AI67" s="741"/>
      <c r="AJ67" s="741"/>
      <c r="AK67" s="741"/>
      <c r="AL67" s="741"/>
      <c r="AM67" s="142"/>
      <c r="AN67" s="143"/>
      <c r="AO67" s="335"/>
      <c r="AP67" s="335"/>
      <c r="AQ67" s="335"/>
      <c r="AT67" s="738"/>
      <c r="AU67" s="738"/>
      <c r="AV67" s="738"/>
      <c r="AW67" s="738"/>
      <c r="AX67" s="738"/>
      <c r="AY67" s="738"/>
      <c r="AZ67" s="738"/>
      <c r="BA67" s="738"/>
      <c r="BB67" s="738"/>
      <c r="BC67" s="738"/>
      <c r="BD67" s="738"/>
      <c r="BE67" s="738"/>
      <c r="BF67" s="738"/>
      <c r="BG67" s="738"/>
      <c r="BH67" s="738"/>
      <c r="BI67" s="738"/>
      <c r="BJ67" s="738"/>
      <c r="BK67" s="738"/>
      <c r="BL67" s="738"/>
      <c r="BM67" s="738"/>
      <c r="BN67" s="738"/>
      <c r="BO67" s="738"/>
      <c r="BP67" s="738"/>
      <c r="BQ67" s="738"/>
      <c r="BR67" s="738"/>
      <c r="BS67" s="738"/>
      <c r="BT67" s="738"/>
      <c r="BU67" s="738"/>
      <c r="BV67" s="738"/>
      <c r="BW67" s="738"/>
      <c r="BX67" s="738"/>
      <c r="BY67" s="738"/>
      <c r="BZ67" s="738"/>
      <c r="CA67" s="738"/>
    </row>
    <row r="68" spans="1:79" ht="11.25" customHeight="1" x14ac:dyDescent="0.2">
      <c r="A68" s="335"/>
      <c r="B68" s="163"/>
      <c r="C68" s="142"/>
      <c r="D68" s="143"/>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1"/>
      <c r="AC68" s="741"/>
      <c r="AD68" s="741"/>
      <c r="AE68" s="741"/>
      <c r="AF68" s="741"/>
      <c r="AG68" s="741"/>
      <c r="AH68" s="741"/>
      <c r="AI68" s="741"/>
      <c r="AJ68" s="741"/>
      <c r="AK68" s="741"/>
      <c r="AL68" s="741"/>
      <c r="AM68" s="142"/>
      <c r="AN68" s="143"/>
      <c r="AO68" s="335"/>
      <c r="AP68" s="335"/>
      <c r="AQ68" s="335"/>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row>
    <row r="69" spans="1:79" ht="6" customHeight="1" x14ac:dyDescent="0.2">
      <c r="A69" s="335"/>
      <c r="C69" s="142"/>
      <c r="D69" s="143"/>
      <c r="E69" s="30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142"/>
      <c r="AN69" s="143"/>
      <c r="AO69" s="335"/>
      <c r="AP69" s="335"/>
      <c r="AQ69" s="335"/>
    </row>
    <row r="70" spans="1:79" x14ac:dyDescent="0.2">
      <c r="A70" s="335"/>
      <c r="B70" s="163" t="s">
        <v>93</v>
      </c>
      <c r="C70" s="142"/>
      <c r="D70" s="143"/>
      <c r="E70" s="335"/>
      <c r="F70" s="335"/>
      <c r="G70" s="335"/>
      <c r="H70" s="335"/>
      <c r="I70" s="335"/>
      <c r="J70" s="335"/>
      <c r="K70" s="335"/>
      <c r="L70" s="335"/>
      <c r="M70" s="335"/>
      <c r="N70" s="335"/>
      <c r="O70" s="335"/>
      <c r="P70" s="335"/>
      <c r="Q70" s="335"/>
      <c r="R70" s="335"/>
      <c r="S70" s="335"/>
      <c r="T70" s="335"/>
      <c r="U70" s="335"/>
      <c r="V70" s="335"/>
      <c r="W70" s="744" t="s">
        <v>15</v>
      </c>
      <c r="X70" s="744"/>
      <c r="Y70" s="744"/>
      <c r="Z70" s="744"/>
      <c r="AA70" s="744" t="s">
        <v>16</v>
      </c>
      <c r="AB70" s="744"/>
      <c r="AC70" s="744"/>
      <c r="AD70" s="744"/>
      <c r="AE70" s="744" t="s">
        <v>17</v>
      </c>
      <c r="AF70" s="744"/>
      <c r="AG70" s="744"/>
      <c r="AH70" s="744"/>
      <c r="AI70" s="744"/>
      <c r="AJ70" s="744"/>
      <c r="AK70" s="744"/>
      <c r="AL70" s="744"/>
      <c r="AM70" s="142"/>
      <c r="AN70" s="143"/>
      <c r="AO70" s="335"/>
      <c r="AP70" s="335"/>
      <c r="AQ70" s="335"/>
      <c r="AT70"/>
    </row>
    <row r="71" spans="1:79" ht="11.25" customHeight="1" x14ac:dyDescent="0.2">
      <c r="A71" s="335"/>
      <c r="B71" s="155"/>
      <c r="C71" s="142"/>
      <c r="D71" s="143"/>
      <c r="E71" s="745" t="s">
        <v>584</v>
      </c>
      <c r="F71" s="745"/>
      <c r="G71" s="745"/>
      <c r="H71" s="745"/>
      <c r="I71" s="745"/>
      <c r="J71" s="745"/>
      <c r="K71" s="745"/>
      <c r="L71" s="745"/>
      <c r="M71" s="745"/>
      <c r="N71" s="745"/>
      <c r="O71" s="745"/>
      <c r="P71" s="745"/>
      <c r="Q71" s="745"/>
      <c r="R71" s="745"/>
      <c r="S71" s="745"/>
      <c r="T71" s="745"/>
      <c r="U71" s="244"/>
      <c r="V71" s="244"/>
      <c r="W71" s="177"/>
      <c r="X71" s="184"/>
      <c r="Y71" s="177"/>
      <c r="Z71" s="184"/>
      <c r="AA71" s="245"/>
      <c r="AB71" s="178"/>
      <c r="AC71" s="177"/>
      <c r="AD71" s="246"/>
      <c r="AE71" s="245"/>
      <c r="AF71" s="178"/>
      <c r="AG71" s="177"/>
      <c r="AH71" s="184"/>
      <c r="AI71" s="177"/>
      <c r="AJ71" s="184"/>
      <c r="AK71" s="177"/>
      <c r="AL71" s="178"/>
      <c r="AM71" s="142"/>
      <c r="AN71" s="143"/>
      <c r="AO71" s="335"/>
      <c r="AP71" s="335"/>
      <c r="AQ71" s="335"/>
    </row>
    <row r="72" spans="1:79" ht="11.25" customHeight="1" x14ac:dyDescent="0.2">
      <c r="A72" s="335"/>
      <c r="B72" s="155"/>
      <c r="C72" s="142"/>
      <c r="D72" s="143"/>
      <c r="E72" s="745"/>
      <c r="F72" s="745"/>
      <c r="G72" s="745"/>
      <c r="H72" s="745"/>
      <c r="I72" s="745"/>
      <c r="J72" s="745"/>
      <c r="K72" s="745"/>
      <c r="L72" s="745"/>
      <c r="M72" s="745"/>
      <c r="N72" s="745"/>
      <c r="O72" s="745"/>
      <c r="P72" s="745"/>
      <c r="Q72" s="745"/>
      <c r="R72" s="745"/>
      <c r="S72" s="745"/>
      <c r="T72" s="745"/>
      <c r="U72" s="244"/>
      <c r="V72" s="244"/>
      <c r="W72" s="179"/>
      <c r="X72" s="182"/>
      <c r="Y72" s="179"/>
      <c r="Z72" s="182"/>
      <c r="AA72" s="247"/>
      <c r="AB72" s="180"/>
      <c r="AC72" s="179"/>
      <c r="AD72" s="248"/>
      <c r="AE72" s="247"/>
      <c r="AF72" s="180"/>
      <c r="AG72" s="179"/>
      <c r="AH72" s="182"/>
      <c r="AI72" s="179"/>
      <c r="AJ72" s="182"/>
      <c r="AK72" s="179"/>
      <c r="AL72" s="180"/>
      <c r="AM72" s="142"/>
      <c r="AN72" s="143"/>
      <c r="AO72" s="335"/>
      <c r="AP72" s="335"/>
      <c r="AQ72" s="335"/>
    </row>
    <row r="73" spans="1:79" ht="11.25" customHeight="1" x14ac:dyDescent="0.2">
      <c r="A73" s="335"/>
      <c r="B73" s="155"/>
      <c r="C73" s="142"/>
      <c r="D73" s="143"/>
      <c r="E73" s="745" t="s">
        <v>585</v>
      </c>
      <c r="F73" s="745"/>
      <c r="G73" s="745"/>
      <c r="H73" s="745"/>
      <c r="I73" s="745"/>
      <c r="J73" s="745"/>
      <c r="K73" s="745"/>
      <c r="L73" s="745"/>
      <c r="M73" s="745"/>
      <c r="N73" s="745"/>
      <c r="O73" s="745"/>
      <c r="P73" s="745"/>
      <c r="Q73" s="745"/>
      <c r="R73" s="745"/>
      <c r="S73" s="745"/>
      <c r="T73" s="745"/>
      <c r="U73" s="244"/>
      <c r="V73" s="244"/>
      <c r="W73" s="177"/>
      <c r="X73" s="184"/>
      <c r="Y73" s="177"/>
      <c r="Z73" s="184"/>
      <c r="AA73" s="245"/>
      <c r="AB73" s="178"/>
      <c r="AC73" s="177"/>
      <c r="AD73" s="246"/>
      <c r="AE73" s="245"/>
      <c r="AF73" s="178"/>
      <c r="AG73" s="177"/>
      <c r="AH73" s="184"/>
      <c r="AI73" s="177"/>
      <c r="AJ73" s="184"/>
      <c r="AK73" s="177"/>
      <c r="AL73" s="178"/>
      <c r="AM73" s="142"/>
      <c r="AN73" s="143"/>
      <c r="AO73" s="335"/>
      <c r="AP73" s="335"/>
      <c r="AQ73" s="335"/>
    </row>
    <row r="74" spans="1:79" ht="11.25" customHeight="1" x14ac:dyDescent="0.2">
      <c r="A74" s="335"/>
      <c r="B74" s="155"/>
      <c r="C74" s="142"/>
      <c r="D74" s="143"/>
      <c r="E74" s="745"/>
      <c r="F74" s="745"/>
      <c r="G74" s="745"/>
      <c r="H74" s="745"/>
      <c r="I74" s="745"/>
      <c r="J74" s="745"/>
      <c r="K74" s="745"/>
      <c r="L74" s="745"/>
      <c r="M74" s="745"/>
      <c r="N74" s="745"/>
      <c r="O74" s="745"/>
      <c r="P74" s="745"/>
      <c r="Q74" s="745"/>
      <c r="R74" s="745"/>
      <c r="S74" s="745"/>
      <c r="T74" s="745"/>
      <c r="U74" s="244"/>
      <c r="V74" s="244"/>
      <c r="W74" s="179"/>
      <c r="X74" s="182"/>
      <c r="Y74" s="179"/>
      <c r="Z74" s="182"/>
      <c r="AA74" s="247"/>
      <c r="AB74" s="180"/>
      <c r="AC74" s="179"/>
      <c r="AD74" s="248"/>
      <c r="AE74" s="247"/>
      <c r="AF74" s="180"/>
      <c r="AG74" s="179"/>
      <c r="AH74" s="182"/>
      <c r="AI74" s="179"/>
      <c r="AJ74" s="182"/>
      <c r="AK74" s="179"/>
      <c r="AL74" s="180"/>
      <c r="AM74" s="142"/>
      <c r="AN74" s="143"/>
      <c r="AO74" s="335"/>
      <c r="AP74" s="335"/>
      <c r="AQ74" s="335"/>
    </row>
    <row r="75" spans="1:79" ht="11.25" customHeight="1" x14ac:dyDescent="0.2">
      <c r="A75" s="335"/>
      <c r="B75" s="163" t="s">
        <v>115</v>
      </c>
      <c r="C75" s="142"/>
      <c r="D75" s="143"/>
      <c r="E75" s="745" t="s">
        <v>586</v>
      </c>
      <c r="F75" s="745"/>
      <c r="G75" s="745"/>
      <c r="H75" s="745"/>
      <c r="I75" s="745"/>
      <c r="J75" s="745"/>
      <c r="K75" s="745"/>
      <c r="L75" s="745"/>
      <c r="M75" s="745"/>
      <c r="N75" s="745"/>
      <c r="O75" s="745"/>
      <c r="P75" s="745"/>
      <c r="Q75" s="745"/>
      <c r="R75" s="745"/>
      <c r="S75" s="745"/>
      <c r="T75" s="745"/>
      <c r="U75" s="244"/>
      <c r="V75" s="244"/>
      <c r="W75" s="177"/>
      <c r="X75" s="184"/>
      <c r="Y75" s="177"/>
      <c r="Z75" s="184"/>
      <c r="AA75" s="245"/>
      <c r="AB75" s="178"/>
      <c r="AC75" s="177"/>
      <c r="AD75" s="246"/>
      <c r="AE75" s="245"/>
      <c r="AF75" s="178"/>
      <c r="AG75" s="177"/>
      <c r="AH75" s="184"/>
      <c r="AI75" s="177"/>
      <c r="AJ75" s="184"/>
      <c r="AK75" s="177"/>
      <c r="AL75" s="178"/>
      <c r="AM75" s="142"/>
      <c r="AN75" s="143"/>
      <c r="AO75" s="335"/>
      <c r="AP75" s="335"/>
      <c r="AQ75" s="335"/>
    </row>
    <row r="76" spans="1:79" ht="11.25" customHeight="1" x14ac:dyDescent="0.2">
      <c r="A76" s="335"/>
      <c r="B76" s="155"/>
      <c r="C76" s="142"/>
      <c r="D76" s="143"/>
      <c r="E76" s="745"/>
      <c r="F76" s="745"/>
      <c r="G76" s="745"/>
      <c r="H76" s="745"/>
      <c r="I76" s="745"/>
      <c r="J76" s="745"/>
      <c r="K76" s="745"/>
      <c r="L76" s="745"/>
      <c r="M76" s="745"/>
      <c r="N76" s="745"/>
      <c r="O76" s="745"/>
      <c r="P76" s="745"/>
      <c r="Q76" s="745"/>
      <c r="R76" s="745"/>
      <c r="S76" s="745"/>
      <c r="T76" s="745"/>
      <c r="U76" s="244"/>
      <c r="V76" s="244"/>
      <c r="W76" s="179"/>
      <c r="X76" s="182"/>
      <c r="Y76" s="179"/>
      <c r="Z76" s="182"/>
      <c r="AA76" s="247"/>
      <c r="AB76" s="180"/>
      <c r="AC76" s="179"/>
      <c r="AD76" s="248"/>
      <c r="AE76" s="247"/>
      <c r="AF76" s="180"/>
      <c r="AG76" s="179"/>
      <c r="AH76" s="182"/>
      <c r="AI76" s="179"/>
      <c r="AJ76" s="182"/>
      <c r="AK76" s="179"/>
      <c r="AL76" s="180"/>
      <c r="AM76" s="142"/>
      <c r="AN76" s="143"/>
      <c r="AO76" s="335"/>
      <c r="AP76" s="335"/>
      <c r="AQ76" s="335"/>
    </row>
    <row r="77" spans="1:79" ht="11.25" customHeight="1" x14ac:dyDescent="0.2">
      <c r="A77" s="335"/>
      <c r="B77" s="155"/>
      <c r="C77" s="142"/>
      <c r="D77" s="143"/>
      <c r="E77" s="745" t="s">
        <v>587</v>
      </c>
      <c r="F77" s="745"/>
      <c r="G77" s="745"/>
      <c r="H77" s="745"/>
      <c r="I77" s="745"/>
      <c r="J77" s="745"/>
      <c r="K77" s="745"/>
      <c r="L77" s="745"/>
      <c r="M77" s="745"/>
      <c r="N77" s="745"/>
      <c r="O77" s="745"/>
      <c r="P77" s="745"/>
      <c r="Q77" s="745"/>
      <c r="R77" s="745"/>
      <c r="S77" s="745"/>
      <c r="T77" s="745"/>
      <c r="U77" s="244"/>
      <c r="V77" s="244"/>
      <c r="W77" s="177"/>
      <c r="X77" s="184"/>
      <c r="Y77" s="177"/>
      <c r="Z77" s="184"/>
      <c r="AA77" s="245"/>
      <c r="AB77" s="178"/>
      <c r="AC77" s="177"/>
      <c r="AD77" s="246"/>
      <c r="AE77" s="245"/>
      <c r="AF77" s="178"/>
      <c r="AG77" s="177"/>
      <c r="AH77" s="184"/>
      <c r="AI77" s="177"/>
      <c r="AJ77" s="184"/>
      <c r="AK77" s="177"/>
      <c r="AL77" s="178"/>
      <c r="AM77" s="142"/>
      <c r="AN77" s="143"/>
      <c r="AO77" s="335"/>
      <c r="AP77" s="335"/>
      <c r="AQ77" s="335"/>
    </row>
    <row r="78" spans="1:79" ht="11.25" customHeight="1" x14ac:dyDescent="0.2">
      <c r="A78" s="335"/>
      <c r="B78" s="155"/>
      <c r="C78" s="142"/>
      <c r="D78" s="143"/>
      <c r="E78" s="745"/>
      <c r="F78" s="745"/>
      <c r="G78" s="745"/>
      <c r="H78" s="745"/>
      <c r="I78" s="745"/>
      <c r="J78" s="745"/>
      <c r="K78" s="745"/>
      <c r="L78" s="745"/>
      <c r="M78" s="745"/>
      <c r="N78" s="745"/>
      <c r="O78" s="745"/>
      <c r="P78" s="745"/>
      <c r="Q78" s="745"/>
      <c r="R78" s="745"/>
      <c r="S78" s="745"/>
      <c r="T78" s="745"/>
      <c r="U78" s="244"/>
      <c r="V78" s="244"/>
      <c r="W78" s="179"/>
      <c r="X78" s="182"/>
      <c r="Y78" s="179"/>
      <c r="Z78" s="182"/>
      <c r="AA78" s="247"/>
      <c r="AB78" s="180"/>
      <c r="AC78" s="179"/>
      <c r="AD78" s="248"/>
      <c r="AE78" s="247"/>
      <c r="AF78" s="180"/>
      <c r="AG78" s="179"/>
      <c r="AH78" s="182"/>
      <c r="AI78" s="179"/>
      <c r="AJ78" s="182"/>
      <c r="AK78" s="179"/>
      <c r="AL78" s="180"/>
      <c r="AM78" s="142"/>
      <c r="AN78" s="143"/>
      <c r="AO78" s="335"/>
      <c r="AP78" s="335"/>
      <c r="AQ78" s="335"/>
    </row>
    <row r="79" spans="1:79" ht="11.25" customHeight="1" x14ac:dyDescent="0.2">
      <c r="A79" s="335"/>
      <c r="B79" s="155"/>
      <c r="C79" s="142"/>
      <c r="D79" s="143"/>
      <c r="E79" s="745" t="s">
        <v>588</v>
      </c>
      <c r="F79" s="745"/>
      <c r="G79" s="745"/>
      <c r="H79" s="745"/>
      <c r="I79" s="745"/>
      <c r="J79" s="745"/>
      <c r="K79" s="745"/>
      <c r="L79" s="745"/>
      <c r="M79" s="745"/>
      <c r="N79" s="745"/>
      <c r="O79" s="745"/>
      <c r="P79" s="745"/>
      <c r="Q79" s="745"/>
      <c r="R79" s="745"/>
      <c r="S79" s="745"/>
      <c r="T79" s="745"/>
      <c r="U79" s="244"/>
      <c r="V79" s="244"/>
      <c r="W79" s="177"/>
      <c r="X79" s="184"/>
      <c r="Y79" s="177"/>
      <c r="Z79" s="184"/>
      <c r="AA79" s="245"/>
      <c r="AB79" s="178"/>
      <c r="AC79" s="177"/>
      <c r="AD79" s="246"/>
      <c r="AE79" s="245"/>
      <c r="AF79" s="178"/>
      <c r="AG79" s="177"/>
      <c r="AH79" s="184"/>
      <c r="AI79" s="177"/>
      <c r="AJ79" s="184"/>
      <c r="AK79" s="177"/>
      <c r="AL79" s="178"/>
      <c r="AM79" s="142"/>
      <c r="AN79" s="143"/>
      <c r="AO79" s="335"/>
      <c r="AP79" s="335"/>
      <c r="AQ79" s="335"/>
    </row>
    <row r="80" spans="1:79" ht="11.25" customHeight="1" x14ac:dyDescent="0.2">
      <c r="A80" s="335"/>
      <c r="B80" s="155"/>
      <c r="C80" s="142"/>
      <c r="D80" s="143"/>
      <c r="E80" s="745"/>
      <c r="F80" s="745"/>
      <c r="G80" s="745"/>
      <c r="H80" s="745"/>
      <c r="I80" s="745"/>
      <c r="J80" s="745"/>
      <c r="K80" s="745"/>
      <c r="L80" s="745"/>
      <c r="M80" s="745"/>
      <c r="N80" s="745"/>
      <c r="O80" s="745"/>
      <c r="P80" s="745"/>
      <c r="Q80" s="745"/>
      <c r="R80" s="745"/>
      <c r="S80" s="745"/>
      <c r="T80" s="745"/>
      <c r="U80" s="244"/>
      <c r="V80" s="244"/>
      <c r="W80" s="179"/>
      <c r="X80" s="182"/>
      <c r="Y80" s="179"/>
      <c r="Z80" s="182"/>
      <c r="AA80" s="247"/>
      <c r="AB80" s="180"/>
      <c r="AC80" s="179"/>
      <c r="AD80" s="248"/>
      <c r="AE80" s="247"/>
      <c r="AF80" s="180"/>
      <c r="AG80" s="179"/>
      <c r="AH80" s="182"/>
      <c r="AI80" s="179"/>
      <c r="AJ80" s="182"/>
      <c r="AK80" s="179"/>
      <c r="AL80" s="180"/>
      <c r="AM80" s="142"/>
      <c r="AN80" s="143"/>
      <c r="AO80" s="335"/>
      <c r="AP80" s="335"/>
      <c r="AQ80" s="335"/>
    </row>
    <row r="81" spans="1:43" ht="11.25" customHeight="1" x14ac:dyDescent="0.2">
      <c r="A81" s="335"/>
      <c r="B81" s="155"/>
      <c r="C81" s="142"/>
      <c r="D81" s="143"/>
      <c r="E81" s="745" t="s">
        <v>589</v>
      </c>
      <c r="F81" s="745"/>
      <c r="G81" s="745"/>
      <c r="H81" s="745"/>
      <c r="I81" s="745"/>
      <c r="J81" s="745"/>
      <c r="K81" s="745"/>
      <c r="L81" s="745"/>
      <c r="M81" s="745"/>
      <c r="N81" s="745"/>
      <c r="O81" s="745"/>
      <c r="P81" s="745"/>
      <c r="Q81" s="745"/>
      <c r="R81" s="745"/>
      <c r="S81" s="745"/>
      <c r="T81" s="745"/>
      <c r="U81" s="244"/>
      <c r="V81" s="244"/>
      <c r="W81" s="177"/>
      <c r="X81" s="184"/>
      <c r="Y81" s="177"/>
      <c r="Z81" s="184"/>
      <c r="AA81" s="245"/>
      <c r="AB81" s="178"/>
      <c r="AC81" s="177"/>
      <c r="AD81" s="246"/>
      <c r="AE81" s="245"/>
      <c r="AF81" s="178"/>
      <c r="AG81" s="177"/>
      <c r="AH81" s="184"/>
      <c r="AI81" s="177"/>
      <c r="AJ81" s="184"/>
      <c r="AK81" s="177"/>
      <c r="AL81" s="178"/>
      <c r="AM81" s="142"/>
      <c r="AN81" s="143"/>
      <c r="AO81" s="335"/>
      <c r="AP81" s="335"/>
      <c r="AQ81" s="335"/>
    </row>
    <row r="82" spans="1:43" ht="11.25" customHeight="1" x14ac:dyDescent="0.2">
      <c r="A82" s="335"/>
      <c r="B82" s="155"/>
      <c r="C82" s="142"/>
      <c r="D82" s="143"/>
      <c r="E82" s="745"/>
      <c r="F82" s="745"/>
      <c r="G82" s="745"/>
      <c r="H82" s="745"/>
      <c r="I82" s="745"/>
      <c r="J82" s="745"/>
      <c r="K82" s="745"/>
      <c r="L82" s="745"/>
      <c r="M82" s="745"/>
      <c r="N82" s="745"/>
      <c r="O82" s="745"/>
      <c r="P82" s="745"/>
      <c r="Q82" s="745"/>
      <c r="R82" s="745"/>
      <c r="S82" s="745"/>
      <c r="T82" s="745"/>
      <c r="U82" s="244"/>
      <c r="V82" s="244"/>
      <c r="W82" s="179"/>
      <c r="X82" s="182"/>
      <c r="Y82" s="179"/>
      <c r="Z82" s="182"/>
      <c r="AA82" s="247"/>
      <c r="AB82" s="180"/>
      <c r="AC82" s="179"/>
      <c r="AD82" s="248"/>
      <c r="AE82" s="247"/>
      <c r="AF82" s="180"/>
      <c r="AG82" s="179"/>
      <c r="AH82" s="182"/>
      <c r="AI82" s="179"/>
      <c r="AJ82" s="182"/>
      <c r="AK82" s="179"/>
      <c r="AL82" s="180"/>
      <c r="AM82" s="142"/>
      <c r="AN82" s="143"/>
      <c r="AO82" s="335"/>
      <c r="AP82" s="335"/>
      <c r="AQ82" s="335"/>
    </row>
    <row r="83" spans="1:43" ht="11.25" customHeight="1" x14ac:dyDescent="0.2">
      <c r="A83" s="335"/>
      <c r="B83" s="163" t="s">
        <v>123</v>
      </c>
      <c r="C83" s="142"/>
      <c r="D83" s="143"/>
      <c r="E83" s="745" t="s">
        <v>590</v>
      </c>
      <c r="F83" s="745"/>
      <c r="G83" s="745"/>
      <c r="H83" s="745"/>
      <c r="I83" s="745"/>
      <c r="J83" s="745"/>
      <c r="K83" s="745"/>
      <c r="L83" s="745"/>
      <c r="M83" s="745"/>
      <c r="N83" s="745"/>
      <c r="O83" s="745"/>
      <c r="P83" s="745"/>
      <c r="Q83" s="745"/>
      <c r="R83" s="745"/>
      <c r="S83" s="745"/>
      <c r="T83" s="745"/>
      <c r="U83" s="244"/>
      <c r="V83" s="244"/>
      <c r="W83" s="177"/>
      <c r="X83" s="184"/>
      <c r="Y83" s="177"/>
      <c r="Z83" s="184"/>
      <c r="AA83" s="245"/>
      <c r="AB83" s="178"/>
      <c r="AC83" s="177"/>
      <c r="AD83" s="246"/>
      <c r="AE83" s="245"/>
      <c r="AF83" s="178"/>
      <c r="AG83" s="177"/>
      <c r="AH83" s="184"/>
      <c r="AI83" s="177"/>
      <c r="AJ83" s="184"/>
      <c r="AK83" s="177"/>
      <c r="AL83" s="178"/>
      <c r="AM83" s="142"/>
      <c r="AN83" s="143"/>
      <c r="AO83" s="335"/>
      <c r="AP83" s="335"/>
      <c r="AQ83" s="335"/>
    </row>
    <row r="84" spans="1:43" ht="11.25" customHeight="1" x14ac:dyDescent="0.2">
      <c r="A84" s="335"/>
      <c r="B84" s="155"/>
      <c r="C84" s="142"/>
      <c r="D84" s="143"/>
      <c r="E84" s="745"/>
      <c r="F84" s="745"/>
      <c r="G84" s="745"/>
      <c r="H84" s="745"/>
      <c r="I84" s="745"/>
      <c r="J84" s="745"/>
      <c r="K84" s="745"/>
      <c r="L84" s="745"/>
      <c r="M84" s="745"/>
      <c r="N84" s="745"/>
      <c r="O84" s="745"/>
      <c r="P84" s="745"/>
      <c r="Q84" s="745"/>
      <c r="R84" s="745"/>
      <c r="S84" s="745"/>
      <c r="T84" s="745"/>
      <c r="U84" s="244"/>
      <c r="V84" s="244"/>
      <c r="W84" s="179"/>
      <c r="X84" s="182"/>
      <c r="Y84" s="179"/>
      <c r="Z84" s="182"/>
      <c r="AA84" s="247"/>
      <c r="AB84" s="180"/>
      <c r="AC84" s="179"/>
      <c r="AD84" s="248"/>
      <c r="AE84" s="247"/>
      <c r="AF84" s="180"/>
      <c r="AG84" s="179"/>
      <c r="AH84" s="182"/>
      <c r="AI84" s="179"/>
      <c r="AJ84" s="182"/>
      <c r="AK84" s="179"/>
      <c r="AL84" s="180"/>
      <c r="AM84" s="142"/>
      <c r="AN84" s="143"/>
      <c r="AO84" s="335"/>
      <c r="AP84" s="335"/>
      <c r="AQ84" s="335"/>
    </row>
    <row r="85" spans="1:43" ht="11.25" customHeight="1" x14ac:dyDescent="0.2">
      <c r="A85" s="335"/>
      <c r="B85" s="163" t="s">
        <v>297</v>
      </c>
      <c r="C85" s="142"/>
      <c r="D85" s="143"/>
      <c r="E85" s="745" t="s">
        <v>591</v>
      </c>
      <c r="F85" s="745"/>
      <c r="G85" s="745"/>
      <c r="H85" s="745"/>
      <c r="I85" s="745"/>
      <c r="J85" s="745"/>
      <c r="K85" s="745"/>
      <c r="L85" s="745"/>
      <c r="M85" s="745"/>
      <c r="N85" s="745"/>
      <c r="O85" s="745"/>
      <c r="P85" s="745"/>
      <c r="Q85" s="745"/>
      <c r="R85" s="745"/>
      <c r="S85" s="745"/>
      <c r="T85" s="745"/>
      <c r="U85" s="244"/>
      <c r="V85" s="244"/>
      <c r="W85" s="177"/>
      <c r="X85" s="184"/>
      <c r="Y85" s="177"/>
      <c r="Z85" s="184"/>
      <c r="AA85" s="245"/>
      <c r="AB85" s="178"/>
      <c r="AC85" s="177"/>
      <c r="AD85" s="246"/>
      <c r="AE85" s="245"/>
      <c r="AF85" s="178"/>
      <c r="AG85" s="177"/>
      <c r="AH85" s="184"/>
      <c r="AI85" s="177"/>
      <c r="AJ85" s="184"/>
      <c r="AK85" s="177"/>
      <c r="AL85" s="178"/>
      <c r="AM85" s="142"/>
      <c r="AN85" s="143"/>
      <c r="AO85" s="335"/>
      <c r="AP85" s="335"/>
      <c r="AQ85" s="335"/>
    </row>
    <row r="86" spans="1:43" ht="11.25" customHeight="1" x14ac:dyDescent="0.2">
      <c r="A86" s="335"/>
      <c r="B86" s="155"/>
      <c r="C86" s="142"/>
      <c r="D86" s="143"/>
      <c r="E86" s="745"/>
      <c r="F86" s="745"/>
      <c r="G86" s="745"/>
      <c r="H86" s="745"/>
      <c r="I86" s="745"/>
      <c r="J86" s="745"/>
      <c r="K86" s="745"/>
      <c r="L86" s="745"/>
      <c r="M86" s="745"/>
      <c r="N86" s="745"/>
      <c r="O86" s="745"/>
      <c r="P86" s="745"/>
      <c r="Q86" s="745"/>
      <c r="R86" s="745"/>
      <c r="S86" s="745"/>
      <c r="T86" s="745"/>
      <c r="U86" s="244"/>
      <c r="V86" s="244"/>
      <c r="W86" s="179"/>
      <c r="X86" s="182"/>
      <c r="Y86" s="179"/>
      <c r="Z86" s="182"/>
      <c r="AA86" s="247"/>
      <c r="AB86" s="180"/>
      <c r="AC86" s="179"/>
      <c r="AD86" s="248"/>
      <c r="AE86" s="247"/>
      <c r="AF86" s="180"/>
      <c r="AG86" s="179"/>
      <c r="AH86" s="182"/>
      <c r="AI86" s="179"/>
      <c r="AJ86" s="182"/>
      <c r="AK86" s="179"/>
      <c r="AL86" s="180"/>
      <c r="AM86" s="142"/>
      <c r="AN86" s="143"/>
      <c r="AO86" s="335"/>
      <c r="AP86" s="335"/>
      <c r="AQ86" s="335"/>
    </row>
    <row r="87" spans="1:43" ht="11.25" customHeight="1" x14ac:dyDescent="0.2">
      <c r="A87" s="335"/>
      <c r="B87" s="163" t="s">
        <v>297</v>
      </c>
      <c r="C87" s="142"/>
      <c r="D87" s="143"/>
      <c r="E87" s="745" t="s">
        <v>592</v>
      </c>
      <c r="F87" s="745"/>
      <c r="G87" s="745"/>
      <c r="H87" s="745"/>
      <c r="I87" s="745"/>
      <c r="J87" s="745"/>
      <c r="K87" s="745"/>
      <c r="L87" s="745"/>
      <c r="M87" s="745"/>
      <c r="N87" s="745"/>
      <c r="O87" s="745"/>
      <c r="P87" s="745"/>
      <c r="Q87" s="745"/>
      <c r="R87" s="745"/>
      <c r="S87" s="745"/>
      <c r="T87" s="745"/>
      <c r="U87" s="244"/>
      <c r="V87" s="244"/>
      <c r="W87" s="177"/>
      <c r="X87" s="184"/>
      <c r="Y87" s="177"/>
      <c r="Z87" s="184"/>
      <c r="AA87" s="245"/>
      <c r="AB87" s="178"/>
      <c r="AC87" s="177"/>
      <c r="AD87" s="246"/>
      <c r="AE87" s="245"/>
      <c r="AF87" s="178"/>
      <c r="AG87" s="177"/>
      <c r="AH87" s="184"/>
      <c r="AI87" s="177"/>
      <c r="AJ87" s="184"/>
      <c r="AK87" s="177"/>
      <c r="AL87" s="178"/>
      <c r="AM87" s="142"/>
      <c r="AN87" s="143"/>
      <c r="AO87" s="335"/>
      <c r="AP87" s="335"/>
      <c r="AQ87" s="335"/>
    </row>
    <row r="88" spans="1:43" ht="11.25" customHeight="1" x14ac:dyDescent="0.2">
      <c r="A88" s="335"/>
      <c r="B88" s="155"/>
      <c r="C88" s="142"/>
      <c r="D88" s="143"/>
      <c r="E88" s="745"/>
      <c r="F88" s="745"/>
      <c r="G88" s="745"/>
      <c r="H88" s="745"/>
      <c r="I88" s="745"/>
      <c r="J88" s="745"/>
      <c r="K88" s="745"/>
      <c r="L88" s="745"/>
      <c r="M88" s="745"/>
      <c r="N88" s="745"/>
      <c r="O88" s="745"/>
      <c r="P88" s="745"/>
      <c r="Q88" s="745"/>
      <c r="R88" s="745"/>
      <c r="S88" s="745"/>
      <c r="T88" s="745"/>
      <c r="U88" s="244"/>
      <c r="V88" s="244"/>
      <c r="W88" s="179"/>
      <c r="X88" s="182"/>
      <c r="Y88" s="179"/>
      <c r="Z88" s="182"/>
      <c r="AA88" s="247"/>
      <c r="AB88" s="180"/>
      <c r="AC88" s="179"/>
      <c r="AD88" s="248"/>
      <c r="AE88" s="247"/>
      <c r="AF88" s="180"/>
      <c r="AG88" s="179"/>
      <c r="AH88" s="182"/>
      <c r="AI88" s="179"/>
      <c r="AJ88" s="182"/>
      <c r="AK88" s="179"/>
      <c r="AL88" s="180"/>
      <c r="AM88" s="142"/>
      <c r="AN88" s="143"/>
      <c r="AO88" s="335"/>
      <c r="AP88" s="335"/>
      <c r="AQ88" s="335"/>
    </row>
    <row r="89" spans="1:43" ht="11.25" customHeight="1" x14ac:dyDescent="0.2">
      <c r="A89" s="335"/>
      <c r="B89" s="163" t="s">
        <v>297</v>
      </c>
      <c r="C89" s="142"/>
      <c r="D89" s="143"/>
      <c r="E89" s="745" t="s">
        <v>593</v>
      </c>
      <c r="F89" s="745"/>
      <c r="G89" s="745"/>
      <c r="H89" s="745"/>
      <c r="I89" s="745"/>
      <c r="J89" s="745"/>
      <c r="K89" s="745"/>
      <c r="L89" s="745"/>
      <c r="M89" s="745"/>
      <c r="N89" s="745"/>
      <c r="O89" s="745"/>
      <c r="P89" s="745"/>
      <c r="Q89" s="745"/>
      <c r="R89" s="745"/>
      <c r="S89" s="745"/>
      <c r="T89" s="745"/>
      <c r="U89" s="244"/>
      <c r="V89" s="244"/>
      <c r="W89" s="177"/>
      <c r="X89" s="184"/>
      <c r="Y89" s="177"/>
      <c r="Z89" s="184"/>
      <c r="AA89" s="245"/>
      <c r="AB89" s="178"/>
      <c r="AC89" s="177"/>
      <c r="AD89" s="246"/>
      <c r="AE89" s="245"/>
      <c r="AF89" s="178"/>
      <c r="AG89" s="177"/>
      <c r="AH89" s="184"/>
      <c r="AI89" s="177"/>
      <c r="AJ89" s="184"/>
      <c r="AK89" s="177"/>
      <c r="AL89" s="178"/>
      <c r="AM89" s="142"/>
      <c r="AN89" s="143"/>
      <c r="AO89" s="335"/>
      <c r="AP89" s="335"/>
      <c r="AQ89" s="335"/>
    </row>
    <row r="90" spans="1:43" ht="11.25" customHeight="1" x14ac:dyDescent="0.2">
      <c r="A90" s="335"/>
      <c r="B90" s="155"/>
      <c r="C90" s="142"/>
      <c r="D90" s="143"/>
      <c r="E90" s="745"/>
      <c r="F90" s="745"/>
      <c r="G90" s="745"/>
      <c r="H90" s="745"/>
      <c r="I90" s="745"/>
      <c r="J90" s="745"/>
      <c r="K90" s="745"/>
      <c r="L90" s="745"/>
      <c r="M90" s="745"/>
      <c r="N90" s="745"/>
      <c r="O90" s="745"/>
      <c r="P90" s="745"/>
      <c r="Q90" s="745"/>
      <c r="R90" s="745"/>
      <c r="S90" s="745"/>
      <c r="T90" s="745"/>
      <c r="U90" s="244"/>
      <c r="V90" s="244"/>
      <c r="W90" s="179"/>
      <c r="X90" s="182"/>
      <c r="Y90" s="179"/>
      <c r="Z90" s="182"/>
      <c r="AA90" s="247"/>
      <c r="AB90" s="180"/>
      <c r="AC90" s="179"/>
      <c r="AD90" s="248"/>
      <c r="AE90" s="247"/>
      <c r="AF90" s="180"/>
      <c r="AG90" s="179"/>
      <c r="AH90" s="182"/>
      <c r="AI90" s="179"/>
      <c r="AJ90" s="182"/>
      <c r="AK90" s="179"/>
      <c r="AL90" s="180"/>
      <c r="AM90" s="142"/>
      <c r="AN90" s="143"/>
      <c r="AO90" s="335"/>
      <c r="AP90" s="335"/>
      <c r="AQ90" s="335"/>
    </row>
    <row r="91" spans="1:43" ht="11.25" customHeight="1" x14ac:dyDescent="0.2">
      <c r="A91" s="335"/>
      <c r="B91" s="163" t="s">
        <v>297</v>
      </c>
      <c r="C91" s="142"/>
      <c r="D91" s="143"/>
      <c r="E91" s="745" t="s">
        <v>594</v>
      </c>
      <c r="F91" s="745"/>
      <c r="G91" s="745"/>
      <c r="H91" s="745"/>
      <c r="I91" s="745"/>
      <c r="J91" s="745"/>
      <c r="K91" s="745"/>
      <c r="L91" s="745"/>
      <c r="M91" s="745"/>
      <c r="N91" s="745"/>
      <c r="O91" s="745"/>
      <c r="P91" s="745"/>
      <c r="Q91" s="745"/>
      <c r="R91" s="745"/>
      <c r="S91" s="745"/>
      <c r="T91" s="745"/>
      <c r="U91" s="244"/>
      <c r="V91" s="244"/>
      <c r="W91" s="177"/>
      <c r="X91" s="184"/>
      <c r="Y91" s="177"/>
      <c r="Z91" s="184"/>
      <c r="AA91" s="245"/>
      <c r="AB91" s="178"/>
      <c r="AC91" s="177"/>
      <c r="AD91" s="246"/>
      <c r="AE91" s="245"/>
      <c r="AF91" s="178"/>
      <c r="AG91" s="177"/>
      <c r="AH91" s="184"/>
      <c r="AI91" s="177"/>
      <c r="AJ91" s="184"/>
      <c r="AK91" s="177"/>
      <c r="AL91" s="178"/>
      <c r="AM91" s="142"/>
      <c r="AN91" s="143"/>
      <c r="AO91" s="335"/>
      <c r="AP91" s="335"/>
      <c r="AQ91" s="335"/>
    </row>
    <row r="92" spans="1:43" ht="11.25" customHeight="1" x14ac:dyDescent="0.2">
      <c r="A92" s="335"/>
      <c r="B92" s="155"/>
      <c r="C92" s="142"/>
      <c r="D92" s="143"/>
      <c r="E92" s="745"/>
      <c r="F92" s="745"/>
      <c r="G92" s="745"/>
      <c r="H92" s="745"/>
      <c r="I92" s="745"/>
      <c r="J92" s="745"/>
      <c r="K92" s="745"/>
      <c r="L92" s="745"/>
      <c r="M92" s="745"/>
      <c r="N92" s="745"/>
      <c r="O92" s="745"/>
      <c r="P92" s="745"/>
      <c r="Q92" s="745"/>
      <c r="R92" s="745"/>
      <c r="S92" s="745"/>
      <c r="T92" s="745"/>
      <c r="U92" s="244"/>
      <c r="V92" s="244"/>
      <c r="W92" s="179"/>
      <c r="X92" s="182"/>
      <c r="Y92" s="179"/>
      <c r="Z92" s="182"/>
      <c r="AA92" s="247"/>
      <c r="AB92" s="180"/>
      <c r="AC92" s="179"/>
      <c r="AD92" s="248"/>
      <c r="AE92" s="247"/>
      <c r="AF92" s="180"/>
      <c r="AG92" s="179"/>
      <c r="AH92" s="182"/>
      <c r="AI92" s="179"/>
      <c r="AJ92" s="182"/>
      <c r="AK92" s="179"/>
      <c r="AL92" s="180"/>
      <c r="AM92" s="142"/>
      <c r="AN92" s="143"/>
      <c r="AO92" s="335"/>
      <c r="AP92" s="335"/>
      <c r="AQ92" s="335"/>
    </row>
    <row r="93" spans="1:43" ht="11.25" customHeight="1" x14ac:dyDescent="0.2">
      <c r="A93" s="335"/>
      <c r="B93" s="155"/>
      <c r="C93" s="142"/>
      <c r="D93" s="143"/>
      <c r="E93" s="745" t="s">
        <v>595</v>
      </c>
      <c r="F93" s="745"/>
      <c r="G93" s="745"/>
      <c r="H93" s="745"/>
      <c r="I93" s="745"/>
      <c r="J93" s="745"/>
      <c r="K93" s="745"/>
      <c r="L93" s="745"/>
      <c r="M93" s="745"/>
      <c r="N93" s="745"/>
      <c r="O93" s="745"/>
      <c r="P93" s="745"/>
      <c r="Q93" s="745"/>
      <c r="R93" s="745"/>
      <c r="S93" s="745"/>
      <c r="T93" s="745"/>
      <c r="U93" s="244"/>
      <c r="V93" s="244"/>
      <c r="W93" s="177"/>
      <c r="X93" s="184"/>
      <c r="Y93" s="177"/>
      <c r="Z93" s="184"/>
      <c r="AA93" s="245"/>
      <c r="AB93" s="178"/>
      <c r="AC93" s="177"/>
      <c r="AD93" s="246"/>
      <c r="AE93" s="245"/>
      <c r="AF93" s="178"/>
      <c r="AG93" s="177"/>
      <c r="AH93" s="184"/>
      <c r="AI93" s="177"/>
      <c r="AJ93" s="184"/>
      <c r="AK93" s="177"/>
      <c r="AL93" s="178"/>
      <c r="AM93" s="142"/>
      <c r="AN93" s="143"/>
      <c r="AO93" s="335"/>
      <c r="AP93" s="335"/>
      <c r="AQ93" s="335"/>
    </row>
    <row r="94" spans="1:43" ht="11.25" customHeight="1" x14ac:dyDescent="0.2">
      <c r="A94" s="335"/>
      <c r="B94" s="155"/>
      <c r="C94" s="142"/>
      <c r="D94" s="143"/>
      <c r="E94" s="745"/>
      <c r="F94" s="745"/>
      <c r="G94" s="745"/>
      <c r="H94" s="745"/>
      <c r="I94" s="745"/>
      <c r="J94" s="745"/>
      <c r="K94" s="745"/>
      <c r="L94" s="745"/>
      <c r="M94" s="745"/>
      <c r="N94" s="745"/>
      <c r="O94" s="745"/>
      <c r="P94" s="745"/>
      <c r="Q94" s="745"/>
      <c r="R94" s="745"/>
      <c r="S94" s="745"/>
      <c r="T94" s="745"/>
      <c r="U94" s="244"/>
      <c r="V94" s="244"/>
      <c r="W94" s="179"/>
      <c r="X94" s="182"/>
      <c r="Y94" s="179"/>
      <c r="Z94" s="182"/>
      <c r="AA94" s="247"/>
      <c r="AB94" s="180"/>
      <c r="AC94" s="179"/>
      <c r="AD94" s="248"/>
      <c r="AE94" s="247"/>
      <c r="AF94" s="180"/>
      <c r="AG94" s="179"/>
      <c r="AH94" s="182"/>
      <c r="AI94" s="179"/>
      <c r="AJ94" s="182"/>
      <c r="AK94" s="179"/>
      <c r="AL94" s="180"/>
      <c r="AM94" s="142"/>
      <c r="AN94" s="143"/>
      <c r="AO94" s="335"/>
      <c r="AP94" s="335"/>
      <c r="AQ94" s="335"/>
    </row>
    <row r="95" spans="1:43" ht="11.25" customHeight="1" x14ac:dyDescent="0.2">
      <c r="A95" s="335"/>
      <c r="B95" s="155"/>
      <c r="C95" s="142"/>
      <c r="D95" s="143"/>
      <c r="E95" s="745" t="s">
        <v>596</v>
      </c>
      <c r="F95" s="745"/>
      <c r="G95" s="745"/>
      <c r="H95" s="745"/>
      <c r="I95" s="745"/>
      <c r="J95" s="745"/>
      <c r="K95" s="745"/>
      <c r="L95" s="745"/>
      <c r="M95" s="745"/>
      <c r="N95" s="745"/>
      <c r="O95" s="745"/>
      <c r="P95" s="745"/>
      <c r="Q95" s="745"/>
      <c r="R95" s="745"/>
      <c r="S95" s="745"/>
      <c r="T95" s="745"/>
      <c r="U95" s="244"/>
      <c r="V95" s="244"/>
      <c r="W95" s="177"/>
      <c r="X95" s="184"/>
      <c r="Y95" s="177"/>
      <c r="Z95" s="184"/>
      <c r="AA95" s="245"/>
      <c r="AB95" s="178"/>
      <c r="AC95" s="177"/>
      <c r="AD95" s="246"/>
      <c r="AE95" s="245"/>
      <c r="AF95" s="178"/>
      <c r="AG95" s="177"/>
      <c r="AH95" s="184"/>
      <c r="AI95" s="177"/>
      <c r="AJ95" s="184"/>
      <c r="AK95" s="177"/>
      <c r="AL95" s="178"/>
      <c r="AM95" s="142"/>
      <c r="AN95" s="143"/>
      <c r="AO95" s="335"/>
      <c r="AP95" s="335"/>
      <c r="AQ95" s="335"/>
    </row>
    <row r="96" spans="1:43" ht="11.25" customHeight="1" x14ac:dyDescent="0.2">
      <c r="A96" s="335"/>
      <c r="B96" s="155"/>
      <c r="C96" s="142"/>
      <c r="D96" s="143"/>
      <c r="E96" s="745"/>
      <c r="F96" s="745"/>
      <c r="G96" s="745"/>
      <c r="H96" s="745"/>
      <c r="I96" s="745"/>
      <c r="J96" s="745"/>
      <c r="K96" s="745"/>
      <c r="L96" s="745"/>
      <c r="M96" s="745"/>
      <c r="N96" s="745"/>
      <c r="O96" s="745"/>
      <c r="P96" s="745"/>
      <c r="Q96" s="745"/>
      <c r="R96" s="745"/>
      <c r="S96" s="745"/>
      <c r="T96" s="745"/>
      <c r="U96" s="244"/>
      <c r="V96" s="244"/>
      <c r="W96" s="179"/>
      <c r="X96" s="182"/>
      <c r="Y96" s="179"/>
      <c r="Z96" s="182"/>
      <c r="AA96" s="247"/>
      <c r="AB96" s="180"/>
      <c r="AC96" s="179"/>
      <c r="AD96" s="248"/>
      <c r="AE96" s="247"/>
      <c r="AF96" s="180"/>
      <c r="AG96" s="179"/>
      <c r="AH96" s="182"/>
      <c r="AI96" s="179"/>
      <c r="AJ96" s="182"/>
      <c r="AK96" s="179"/>
      <c r="AL96" s="180"/>
      <c r="AM96" s="142"/>
      <c r="AN96" s="143"/>
      <c r="AO96" s="335"/>
      <c r="AP96" s="335"/>
      <c r="AQ96" s="335"/>
    </row>
    <row r="97" spans="1:43" ht="11.25" customHeight="1" x14ac:dyDescent="0.2">
      <c r="A97" s="335"/>
      <c r="B97" s="163" t="s">
        <v>319</v>
      </c>
      <c r="C97" s="142"/>
      <c r="D97" s="143"/>
      <c r="E97" s="745" t="s">
        <v>597</v>
      </c>
      <c r="F97" s="745"/>
      <c r="G97" s="745"/>
      <c r="H97" s="745"/>
      <c r="I97" s="745"/>
      <c r="J97" s="745"/>
      <c r="K97" s="745"/>
      <c r="L97" s="745"/>
      <c r="M97" s="745"/>
      <c r="N97" s="745"/>
      <c r="O97" s="745"/>
      <c r="P97" s="745"/>
      <c r="Q97" s="745"/>
      <c r="R97" s="745"/>
      <c r="S97" s="745"/>
      <c r="T97" s="745"/>
      <c r="U97" s="244"/>
      <c r="V97" s="244"/>
      <c r="W97" s="177"/>
      <c r="X97" s="184"/>
      <c r="Y97" s="177"/>
      <c r="Z97" s="184"/>
      <c r="AA97" s="245"/>
      <c r="AB97" s="178"/>
      <c r="AC97" s="177"/>
      <c r="AD97" s="246"/>
      <c r="AE97" s="245"/>
      <c r="AF97" s="178"/>
      <c r="AG97" s="177"/>
      <c r="AH97" s="184"/>
      <c r="AI97" s="177"/>
      <c r="AJ97" s="184"/>
      <c r="AK97" s="177"/>
      <c r="AL97" s="178"/>
      <c r="AM97" s="142"/>
      <c r="AN97" s="143"/>
      <c r="AO97" s="335"/>
      <c r="AP97" s="335"/>
      <c r="AQ97" s="335"/>
    </row>
    <row r="98" spans="1:43" ht="11.25" customHeight="1" x14ac:dyDescent="0.2">
      <c r="A98" s="335"/>
      <c r="B98" s="155"/>
      <c r="C98" s="142"/>
      <c r="D98" s="143"/>
      <c r="E98" s="745"/>
      <c r="F98" s="745"/>
      <c r="G98" s="745"/>
      <c r="H98" s="745"/>
      <c r="I98" s="745"/>
      <c r="J98" s="745"/>
      <c r="K98" s="745"/>
      <c r="L98" s="745"/>
      <c r="M98" s="745"/>
      <c r="N98" s="745"/>
      <c r="O98" s="745"/>
      <c r="P98" s="745"/>
      <c r="Q98" s="745"/>
      <c r="R98" s="745"/>
      <c r="S98" s="745"/>
      <c r="T98" s="745"/>
      <c r="U98" s="244"/>
      <c r="V98" s="244"/>
      <c r="W98" s="179"/>
      <c r="X98" s="182"/>
      <c r="Y98" s="179"/>
      <c r="Z98" s="182"/>
      <c r="AA98" s="247"/>
      <c r="AB98" s="180"/>
      <c r="AC98" s="179"/>
      <c r="AD98" s="248"/>
      <c r="AE98" s="247"/>
      <c r="AF98" s="180"/>
      <c r="AG98" s="179"/>
      <c r="AH98" s="182"/>
      <c r="AI98" s="179"/>
      <c r="AJ98" s="182"/>
      <c r="AK98" s="179"/>
      <c r="AL98" s="180"/>
      <c r="AM98" s="142"/>
      <c r="AN98" s="143"/>
      <c r="AO98" s="335"/>
      <c r="AP98" s="335"/>
      <c r="AQ98" s="335"/>
    </row>
    <row r="99" spans="1:43" ht="11.25" customHeight="1" x14ac:dyDescent="0.2">
      <c r="A99" s="335"/>
      <c r="B99" s="155"/>
      <c r="C99" s="142"/>
      <c r="D99" s="143"/>
      <c r="E99" s="745" t="s">
        <v>598</v>
      </c>
      <c r="F99" s="745"/>
      <c r="G99" s="745"/>
      <c r="H99" s="745"/>
      <c r="I99" s="745"/>
      <c r="J99" s="745"/>
      <c r="K99" s="745"/>
      <c r="L99" s="745"/>
      <c r="M99" s="745"/>
      <c r="N99" s="745"/>
      <c r="O99" s="745"/>
      <c r="P99" s="745"/>
      <c r="Q99" s="745"/>
      <c r="R99" s="745"/>
      <c r="S99" s="745"/>
      <c r="T99" s="745"/>
      <c r="U99" s="244"/>
      <c r="V99" s="244"/>
      <c r="W99" s="177"/>
      <c r="X99" s="184"/>
      <c r="Y99" s="177"/>
      <c r="Z99" s="184"/>
      <c r="AA99" s="245"/>
      <c r="AB99" s="178"/>
      <c r="AC99" s="177"/>
      <c r="AD99" s="246"/>
      <c r="AE99" s="245"/>
      <c r="AF99" s="178"/>
      <c r="AG99" s="177"/>
      <c r="AH99" s="184"/>
      <c r="AI99" s="177"/>
      <c r="AJ99" s="184"/>
      <c r="AK99" s="177"/>
      <c r="AL99" s="178"/>
      <c r="AM99" s="142"/>
      <c r="AN99" s="143"/>
      <c r="AO99" s="335"/>
      <c r="AP99" s="335"/>
      <c r="AQ99" s="335"/>
    </row>
    <row r="100" spans="1:43" ht="11.25" customHeight="1" x14ac:dyDescent="0.2">
      <c r="A100" s="335"/>
      <c r="B100" s="155"/>
      <c r="C100" s="142"/>
      <c r="D100" s="143"/>
      <c r="E100" s="745"/>
      <c r="F100" s="745"/>
      <c r="G100" s="745"/>
      <c r="H100" s="745"/>
      <c r="I100" s="745"/>
      <c r="J100" s="745"/>
      <c r="K100" s="745"/>
      <c r="L100" s="745"/>
      <c r="M100" s="745"/>
      <c r="N100" s="745"/>
      <c r="O100" s="745"/>
      <c r="P100" s="745"/>
      <c r="Q100" s="745"/>
      <c r="R100" s="745"/>
      <c r="S100" s="745"/>
      <c r="T100" s="745"/>
      <c r="U100" s="244"/>
      <c r="V100" s="244"/>
      <c r="W100" s="179"/>
      <c r="X100" s="182"/>
      <c r="Y100" s="179"/>
      <c r="Z100" s="182"/>
      <c r="AA100" s="247"/>
      <c r="AB100" s="180"/>
      <c r="AC100" s="179"/>
      <c r="AD100" s="248"/>
      <c r="AE100" s="247"/>
      <c r="AF100" s="180"/>
      <c r="AG100" s="179"/>
      <c r="AH100" s="182"/>
      <c r="AI100" s="179"/>
      <c r="AJ100" s="182"/>
      <c r="AK100" s="179"/>
      <c r="AL100" s="180"/>
      <c r="AM100" s="142"/>
      <c r="AN100" s="143"/>
      <c r="AO100" s="335"/>
      <c r="AP100" s="335"/>
      <c r="AQ100" s="335"/>
    </row>
    <row r="101" spans="1:43" ht="11.25" customHeight="1" x14ac:dyDescent="0.2">
      <c r="A101" s="335"/>
      <c r="B101" s="155"/>
      <c r="C101" s="142"/>
      <c r="D101" s="143"/>
      <c r="E101" s="745" t="s">
        <v>599</v>
      </c>
      <c r="F101" s="745"/>
      <c r="G101" s="745"/>
      <c r="H101" s="745"/>
      <c r="I101" s="745"/>
      <c r="J101" s="745"/>
      <c r="K101" s="745"/>
      <c r="L101" s="745"/>
      <c r="M101" s="745"/>
      <c r="N101" s="745"/>
      <c r="O101" s="745"/>
      <c r="P101" s="745"/>
      <c r="Q101" s="745"/>
      <c r="R101" s="745"/>
      <c r="S101" s="745"/>
      <c r="T101" s="745"/>
      <c r="U101" s="244"/>
      <c r="V101" s="244"/>
      <c r="W101" s="177"/>
      <c r="X101" s="184"/>
      <c r="Y101" s="177"/>
      <c r="Z101" s="184"/>
      <c r="AA101" s="245"/>
      <c r="AB101" s="178"/>
      <c r="AC101" s="177"/>
      <c r="AD101" s="246"/>
      <c r="AE101" s="245"/>
      <c r="AF101" s="178"/>
      <c r="AG101" s="177"/>
      <c r="AH101" s="184"/>
      <c r="AI101" s="177"/>
      <c r="AJ101" s="184"/>
      <c r="AK101" s="177"/>
      <c r="AL101" s="178"/>
      <c r="AM101" s="142"/>
      <c r="AN101" s="143"/>
      <c r="AO101" s="335"/>
      <c r="AP101" s="335"/>
      <c r="AQ101" s="335"/>
    </row>
    <row r="102" spans="1:43" ht="11.25" customHeight="1" x14ac:dyDescent="0.2">
      <c r="A102" s="335"/>
      <c r="B102" s="155"/>
      <c r="C102" s="142"/>
      <c r="D102" s="143"/>
      <c r="E102" s="745"/>
      <c r="F102" s="745"/>
      <c r="G102" s="745"/>
      <c r="H102" s="745"/>
      <c r="I102" s="745"/>
      <c r="J102" s="745"/>
      <c r="K102" s="745"/>
      <c r="L102" s="745"/>
      <c r="M102" s="745"/>
      <c r="N102" s="745"/>
      <c r="O102" s="745"/>
      <c r="P102" s="745"/>
      <c r="Q102" s="745"/>
      <c r="R102" s="745"/>
      <c r="S102" s="745"/>
      <c r="T102" s="745"/>
      <c r="U102" s="244"/>
      <c r="V102" s="244"/>
      <c r="W102" s="179"/>
      <c r="X102" s="182"/>
      <c r="Y102" s="179"/>
      <c r="Z102" s="182"/>
      <c r="AA102" s="247"/>
      <c r="AB102" s="180"/>
      <c r="AC102" s="179"/>
      <c r="AD102" s="248"/>
      <c r="AE102" s="247"/>
      <c r="AF102" s="180"/>
      <c r="AG102" s="179"/>
      <c r="AH102" s="182"/>
      <c r="AI102" s="179"/>
      <c r="AJ102" s="182"/>
      <c r="AK102" s="179"/>
      <c r="AL102" s="180"/>
      <c r="AM102" s="142"/>
      <c r="AN102" s="143"/>
      <c r="AO102" s="335"/>
      <c r="AP102" s="335"/>
      <c r="AQ102" s="335"/>
    </row>
    <row r="103" spans="1:43" ht="11.25" customHeight="1" x14ac:dyDescent="0.2">
      <c r="A103" s="335"/>
      <c r="B103" s="163" t="s">
        <v>319</v>
      </c>
      <c r="C103" s="142"/>
      <c r="D103" s="143"/>
      <c r="E103" s="745" t="s">
        <v>600</v>
      </c>
      <c r="F103" s="745"/>
      <c r="G103" s="745"/>
      <c r="H103" s="745"/>
      <c r="I103" s="745"/>
      <c r="J103" s="745"/>
      <c r="K103" s="745"/>
      <c r="L103" s="745"/>
      <c r="M103" s="745"/>
      <c r="N103" s="745"/>
      <c r="O103" s="745"/>
      <c r="P103" s="745"/>
      <c r="Q103" s="745"/>
      <c r="R103" s="745"/>
      <c r="S103" s="745"/>
      <c r="T103" s="745"/>
      <c r="U103" s="244"/>
      <c r="V103" s="244"/>
      <c r="W103" s="177"/>
      <c r="X103" s="184"/>
      <c r="Y103" s="177"/>
      <c r="Z103" s="184"/>
      <c r="AA103" s="245"/>
      <c r="AB103" s="178"/>
      <c r="AC103" s="177"/>
      <c r="AD103" s="246"/>
      <c r="AE103" s="245"/>
      <c r="AF103" s="178"/>
      <c r="AG103" s="177"/>
      <c r="AH103" s="184"/>
      <c r="AI103" s="177"/>
      <c r="AJ103" s="184"/>
      <c r="AK103" s="177"/>
      <c r="AL103" s="178"/>
      <c r="AM103" s="142"/>
      <c r="AN103" s="143"/>
      <c r="AO103" s="335"/>
      <c r="AP103" s="335"/>
      <c r="AQ103" s="335"/>
    </row>
    <row r="104" spans="1:43" ht="11.25" customHeight="1" x14ac:dyDescent="0.2">
      <c r="A104" s="335"/>
      <c r="B104" s="155"/>
      <c r="C104" s="142"/>
      <c r="D104" s="143"/>
      <c r="E104" s="745"/>
      <c r="F104" s="745"/>
      <c r="G104" s="745"/>
      <c r="H104" s="745"/>
      <c r="I104" s="745"/>
      <c r="J104" s="745"/>
      <c r="K104" s="745"/>
      <c r="L104" s="745"/>
      <c r="M104" s="745"/>
      <c r="N104" s="745"/>
      <c r="O104" s="745"/>
      <c r="P104" s="745"/>
      <c r="Q104" s="745"/>
      <c r="R104" s="745"/>
      <c r="S104" s="745"/>
      <c r="T104" s="745"/>
      <c r="U104" s="244"/>
      <c r="V104" s="244"/>
      <c r="W104" s="179"/>
      <c r="X104" s="182"/>
      <c r="Y104" s="179"/>
      <c r="Z104" s="182"/>
      <c r="AA104" s="247"/>
      <c r="AB104" s="180"/>
      <c r="AC104" s="179"/>
      <c r="AD104" s="248"/>
      <c r="AE104" s="247"/>
      <c r="AF104" s="180"/>
      <c r="AG104" s="179"/>
      <c r="AH104" s="182"/>
      <c r="AI104" s="179"/>
      <c r="AJ104" s="182"/>
      <c r="AK104" s="179"/>
      <c r="AL104" s="180"/>
      <c r="AM104" s="142"/>
      <c r="AN104" s="143"/>
      <c r="AO104" s="335"/>
      <c r="AP104" s="335"/>
      <c r="AQ104" s="335"/>
    </row>
    <row r="105" spans="1:43" ht="11.25" customHeight="1" x14ac:dyDescent="0.2">
      <c r="A105" s="335"/>
      <c r="B105" s="163" t="s">
        <v>330</v>
      </c>
      <c r="C105" s="142"/>
      <c r="D105" s="143"/>
      <c r="E105" s="745" t="s">
        <v>601</v>
      </c>
      <c r="F105" s="745"/>
      <c r="G105" s="745"/>
      <c r="H105" s="745"/>
      <c r="I105" s="745"/>
      <c r="J105" s="745"/>
      <c r="K105" s="745"/>
      <c r="L105" s="745"/>
      <c r="M105" s="745"/>
      <c r="N105" s="745"/>
      <c r="O105" s="745"/>
      <c r="P105" s="745"/>
      <c r="Q105" s="745"/>
      <c r="R105" s="745"/>
      <c r="S105" s="745"/>
      <c r="T105" s="745"/>
      <c r="U105" s="244"/>
      <c r="V105" s="244"/>
      <c r="W105" s="177"/>
      <c r="X105" s="184"/>
      <c r="Y105" s="177"/>
      <c r="Z105" s="184"/>
      <c r="AA105" s="245"/>
      <c r="AB105" s="178"/>
      <c r="AC105" s="177"/>
      <c r="AD105" s="246"/>
      <c r="AE105" s="245"/>
      <c r="AF105" s="178"/>
      <c r="AG105" s="177"/>
      <c r="AH105" s="184"/>
      <c r="AI105" s="177"/>
      <c r="AJ105" s="184"/>
      <c r="AK105" s="177"/>
      <c r="AL105" s="178"/>
      <c r="AM105" s="142"/>
      <c r="AN105" s="143"/>
      <c r="AO105" s="335"/>
      <c r="AP105" s="335"/>
      <c r="AQ105" s="335"/>
    </row>
    <row r="106" spans="1:43" ht="11.25" customHeight="1" x14ac:dyDescent="0.2">
      <c r="A106" s="335"/>
      <c r="B106" s="155"/>
      <c r="C106" s="142"/>
      <c r="D106" s="143"/>
      <c r="E106" s="745"/>
      <c r="F106" s="745"/>
      <c r="G106" s="745"/>
      <c r="H106" s="745"/>
      <c r="I106" s="745"/>
      <c r="J106" s="745"/>
      <c r="K106" s="745"/>
      <c r="L106" s="745"/>
      <c r="M106" s="745"/>
      <c r="N106" s="745"/>
      <c r="O106" s="745"/>
      <c r="P106" s="745"/>
      <c r="Q106" s="745"/>
      <c r="R106" s="745"/>
      <c r="S106" s="745"/>
      <c r="T106" s="745"/>
      <c r="U106" s="244"/>
      <c r="V106" s="244"/>
      <c r="W106" s="179"/>
      <c r="X106" s="182"/>
      <c r="Y106" s="179"/>
      <c r="Z106" s="182"/>
      <c r="AA106" s="247"/>
      <c r="AB106" s="180"/>
      <c r="AC106" s="179"/>
      <c r="AD106" s="248"/>
      <c r="AE106" s="247"/>
      <c r="AF106" s="180"/>
      <c r="AG106" s="179"/>
      <c r="AH106" s="182"/>
      <c r="AI106" s="179"/>
      <c r="AJ106" s="182"/>
      <c r="AK106" s="179"/>
      <c r="AL106" s="180"/>
      <c r="AM106" s="142"/>
      <c r="AN106" s="143"/>
      <c r="AO106" s="335"/>
      <c r="AP106" s="335"/>
      <c r="AQ106" s="335"/>
    </row>
    <row r="107" spans="1:43" ht="11.25" customHeight="1" x14ac:dyDescent="0.2">
      <c r="A107" s="335"/>
      <c r="B107" s="163" t="s">
        <v>330</v>
      </c>
      <c r="C107" s="142"/>
      <c r="D107" s="143"/>
      <c r="E107" s="745" t="s">
        <v>602</v>
      </c>
      <c r="F107" s="745"/>
      <c r="G107" s="745"/>
      <c r="H107" s="745"/>
      <c r="I107" s="745"/>
      <c r="J107" s="745"/>
      <c r="K107" s="745"/>
      <c r="L107" s="745"/>
      <c r="M107" s="745"/>
      <c r="N107" s="745"/>
      <c r="O107" s="745"/>
      <c r="P107" s="745"/>
      <c r="Q107" s="745"/>
      <c r="R107" s="745"/>
      <c r="S107" s="745"/>
      <c r="T107" s="745"/>
      <c r="U107" s="244"/>
      <c r="V107" s="244"/>
      <c r="W107" s="177"/>
      <c r="X107" s="184"/>
      <c r="Y107" s="177"/>
      <c r="Z107" s="184"/>
      <c r="AA107" s="245"/>
      <c r="AB107" s="178"/>
      <c r="AC107" s="177"/>
      <c r="AD107" s="246"/>
      <c r="AE107" s="245"/>
      <c r="AF107" s="178"/>
      <c r="AG107" s="177"/>
      <c r="AH107" s="184"/>
      <c r="AI107" s="177"/>
      <c r="AJ107" s="184"/>
      <c r="AK107" s="177"/>
      <c r="AL107" s="178"/>
      <c r="AM107" s="142"/>
      <c r="AN107" s="143"/>
      <c r="AO107" s="335"/>
      <c r="AP107" s="335"/>
      <c r="AQ107" s="335"/>
    </row>
    <row r="108" spans="1:43" ht="12" customHeight="1" thickBot="1" x14ac:dyDescent="0.25">
      <c r="A108" s="335"/>
      <c r="B108" s="163" t="s">
        <v>503</v>
      </c>
      <c r="C108" s="142"/>
      <c r="D108" s="143"/>
      <c r="E108" s="745"/>
      <c r="F108" s="745"/>
      <c r="G108" s="745"/>
      <c r="H108" s="745"/>
      <c r="I108" s="745"/>
      <c r="J108" s="745"/>
      <c r="K108" s="745"/>
      <c r="L108" s="745"/>
      <c r="M108" s="745"/>
      <c r="N108" s="745"/>
      <c r="O108" s="745"/>
      <c r="P108" s="745"/>
      <c r="Q108" s="745"/>
      <c r="R108" s="745"/>
      <c r="S108" s="745"/>
      <c r="T108" s="745"/>
      <c r="U108" s="244"/>
      <c r="V108" s="244"/>
      <c r="W108" s="139"/>
      <c r="X108" s="137"/>
      <c r="Y108" s="139"/>
      <c r="Z108" s="137"/>
      <c r="AA108" s="249"/>
      <c r="AB108" s="138"/>
      <c r="AC108" s="139"/>
      <c r="AD108" s="250"/>
      <c r="AE108" s="249"/>
      <c r="AF108" s="138"/>
      <c r="AG108" s="139"/>
      <c r="AH108" s="137"/>
      <c r="AI108" s="139"/>
      <c r="AJ108" s="137"/>
      <c r="AK108" s="139"/>
      <c r="AL108" s="138"/>
      <c r="AM108" s="142"/>
      <c r="AN108" s="143"/>
      <c r="AO108" s="335"/>
      <c r="AP108" s="335"/>
      <c r="AQ108" s="335"/>
    </row>
    <row r="109" spans="1:43" ht="12" customHeight="1" x14ac:dyDescent="0.2">
      <c r="A109" s="335"/>
      <c r="B109" s="155"/>
      <c r="C109" s="142"/>
      <c r="D109" s="143"/>
      <c r="E109" s="745" t="s">
        <v>603</v>
      </c>
      <c r="F109" s="745"/>
      <c r="G109" s="745"/>
      <c r="H109" s="745"/>
      <c r="I109" s="745"/>
      <c r="J109" s="745"/>
      <c r="K109" s="745"/>
      <c r="L109" s="745"/>
      <c r="M109" s="745"/>
      <c r="N109" s="745"/>
      <c r="O109" s="745"/>
      <c r="P109" s="745"/>
      <c r="Q109" s="745"/>
      <c r="R109" s="745"/>
      <c r="S109" s="745"/>
      <c r="T109" s="745"/>
      <c r="U109" s="244"/>
      <c r="V109" s="244"/>
      <c r="W109" s="153"/>
      <c r="X109" s="150"/>
      <c r="Y109" s="153"/>
      <c r="Z109" s="150"/>
      <c r="AA109" s="251"/>
      <c r="AB109" s="152"/>
      <c r="AC109" s="153"/>
      <c r="AD109" s="252"/>
      <c r="AE109" s="251"/>
      <c r="AF109" s="152"/>
      <c r="AG109" s="153"/>
      <c r="AH109" s="150"/>
      <c r="AI109" s="153"/>
      <c r="AJ109" s="150"/>
      <c r="AK109" s="153"/>
      <c r="AL109" s="152"/>
      <c r="AM109" s="142"/>
      <c r="AN109" s="143"/>
      <c r="AO109" s="335"/>
      <c r="AP109" s="335"/>
      <c r="AQ109" s="335"/>
    </row>
    <row r="110" spans="1:43" ht="11.25" customHeight="1" x14ac:dyDescent="0.2">
      <c r="A110" s="335"/>
      <c r="B110" s="155"/>
      <c r="C110" s="142"/>
      <c r="D110" s="143"/>
      <c r="E110" s="745"/>
      <c r="F110" s="745"/>
      <c r="G110" s="745"/>
      <c r="H110" s="745"/>
      <c r="I110" s="745"/>
      <c r="J110" s="745"/>
      <c r="K110" s="745"/>
      <c r="L110" s="745"/>
      <c r="M110" s="745"/>
      <c r="N110" s="745"/>
      <c r="O110" s="745"/>
      <c r="P110" s="745"/>
      <c r="Q110" s="745"/>
      <c r="R110" s="745"/>
      <c r="S110" s="745"/>
      <c r="T110" s="745"/>
      <c r="U110" s="244"/>
      <c r="V110" s="244"/>
      <c r="W110" s="179"/>
      <c r="X110" s="182"/>
      <c r="Y110" s="179"/>
      <c r="Z110" s="182"/>
      <c r="AA110" s="247"/>
      <c r="AB110" s="180"/>
      <c r="AC110" s="179"/>
      <c r="AD110" s="248"/>
      <c r="AE110" s="247"/>
      <c r="AF110" s="180"/>
      <c r="AG110" s="179"/>
      <c r="AH110" s="182"/>
      <c r="AI110" s="179"/>
      <c r="AJ110" s="182"/>
      <c r="AK110" s="179"/>
      <c r="AL110" s="180"/>
      <c r="AM110" s="142"/>
      <c r="AN110" s="143"/>
      <c r="AO110" s="335"/>
      <c r="AP110" s="335"/>
      <c r="AQ110" s="335"/>
    </row>
    <row r="111" spans="1:43" ht="6" customHeight="1" thickBot="1" x14ac:dyDescent="0.25">
      <c r="A111" s="137"/>
      <c r="B111" s="349"/>
      <c r="C111" s="138"/>
      <c r="D111" s="139"/>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8"/>
      <c r="AN111" s="139"/>
      <c r="AO111" s="137"/>
      <c r="AP111" s="137"/>
      <c r="AQ111" s="137"/>
    </row>
    <row r="112" spans="1:43" ht="6" customHeight="1" x14ac:dyDescent="0.2">
      <c r="A112" s="159"/>
      <c r="B112" s="151"/>
      <c r="C112" s="152"/>
      <c r="D112" s="153"/>
      <c r="E112" s="150"/>
      <c r="F112" s="150"/>
      <c r="G112" s="150"/>
      <c r="H112" s="150"/>
      <c r="I112" s="150"/>
      <c r="J112" s="150"/>
      <c r="K112" s="150"/>
      <c r="L112" s="150"/>
      <c r="M112" s="150"/>
      <c r="N112" s="150"/>
      <c r="O112" s="150"/>
      <c r="P112" s="150"/>
      <c r="Q112" s="150"/>
      <c r="R112" s="150"/>
      <c r="S112" s="150"/>
      <c r="T112" s="150"/>
      <c r="U112" s="152"/>
      <c r="V112" s="150"/>
      <c r="W112" s="150"/>
      <c r="X112" s="150"/>
      <c r="Y112" s="150"/>
      <c r="Z112" s="150"/>
      <c r="AA112" s="150"/>
      <c r="AB112" s="150"/>
      <c r="AC112" s="150"/>
      <c r="AD112" s="150"/>
      <c r="AE112" s="150"/>
      <c r="AF112" s="150"/>
      <c r="AG112" s="150"/>
      <c r="AH112" s="150"/>
      <c r="AI112" s="150"/>
      <c r="AJ112" s="150"/>
      <c r="AK112" s="150"/>
      <c r="AL112" s="150"/>
      <c r="AM112" s="152"/>
      <c r="AN112" s="153"/>
      <c r="AO112" s="150"/>
      <c r="AP112" s="150"/>
      <c r="AQ112" s="160"/>
    </row>
    <row r="113" spans="1:78" x14ac:dyDescent="0.2">
      <c r="A113" s="141"/>
      <c r="B113" s="146">
        <v>510</v>
      </c>
      <c r="C113" s="142"/>
      <c r="D113" s="143"/>
      <c r="E113" s="746" t="s">
        <v>604</v>
      </c>
      <c r="F113" s="746"/>
      <c r="G113" s="746"/>
      <c r="H113" s="746"/>
      <c r="I113" s="746"/>
      <c r="J113" s="746"/>
      <c r="K113" s="746"/>
      <c r="L113" s="746"/>
      <c r="M113" s="746"/>
      <c r="N113" s="746"/>
      <c r="O113" s="746"/>
      <c r="P113" s="746"/>
      <c r="Q113" s="746"/>
      <c r="R113" s="746"/>
      <c r="S113" s="746"/>
      <c r="T113" s="746"/>
      <c r="U113" s="411"/>
      <c r="V113" s="352"/>
      <c r="W113" t="s">
        <v>605</v>
      </c>
      <c r="X113" s="352"/>
      <c r="Y113" s="352"/>
      <c r="Z113" s="352"/>
      <c r="AA113" s="352"/>
      <c r="AB113" s="352"/>
      <c r="AC113" s="352"/>
      <c r="AD113" s="412" t="s">
        <v>9</v>
      </c>
      <c r="AE113" s="412"/>
      <c r="AF113" s="412"/>
      <c r="AG113" s="412"/>
      <c r="AH113" s="412"/>
      <c r="AI113" s="412"/>
      <c r="AJ113" s="412"/>
      <c r="AK113" s="412"/>
      <c r="AL113" s="158" t="s">
        <v>87</v>
      </c>
      <c r="AM113" s="142"/>
      <c r="AN113" s="143"/>
      <c r="AO113" s="335"/>
      <c r="AP113" s="335"/>
      <c r="AQ113" s="145"/>
    </row>
    <row r="114" spans="1:78" ht="11.25" customHeight="1" x14ac:dyDescent="0.2">
      <c r="A114" s="141"/>
      <c r="B114" s="155"/>
      <c r="C114" s="142"/>
      <c r="D114" s="143"/>
      <c r="E114" s="746"/>
      <c r="F114" s="746"/>
      <c r="G114" s="746"/>
      <c r="H114" s="746"/>
      <c r="I114" s="746"/>
      <c r="J114" s="746"/>
      <c r="K114" s="746"/>
      <c r="L114" s="746"/>
      <c r="M114" s="746"/>
      <c r="N114" s="746"/>
      <c r="O114" s="746"/>
      <c r="P114" s="746"/>
      <c r="Q114" s="746"/>
      <c r="R114" s="746"/>
      <c r="S114" s="746"/>
      <c r="T114" s="746"/>
      <c r="U114" s="142"/>
      <c r="V114" s="335"/>
      <c r="W114" t="s">
        <v>606</v>
      </c>
      <c r="X114" s="335"/>
      <c r="Y114" s="335"/>
      <c r="Z114" s="335"/>
      <c r="AA114" s="335"/>
      <c r="AB114" s="335"/>
      <c r="AC114" s="335"/>
      <c r="AD114" s="335"/>
      <c r="AE114" s="335"/>
      <c r="AF114" s="335"/>
      <c r="AG114" s="335"/>
      <c r="AH114" s="335"/>
      <c r="AI114" s="335"/>
      <c r="AJ114" s="335"/>
      <c r="AK114" s="335"/>
      <c r="AL114" s="158"/>
      <c r="AM114" s="142"/>
      <c r="AN114" s="143"/>
      <c r="AO114" s="335"/>
      <c r="AP114" s="335"/>
      <c r="AQ114" s="145"/>
    </row>
    <row r="115" spans="1:78" ht="11.25" customHeight="1" x14ac:dyDescent="0.2">
      <c r="A115" s="141"/>
      <c r="B115" s="155"/>
      <c r="C115" s="142"/>
      <c r="D115" s="143"/>
      <c r="E115" s="746"/>
      <c r="F115" s="746"/>
      <c r="G115" s="746"/>
      <c r="H115" s="746"/>
      <c r="I115" s="746"/>
      <c r="J115" s="746"/>
      <c r="K115" s="746"/>
      <c r="L115" s="746"/>
      <c r="M115" s="746"/>
      <c r="N115" s="746"/>
      <c r="O115" s="746"/>
      <c r="P115" s="746"/>
      <c r="Q115" s="746"/>
      <c r="R115" s="746"/>
      <c r="S115" s="746"/>
      <c r="T115" s="746"/>
      <c r="U115" s="142"/>
      <c r="V115" s="335"/>
      <c r="W115" s="335"/>
      <c r="X115" s="335" t="s">
        <v>607</v>
      </c>
      <c r="Y115" s="335"/>
      <c r="Z115" s="335"/>
      <c r="AA115" s="335"/>
      <c r="AB115" s="335"/>
      <c r="AC115" s="335"/>
      <c r="AD115" s="335"/>
      <c r="AE115" s="335"/>
      <c r="AF115" s="335"/>
      <c r="AH115" s="412" t="s">
        <v>9</v>
      </c>
      <c r="AI115" s="412"/>
      <c r="AJ115" s="412"/>
      <c r="AK115" s="412"/>
      <c r="AL115" s="158" t="s">
        <v>89</v>
      </c>
      <c r="AM115" s="142"/>
      <c r="AN115" s="143"/>
      <c r="AO115" s="335"/>
      <c r="AP115" s="335"/>
      <c r="AQ115" s="145"/>
    </row>
    <row r="116" spans="1:78" x14ac:dyDescent="0.2">
      <c r="A116" s="141"/>
      <c r="B116" s="163"/>
      <c r="C116" s="142"/>
      <c r="D116" s="143"/>
      <c r="E116" s="746"/>
      <c r="F116" s="746"/>
      <c r="G116" s="746"/>
      <c r="H116" s="746"/>
      <c r="I116" s="746"/>
      <c r="J116" s="746"/>
      <c r="K116" s="746"/>
      <c r="L116" s="746"/>
      <c r="M116" s="746"/>
      <c r="N116" s="746"/>
      <c r="O116" s="746"/>
      <c r="P116" s="746"/>
      <c r="Q116" s="746"/>
      <c r="R116" s="746"/>
      <c r="S116" s="746"/>
      <c r="T116" s="746"/>
      <c r="U116" s="205"/>
      <c r="V116" s="335"/>
      <c r="W116" t="s">
        <v>606</v>
      </c>
      <c r="X116" s="335"/>
      <c r="Y116" s="335"/>
      <c r="Z116"/>
      <c r="AA116" s="335"/>
      <c r="AB116" s="335"/>
      <c r="AC116" s="144"/>
      <c r="AD116" s="335"/>
      <c r="AE116" s="335"/>
      <c r="AF116" s="335"/>
      <c r="AG116" s="335"/>
      <c r="AH116" s="335"/>
      <c r="AI116" s="335"/>
      <c r="AJ116" s="335"/>
      <c r="AK116" s="335"/>
      <c r="AL116" s="158"/>
      <c r="AM116" s="142"/>
      <c r="AN116" s="143"/>
      <c r="AO116" s="335"/>
      <c r="AP116" s="207"/>
      <c r="AQ116" s="145"/>
    </row>
    <row r="117" spans="1:78" x14ac:dyDescent="0.2">
      <c r="A117" s="141"/>
      <c r="B117" s="163"/>
      <c r="C117" s="142"/>
      <c r="D117" s="143"/>
      <c r="E117" s="746"/>
      <c r="F117" s="746"/>
      <c r="G117" s="746"/>
      <c r="H117" s="746"/>
      <c r="I117" s="746"/>
      <c r="J117" s="746"/>
      <c r="K117" s="746"/>
      <c r="L117" s="746"/>
      <c r="M117" s="746"/>
      <c r="N117" s="746"/>
      <c r="O117" s="746"/>
      <c r="P117" s="746"/>
      <c r="Q117" s="746"/>
      <c r="R117" s="746"/>
      <c r="S117" s="746"/>
      <c r="T117" s="746"/>
      <c r="U117" s="205"/>
      <c r="V117" s="335"/>
      <c r="W117"/>
      <c r="X117" s="335" t="s">
        <v>608</v>
      </c>
      <c r="Y117" s="335"/>
      <c r="Z117"/>
      <c r="AA117" s="335"/>
      <c r="AB117" s="335"/>
      <c r="AC117" s="144"/>
      <c r="AD117" s="182"/>
      <c r="AE117" s="182"/>
      <c r="AF117" s="182"/>
      <c r="AG117" s="182"/>
      <c r="AH117" s="182"/>
      <c r="AI117" s="182"/>
      <c r="AJ117" s="182"/>
      <c r="AK117" s="182"/>
      <c r="AL117" s="158" t="s">
        <v>265</v>
      </c>
      <c r="AM117" s="142"/>
      <c r="AN117" s="143"/>
      <c r="AO117" s="335"/>
      <c r="AP117" s="207"/>
      <c r="AQ117" s="145"/>
    </row>
    <row r="118" spans="1:78" x14ac:dyDescent="0.2">
      <c r="A118" s="141"/>
      <c r="B118" s="163"/>
      <c r="C118" s="142"/>
      <c r="D118" s="143"/>
      <c r="E118" s="746"/>
      <c r="F118" s="746"/>
      <c r="G118" s="746"/>
      <c r="H118" s="746"/>
      <c r="I118" s="746"/>
      <c r="J118" s="746"/>
      <c r="K118" s="746"/>
      <c r="L118" s="746"/>
      <c r="M118" s="746"/>
      <c r="N118" s="746"/>
      <c r="O118" s="746"/>
      <c r="P118" s="746"/>
      <c r="Q118" s="746"/>
      <c r="R118" s="746"/>
      <c r="S118" s="746"/>
      <c r="T118" s="746"/>
      <c r="U118" s="205"/>
      <c r="V118" s="335"/>
      <c r="W118" s="335"/>
      <c r="X118" s="335"/>
      <c r="Y118" s="335"/>
      <c r="Z118"/>
      <c r="AA118" s="335"/>
      <c r="AB118" s="335"/>
      <c r="AC118" s="413" t="s">
        <v>102</v>
      </c>
      <c r="AD118" s="413"/>
      <c r="AE118" s="413"/>
      <c r="AF118" s="413"/>
      <c r="AG118" s="413"/>
      <c r="AH118" s="413"/>
      <c r="AI118" s="413"/>
      <c r="AJ118" s="413"/>
      <c r="AK118" s="413"/>
      <c r="AM118" s="142"/>
      <c r="AN118" s="143"/>
      <c r="AO118" s="335"/>
      <c r="AP118" s="207"/>
      <c r="AQ118" s="145"/>
    </row>
    <row r="119" spans="1:78" ht="6" customHeight="1" thickBot="1" x14ac:dyDescent="0.25">
      <c r="A119" s="147"/>
      <c r="B119" s="349"/>
      <c r="C119" s="138"/>
      <c r="D119" s="139"/>
      <c r="E119" s="137"/>
      <c r="F119" s="137"/>
      <c r="G119" s="137"/>
      <c r="H119" s="137"/>
      <c r="I119" s="137"/>
      <c r="J119" s="137"/>
      <c r="K119" s="137"/>
      <c r="L119" s="137"/>
      <c r="M119" s="137"/>
      <c r="N119" s="137"/>
      <c r="O119" s="137"/>
      <c r="P119" s="137"/>
      <c r="Q119" s="137"/>
      <c r="R119" s="137"/>
      <c r="S119" s="137"/>
      <c r="T119" s="137"/>
      <c r="U119" s="138"/>
      <c r="V119" s="137"/>
      <c r="W119" s="137"/>
      <c r="X119" s="137"/>
      <c r="Y119" s="137"/>
      <c r="Z119" s="137"/>
      <c r="AA119" s="137"/>
      <c r="AB119" s="137"/>
      <c r="AC119" s="137"/>
      <c r="AD119" s="137"/>
      <c r="AE119" s="137"/>
      <c r="AF119" s="137"/>
      <c r="AG119" s="137"/>
      <c r="AH119" s="137"/>
      <c r="AI119" s="137"/>
      <c r="AJ119" s="137"/>
      <c r="AK119" s="137"/>
      <c r="AL119" s="137"/>
      <c r="AM119" s="138"/>
      <c r="AN119" s="139"/>
      <c r="AO119" s="137"/>
      <c r="AP119" s="137"/>
      <c r="AQ119" s="149"/>
    </row>
    <row r="120" spans="1:78" ht="6" customHeight="1" x14ac:dyDescent="0.2">
      <c r="A120" s="159"/>
      <c r="B120" s="151"/>
      <c r="C120" s="152"/>
      <c r="D120" s="153"/>
      <c r="E120" s="150"/>
      <c r="F120" s="150"/>
      <c r="G120" s="150"/>
      <c r="H120" s="150"/>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2"/>
      <c r="AN120" s="153"/>
      <c r="AO120" s="150"/>
      <c r="AP120" s="150"/>
      <c r="AQ120" s="160"/>
    </row>
    <row r="121" spans="1:78" ht="10" customHeight="1" x14ac:dyDescent="0.2">
      <c r="A121" s="141"/>
      <c r="B121" s="146">
        <v>511</v>
      </c>
      <c r="C121" s="142"/>
      <c r="D121" s="143"/>
      <c r="E121" s="740" t="s">
        <v>609</v>
      </c>
      <c r="F121" s="741"/>
      <c r="G121" s="741"/>
      <c r="H121" s="741"/>
      <c r="I121" s="741"/>
      <c r="J121" s="741"/>
      <c r="K121" s="741"/>
      <c r="L121" s="741"/>
      <c r="M121" s="741"/>
      <c r="N121" s="741"/>
      <c r="O121" s="741"/>
      <c r="P121" s="741"/>
      <c r="Q121" s="741"/>
      <c r="R121" s="741"/>
      <c r="S121" s="741"/>
      <c r="T121" s="741"/>
      <c r="U121" s="741"/>
      <c r="V121" s="741"/>
      <c r="W121" s="741"/>
      <c r="X121" s="741"/>
      <c r="Y121" s="741"/>
      <c r="Z121" s="741"/>
      <c r="AA121" s="741"/>
      <c r="AB121" s="741"/>
      <c r="AC121" s="741"/>
      <c r="AD121" s="741"/>
      <c r="AE121" s="741"/>
      <c r="AF121" s="741"/>
      <c r="AG121" s="741"/>
      <c r="AH121" s="741"/>
      <c r="AI121" s="741"/>
      <c r="AJ121" s="741"/>
      <c r="AK121" s="741"/>
      <c r="AL121" s="741"/>
      <c r="AM121" s="142"/>
      <c r="AN121" s="143"/>
      <c r="AO121" s="335"/>
      <c r="AP121" s="335"/>
      <c r="AQ121" s="145"/>
      <c r="AS121" s="738"/>
      <c r="AT121" s="738"/>
      <c r="AU121" s="738"/>
      <c r="AV121" s="738"/>
      <c r="AW121" s="738"/>
      <c r="AX121" s="738"/>
      <c r="AY121" s="738"/>
      <c r="AZ121" s="738"/>
      <c r="BA121" s="738"/>
      <c r="BB121" s="738"/>
      <c r="BC121" s="738"/>
      <c r="BD121" s="738"/>
      <c r="BE121" s="738"/>
      <c r="BF121" s="738"/>
      <c r="BG121" s="738"/>
      <c r="BH121" s="738"/>
      <c r="BI121" s="738"/>
      <c r="BJ121" s="738"/>
      <c r="BK121" s="738"/>
      <c r="BL121" s="738"/>
      <c r="BM121" s="738"/>
      <c r="BN121" s="738"/>
      <c r="BO121" s="738"/>
      <c r="BP121" s="738"/>
      <c r="BQ121" s="738"/>
      <c r="BR121" s="738"/>
      <c r="BS121" s="738"/>
      <c r="BT121" s="738"/>
      <c r="BU121" s="738"/>
      <c r="BV121" s="738"/>
      <c r="BW121" s="738"/>
      <c r="BX121" s="738"/>
      <c r="BY121" s="738"/>
      <c r="BZ121" s="738"/>
    </row>
    <row r="122" spans="1:78" ht="11.25" customHeight="1" x14ac:dyDescent="0.2">
      <c r="A122" s="141"/>
      <c r="B122" s="155"/>
      <c r="C122" s="142"/>
      <c r="D122" s="143"/>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1"/>
      <c r="AA122" s="741"/>
      <c r="AB122" s="741"/>
      <c r="AC122" s="741"/>
      <c r="AD122" s="741"/>
      <c r="AE122" s="741"/>
      <c r="AF122" s="741"/>
      <c r="AG122" s="741"/>
      <c r="AH122" s="741"/>
      <c r="AI122" s="741"/>
      <c r="AJ122" s="741"/>
      <c r="AK122" s="741"/>
      <c r="AL122" s="741"/>
      <c r="AM122" s="142"/>
      <c r="AN122" s="143"/>
      <c r="AO122" s="335"/>
      <c r="AP122" s="335"/>
      <c r="AQ122" s="145"/>
    </row>
    <row r="123" spans="1:78" x14ac:dyDescent="0.2">
      <c r="A123" s="141"/>
      <c r="B123" s="163" t="s">
        <v>359</v>
      </c>
      <c r="C123" s="142"/>
      <c r="D123" s="143"/>
      <c r="E123" s="335"/>
      <c r="F123" s="335"/>
      <c r="G123" s="335"/>
      <c r="H123" s="335"/>
      <c r="I123" s="335"/>
      <c r="J123" s="335"/>
      <c r="L123" s="335"/>
      <c r="N123" s="144"/>
      <c r="O123" s="144" t="s">
        <v>113</v>
      </c>
      <c r="P123" s="144"/>
      <c r="Q123" s="144"/>
      <c r="R123" s="335"/>
      <c r="S123" s="335"/>
      <c r="V123" s="335"/>
      <c r="W123" s="335"/>
      <c r="X123" s="335"/>
      <c r="Y123" s="335"/>
      <c r="AA123" s="335"/>
      <c r="AB123" s="335"/>
      <c r="AC123" s="144" t="s">
        <v>112</v>
      </c>
      <c r="AD123" s="335"/>
      <c r="AE123" s="335"/>
      <c r="AF123" s="335"/>
      <c r="AG123" s="335"/>
      <c r="AH123" s="335"/>
      <c r="AI123" s="335"/>
      <c r="AJ123" s="335"/>
      <c r="AK123" s="335"/>
      <c r="AL123" s="335"/>
      <c r="AM123" s="142"/>
      <c r="AN123" s="143"/>
      <c r="AO123" s="335"/>
      <c r="AP123" s="748">
        <v>529</v>
      </c>
      <c r="AQ123" s="749"/>
    </row>
    <row r="124" spans="1:78" x14ac:dyDescent="0.2">
      <c r="A124" s="141"/>
      <c r="B124" s="163"/>
      <c r="C124" s="142"/>
      <c r="D124" s="143"/>
      <c r="E124" s="335"/>
      <c r="F124" s="335"/>
      <c r="G124" s="335"/>
      <c r="H124" s="335"/>
      <c r="I124" s="335"/>
      <c r="J124" s="335"/>
      <c r="L124" s="335"/>
      <c r="N124" s="144"/>
      <c r="O124" s="144"/>
      <c r="P124" s="144"/>
      <c r="Q124" s="144"/>
      <c r="R124" s="335"/>
      <c r="S124" s="335"/>
      <c r="V124" s="335"/>
      <c r="W124" s="335"/>
      <c r="X124" s="335"/>
      <c r="Y124" s="335"/>
      <c r="AA124" s="335"/>
      <c r="AB124" s="335"/>
      <c r="AC124" s="144"/>
      <c r="AD124" s="335"/>
      <c r="AE124" s="335"/>
      <c r="AF124" s="335"/>
      <c r="AG124" s="335"/>
      <c r="AH124" s="335"/>
      <c r="AI124" s="335"/>
      <c r="AJ124" s="335"/>
      <c r="AK124" s="335"/>
      <c r="AL124" s="335"/>
      <c r="AM124" s="142"/>
      <c r="AN124" s="143"/>
      <c r="AO124" s="335"/>
      <c r="AP124" s="748"/>
      <c r="AQ124" s="749"/>
    </row>
    <row r="125" spans="1:78" ht="6" customHeight="1" thickBot="1" x14ac:dyDescent="0.25">
      <c r="A125" s="147"/>
      <c r="B125" s="349"/>
      <c r="C125" s="138"/>
      <c r="D125" s="139"/>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8"/>
      <c r="AN125" s="139"/>
      <c r="AO125" s="137"/>
      <c r="AP125" s="137"/>
      <c r="AQ125" s="149"/>
    </row>
    <row r="126" spans="1:78" ht="6" customHeight="1" x14ac:dyDescent="0.2">
      <c r="A126" s="150"/>
      <c r="B126" s="151"/>
      <c r="C126" s="152"/>
      <c r="D126" s="153"/>
      <c r="E126" s="150"/>
      <c r="F126" s="150"/>
      <c r="G126" s="150"/>
      <c r="H126" s="150"/>
      <c r="I126" s="150"/>
      <c r="J126" s="150"/>
      <c r="K126" s="150"/>
      <c r="L126" s="150"/>
      <c r="M126" s="150"/>
      <c r="N126" s="150"/>
      <c r="O126" s="150"/>
      <c r="P126" s="150"/>
      <c r="Q126" s="150"/>
      <c r="R126" s="150"/>
      <c r="S126" s="150"/>
      <c r="T126" s="150"/>
      <c r="U126" s="152"/>
      <c r="V126" s="153"/>
      <c r="W126" s="150"/>
      <c r="X126" s="150"/>
      <c r="Y126" s="150"/>
      <c r="Z126" s="150"/>
      <c r="AA126" s="150"/>
      <c r="AB126" s="150"/>
      <c r="AC126" s="150"/>
      <c r="AD126" s="150"/>
      <c r="AE126" s="150"/>
      <c r="AF126" s="150"/>
      <c r="AG126" s="150"/>
      <c r="AH126" s="150"/>
      <c r="AI126" s="150"/>
      <c r="AJ126" s="150"/>
      <c r="AK126" s="150"/>
      <c r="AL126" s="154"/>
      <c r="AM126" s="152"/>
      <c r="AN126" s="153"/>
      <c r="AO126" s="150"/>
      <c r="AP126" s="150"/>
      <c r="AQ126" s="150"/>
    </row>
    <row r="127" spans="1:78" ht="11.25" customHeight="1" x14ac:dyDescent="0.2">
      <c r="A127" s="335"/>
      <c r="B127" s="146">
        <v>512</v>
      </c>
      <c r="C127" s="142"/>
      <c r="D127" s="143"/>
      <c r="E127" s="754" t="str">
        <f ca="1">VLOOKUP(INDIRECT(ADDRESS(ROW(),COLUMN()-3)),Language_Translations,MATCH(Language_Selected,Language_Options,0),FALSE)</f>
        <v>In addition to what is recorded on (this document/these documents), did (NAME) receive any other vaccinations, including vaccinations received in campaigns or immunization days or child health days?</v>
      </c>
      <c r="F127" s="754"/>
      <c r="G127" s="754"/>
      <c r="H127" s="754"/>
      <c r="I127" s="754"/>
      <c r="J127" s="754"/>
      <c r="K127" s="754"/>
      <c r="L127" s="754"/>
      <c r="M127" s="754"/>
      <c r="N127" s="754"/>
      <c r="O127" s="754"/>
      <c r="P127" s="754"/>
      <c r="Q127" s="754"/>
      <c r="R127" s="754"/>
      <c r="S127" s="754"/>
      <c r="T127" s="754"/>
      <c r="U127" s="204"/>
      <c r="V127" s="143"/>
      <c r="W127" s="335" t="s">
        <v>112</v>
      </c>
      <c r="X127" s="335"/>
      <c r="Y127" s="157" t="s">
        <v>9</v>
      </c>
      <c r="Z127" s="189"/>
      <c r="AA127" s="157"/>
      <c r="AB127" s="157"/>
      <c r="AC127" s="157"/>
      <c r="AD127" s="157"/>
      <c r="AE127" s="157"/>
      <c r="AF127" s="157"/>
      <c r="AG127" s="157"/>
      <c r="AH127" s="157"/>
      <c r="AI127" s="157"/>
      <c r="AJ127" s="157"/>
      <c r="AK127" s="157"/>
      <c r="AL127" s="158" t="s">
        <v>87</v>
      </c>
      <c r="AM127" s="142"/>
      <c r="AN127" s="206"/>
      <c r="AQ127" s="335"/>
    </row>
    <row r="128" spans="1:78" ht="11.25" customHeight="1" x14ac:dyDescent="0.2">
      <c r="A128" s="335"/>
      <c r="B128" s="163" t="s">
        <v>412</v>
      </c>
      <c r="C128" s="142"/>
      <c r="D128" s="143"/>
      <c r="E128" s="754"/>
      <c r="F128" s="754"/>
      <c r="G128" s="754"/>
      <c r="H128" s="754"/>
      <c r="I128" s="754"/>
      <c r="J128" s="754"/>
      <c r="K128" s="754"/>
      <c r="L128" s="754"/>
      <c r="M128" s="754"/>
      <c r="N128" s="754"/>
      <c r="O128" s="754"/>
      <c r="P128" s="754"/>
      <c r="Q128" s="754"/>
      <c r="R128" s="754"/>
      <c r="S128" s="754"/>
      <c r="T128" s="754"/>
      <c r="U128" s="204"/>
      <c r="V128" s="143"/>
      <c r="W128" s="742" t="s">
        <v>610</v>
      </c>
      <c r="X128" s="743"/>
      <c r="Y128" s="743"/>
      <c r="Z128" s="743"/>
      <c r="AA128" s="743"/>
      <c r="AB128" s="743"/>
      <c r="AC128" s="743"/>
      <c r="AD128" s="743"/>
      <c r="AE128" s="743"/>
      <c r="AF128" s="743"/>
      <c r="AG128" s="743"/>
      <c r="AH128" s="743"/>
      <c r="AI128" s="743"/>
      <c r="AJ128" s="743"/>
      <c r="AK128" s="743"/>
      <c r="AL128" s="352"/>
      <c r="AM128" s="142"/>
      <c r="AN128" s="143"/>
      <c r="AO128" s="335"/>
      <c r="AP128" s="335"/>
      <c r="AQ128" s="335"/>
      <c r="AS128" s="739"/>
      <c r="AT128" s="739"/>
      <c r="AU128" s="739"/>
      <c r="AV128" s="739"/>
      <c r="AW128" s="739"/>
      <c r="AX128" s="739"/>
      <c r="AY128" s="739"/>
      <c r="AZ128" s="739"/>
      <c r="BA128" s="739"/>
      <c r="BB128" s="739"/>
      <c r="BC128" s="739"/>
      <c r="BD128" s="739"/>
      <c r="BE128" s="739"/>
      <c r="BF128" s="739"/>
      <c r="BG128" s="739"/>
    </row>
    <row r="129" spans="1:59" ht="11.25" customHeight="1" x14ac:dyDescent="0.2">
      <c r="A129" s="335"/>
      <c r="B129" s="155"/>
      <c r="C129" s="142"/>
      <c r="D129" s="143"/>
      <c r="E129" s="754"/>
      <c r="F129" s="754"/>
      <c r="G129" s="754"/>
      <c r="H129" s="754"/>
      <c r="I129" s="754"/>
      <c r="J129" s="754"/>
      <c r="K129" s="754"/>
      <c r="L129" s="754"/>
      <c r="M129" s="754"/>
      <c r="N129" s="754"/>
      <c r="O129" s="754"/>
      <c r="P129" s="754"/>
      <c r="Q129" s="754"/>
      <c r="R129" s="754"/>
      <c r="S129" s="754"/>
      <c r="T129" s="754"/>
      <c r="U129" s="204"/>
      <c r="V129" s="143"/>
      <c r="W129" s="743"/>
      <c r="X129" s="743"/>
      <c r="Y129" s="743"/>
      <c r="Z129" s="743"/>
      <c r="AA129" s="743"/>
      <c r="AB129" s="743"/>
      <c r="AC129" s="743"/>
      <c r="AD129" s="743"/>
      <c r="AE129" s="743"/>
      <c r="AF129" s="743"/>
      <c r="AG129" s="743"/>
      <c r="AH129" s="743"/>
      <c r="AI129" s="743"/>
      <c r="AJ129" s="743"/>
      <c r="AK129" s="743"/>
      <c r="AL129" s="352"/>
      <c r="AM129" s="142"/>
      <c r="AN129" s="143"/>
      <c r="AO129" s="335"/>
      <c r="AP129" s="335"/>
      <c r="AQ129" s="335"/>
      <c r="AS129" s="739"/>
      <c r="AT129" s="739"/>
      <c r="AU129" s="739"/>
      <c r="AV129" s="739"/>
      <c r="AW129" s="739"/>
      <c r="AX129" s="739"/>
      <c r="AY129" s="739"/>
      <c r="AZ129" s="739"/>
      <c r="BA129" s="739"/>
      <c r="BB129" s="739"/>
      <c r="BC129" s="739"/>
      <c r="BD129" s="739"/>
      <c r="BE129" s="739"/>
      <c r="BF129" s="739"/>
      <c r="BG129" s="739"/>
    </row>
    <row r="130" spans="1:59" ht="11.25" customHeight="1" x14ac:dyDescent="0.2">
      <c r="A130" s="335"/>
      <c r="B130" s="155"/>
      <c r="C130" s="142"/>
      <c r="D130" s="143"/>
      <c r="E130" s="754"/>
      <c r="F130" s="754"/>
      <c r="G130" s="754"/>
      <c r="H130" s="754"/>
      <c r="I130" s="754"/>
      <c r="J130" s="754"/>
      <c r="K130" s="754"/>
      <c r="L130" s="754"/>
      <c r="M130" s="754"/>
      <c r="N130" s="754"/>
      <c r="O130" s="754"/>
      <c r="P130" s="754"/>
      <c r="Q130" s="754"/>
      <c r="R130" s="754"/>
      <c r="S130" s="754"/>
      <c r="T130" s="754"/>
      <c r="U130" s="204"/>
      <c r="V130" s="143"/>
      <c r="W130" s="743"/>
      <c r="X130" s="743"/>
      <c r="Y130" s="743"/>
      <c r="Z130" s="743"/>
      <c r="AA130" s="743"/>
      <c r="AB130" s="743"/>
      <c r="AC130" s="743"/>
      <c r="AD130" s="743"/>
      <c r="AE130" s="743"/>
      <c r="AF130" s="743"/>
      <c r="AG130" s="743"/>
      <c r="AH130" s="743"/>
      <c r="AI130" s="743"/>
      <c r="AJ130" s="743"/>
      <c r="AK130" s="743"/>
      <c r="AL130" s="352"/>
      <c r="AM130" s="142"/>
      <c r="AN130" s="143"/>
      <c r="AO130" s="335"/>
      <c r="AP130" s="335"/>
      <c r="AQ130" s="335"/>
      <c r="AS130" s="739"/>
      <c r="AT130" s="739"/>
      <c r="AU130" s="739"/>
      <c r="AV130" s="739"/>
      <c r="AW130" s="739"/>
      <c r="AX130" s="739"/>
      <c r="AY130" s="739"/>
      <c r="AZ130" s="739"/>
      <c r="BA130" s="739"/>
      <c r="BB130" s="739"/>
      <c r="BC130" s="739"/>
      <c r="BD130" s="739"/>
      <c r="BE130" s="739"/>
      <c r="BF130" s="739"/>
      <c r="BG130" s="739"/>
    </row>
    <row r="131" spans="1:59" ht="11.25" customHeight="1" x14ac:dyDescent="0.2">
      <c r="A131" s="335"/>
      <c r="B131" s="155"/>
      <c r="C131" s="142"/>
      <c r="D131" s="143"/>
      <c r="E131" s="754"/>
      <c r="F131" s="754"/>
      <c r="G131" s="754"/>
      <c r="H131" s="754"/>
      <c r="I131" s="754"/>
      <c r="J131" s="754"/>
      <c r="K131" s="754"/>
      <c r="L131" s="754"/>
      <c r="M131" s="754"/>
      <c r="N131" s="754"/>
      <c r="O131" s="754"/>
      <c r="P131" s="754"/>
      <c r="Q131" s="754"/>
      <c r="R131" s="754"/>
      <c r="S131" s="754"/>
      <c r="T131" s="754"/>
      <c r="U131" s="204"/>
      <c r="V131" s="143"/>
      <c r="W131" s="743"/>
      <c r="X131" s="743"/>
      <c r="Y131" s="743"/>
      <c r="Z131" s="743"/>
      <c r="AA131" s="743"/>
      <c r="AB131" s="743"/>
      <c r="AC131" s="743"/>
      <c r="AD131" s="743"/>
      <c r="AE131" s="743"/>
      <c r="AF131" s="743"/>
      <c r="AG131" s="743"/>
      <c r="AH131" s="743"/>
      <c r="AI131" s="743"/>
      <c r="AJ131" s="743"/>
      <c r="AK131" s="743"/>
      <c r="AL131" s="352"/>
      <c r="AM131" s="142"/>
      <c r="AN131" s="143"/>
      <c r="AO131" s="335"/>
      <c r="AP131" s="335"/>
      <c r="AQ131" s="335"/>
      <c r="AS131" s="739"/>
      <c r="AT131" s="739"/>
      <c r="AU131" s="739"/>
      <c r="AV131" s="739"/>
      <c r="AW131" s="739"/>
      <c r="AX131" s="739"/>
      <c r="AY131" s="739"/>
      <c r="AZ131" s="739"/>
      <c r="BA131" s="739"/>
      <c r="BB131" s="739"/>
      <c r="BC131" s="739"/>
      <c r="BD131" s="739"/>
      <c r="BE131" s="739"/>
      <c r="BF131" s="739"/>
      <c r="BG131" s="739"/>
    </row>
    <row r="132" spans="1:59" ht="11.25" customHeight="1" x14ac:dyDescent="0.2">
      <c r="A132" s="335"/>
      <c r="B132" s="155"/>
      <c r="C132" s="142"/>
      <c r="D132" s="143"/>
      <c r="F132" s="352"/>
      <c r="G132" s="352"/>
      <c r="H132" s="352"/>
      <c r="I132" s="352"/>
      <c r="J132" s="352"/>
      <c r="K132" s="352"/>
      <c r="L132" s="352"/>
      <c r="M132" s="352"/>
      <c r="N132" s="352"/>
      <c r="O132" s="352"/>
      <c r="P132" s="352"/>
      <c r="Q132" s="352"/>
      <c r="R132" s="352"/>
      <c r="S132" s="352"/>
      <c r="T132" s="352"/>
      <c r="U132" s="204"/>
      <c r="V132" s="143"/>
      <c r="W132" s="743"/>
      <c r="X132" s="743"/>
      <c r="Y132" s="743"/>
      <c r="Z132" s="743"/>
      <c r="AA132" s="743"/>
      <c r="AB132" s="743"/>
      <c r="AC132" s="743"/>
      <c r="AD132" s="743"/>
      <c r="AE132" s="743"/>
      <c r="AF132" s="743"/>
      <c r="AG132" s="743"/>
      <c r="AH132" s="743"/>
      <c r="AI132" s="743"/>
      <c r="AJ132" s="743"/>
      <c r="AK132" s="743"/>
      <c r="AL132" s="352"/>
      <c r="AM132" s="142"/>
      <c r="AN132" s="143"/>
      <c r="AO132" s="335"/>
      <c r="AP132" s="335"/>
      <c r="AQ132" s="335"/>
    </row>
    <row r="133" spans="1:59" ht="6" customHeight="1" x14ac:dyDescent="0.2">
      <c r="A133" s="335"/>
      <c r="B133" s="155"/>
      <c r="C133" s="142"/>
      <c r="D133" s="143"/>
      <c r="E133" s="746" t="s">
        <v>611</v>
      </c>
      <c r="F133" s="746"/>
      <c r="G133" s="746"/>
      <c r="H133" s="746"/>
      <c r="I133" s="746"/>
      <c r="J133" s="746"/>
      <c r="K133" s="746"/>
      <c r="L133" s="746"/>
      <c r="M133" s="746"/>
      <c r="N133" s="746"/>
      <c r="O133" s="746"/>
      <c r="P133" s="746"/>
      <c r="Q133" s="746"/>
      <c r="R133" s="746"/>
      <c r="S133" s="746"/>
      <c r="T133" s="746"/>
      <c r="U133" s="204"/>
      <c r="V133" s="143"/>
      <c r="W133" s="351"/>
      <c r="X133" s="351"/>
      <c r="Y133" s="351"/>
      <c r="Z133" s="351"/>
      <c r="AA133" s="351"/>
      <c r="AB133" s="351"/>
      <c r="AC133" s="351"/>
      <c r="AD133" s="351"/>
      <c r="AE133" s="351"/>
      <c r="AF133" s="351"/>
      <c r="AG133" s="351"/>
      <c r="AH133" s="351"/>
      <c r="AI133" s="351"/>
      <c r="AJ133" s="351"/>
      <c r="AK133" s="351"/>
      <c r="AL133" s="352"/>
      <c r="AM133" s="142"/>
      <c r="AN133" s="143"/>
      <c r="AO133" s="335"/>
      <c r="AP133" s="335"/>
      <c r="AQ133" s="335"/>
    </row>
    <row r="134" spans="1:59" ht="11.25" customHeight="1" x14ac:dyDescent="0.2">
      <c r="A134" s="335"/>
      <c r="B134" s="155"/>
      <c r="C134" s="142"/>
      <c r="D134" s="143"/>
      <c r="E134" s="746"/>
      <c r="F134" s="746"/>
      <c r="G134" s="746"/>
      <c r="H134" s="746"/>
      <c r="I134" s="746"/>
      <c r="J134" s="746"/>
      <c r="K134" s="746"/>
      <c r="L134" s="746"/>
      <c r="M134" s="746"/>
      <c r="N134" s="746"/>
      <c r="O134" s="746"/>
      <c r="P134" s="746"/>
      <c r="Q134" s="746"/>
      <c r="R134" s="746"/>
      <c r="S134" s="746"/>
      <c r="T134" s="746"/>
      <c r="U134" s="204"/>
      <c r="V134" s="143"/>
      <c r="W134" s="351"/>
      <c r="X134" s="351"/>
      <c r="Y134" s="351"/>
      <c r="Z134" s="351"/>
      <c r="AA134" s="351"/>
      <c r="AB134" s="351"/>
      <c r="AC134" s="351"/>
      <c r="AD134" s="351"/>
      <c r="AE134" s="351"/>
      <c r="AF134" s="351"/>
      <c r="AG134" s="351"/>
      <c r="AH134" s="351"/>
      <c r="AI134" s="351"/>
      <c r="AJ134" s="181" t="s">
        <v>612</v>
      </c>
      <c r="AK134" s="351"/>
      <c r="AL134" s="352"/>
      <c r="AM134" s="142"/>
      <c r="AN134" s="143"/>
      <c r="AO134" s="335"/>
      <c r="AP134" s="335"/>
      <c r="AQ134" s="335"/>
    </row>
    <row r="135" spans="1:59" ht="11.25" customHeight="1" x14ac:dyDescent="0.2">
      <c r="A135" s="335"/>
      <c r="B135" s="155"/>
      <c r="C135" s="142"/>
      <c r="D135" s="143"/>
      <c r="E135" s="746"/>
      <c r="F135" s="746"/>
      <c r="G135" s="746"/>
      <c r="H135" s="746"/>
      <c r="I135" s="746"/>
      <c r="J135" s="746"/>
      <c r="K135" s="746"/>
      <c r="L135" s="746"/>
      <c r="M135" s="746"/>
      <c r="N135" s="746"/>
      <c r="O135" s="746"/>
      <c r="P135" s="746"/>
      <c r="Q135" s="746"/>
      <c r="R135" s="746"/>
      <c r="S135" s="746"/>
      <c r="T135" s="746"/>
      <c r="U135" s="204"/>
      <c r="V135" s="143"/>
      <c r="W135" s="351"/>
      <c r="X135" s="351"/>
      <c r="Y135" s="351"/>
      <c r="Z135" s="351"/>
      <c r="AA135" s="351"/>
      <c r="AB135" s="351"/>
      <c r="AC135" s="351"/>
      <c r="AD135" s="351"/>
      <c r="AE135" s="351"/>
      <c r="AF135" s="351"/>
      <c r="AG135" s="351"/>
      <c r="AH135" s="351"/>
      <c r="AI135" s="351"/>
      <c r="AJ135" s="181"/>
      <c r="AK135" s="351"/>
      <c r="AL135" s="352"/>
      <c r="AM135" s="142"/>
      <c r="AN135" s="143"/>
      <c r="AO135" s="335"/>
      <c r="AP135" s="335"/>
      <c r="AQ135" s="335"/>
    </row>
    <row r="136" spans="1:59" ht="11.25" customHeight="1" x14ac:dyDescent="0.2">
      <c r="A136" s="335"/>
      <c r="B136" s="155"/>
      <c r="C136" s="142"/>
      <c r="D136" s="143"/>
      <c r="E136" s="746"/>
      <c r="F136" s="746"/>
      <c r="G136" s="746"/>
      <c r="H136" s="746"/>
      <c r="I136" s="746"/>
      <c r="J136" s="746"/>
      <c r="K136" s="746"/>
      <c r="L136" s="746"/>
      <c r="M136" s="746"/>
      <c r="N136" s="746"/>
      <c r="O136" s="746"/>
      <c r="P136" s="746"/>
      <c r="Q136" s="746"/>
      <c r="R136" s="746"/>
      <c r="S136" s="746"/>
      <c r="T136" s="746"/>
      <c r="U136" s="204"/>
      <c r="V136" s="143"/>
      <c r="W136" s="335" t="s">
        <v>113</v>
      </c>
      <c r="X136" s="335"/>
      <c r="Y136" s="157" t="s">
        <v>9</v>
      </c>
      <c r="Z136" s="157"/>
      <c r="AA136" s="157"/>
      <c r="AB136" s="157"/>
      <c r="AC136" s="157"/>
      <c r="AD136" s="157"/>
      <c r="AE136" s="157"/>
      <c r="AF136" s="157"/>
      <c r="AG136" s="157"/>
      <c r="AH136" s="157"/>
      <c r="AI136" s="157"/>
      <c r="AJ136" s="157"/>
      <c r="AK136" s="157"/>
      <c r="AL136" s="158" t="s">
        <v>89</v>
      </c>
      <c r="AM136" s="142"/>
      <c r="AN136" s="143"/>
      <c r="AO136" s="335"/>
      <c r="AP136" s="335"/>
      <c r="AQ136" s="335"/>
    </row>
    <row r="137" spans="1:59" ht="11.25" customHeight="1" x14ac:dyDescent="0.2">
      <c r="A137" s="335"/>
      <c r="B137" s="155"/>
      <c r="C137" s="142"/>
      <c r="D137" s="143"/>
      <c r="E137" s="352"/>
      <c r="F137" s="352"/>
      <c r="G137" s="352"/>
      <c r="H137" s="352"/>
      <c r="I137" s="352"/>
      <c r="J137" s="352"/>
      <c r="K137" s="352"/>
      <c r="L137" s="352"/>
      <c r="M137" s="352"/>
      <c r="N137" s="352"/>
      <c r="O137" s="352"/>
      <c r="P137" s="352"/>
      <c r="Q137" s="352"/>
      <c r="R137" s="352"/>
      <c r="S137" s="352"/>
      <c r="T137" s="352"/>
      <c r="U137" s="142"/>
      <c r="V137" s="143"/>
      <c r="W137" s="335" t="s">
        <v>260</v>
      </c>
      <c r="X137" s="335"/>
      <c r="Y137" s="335"/>
      <c r="Z137" s="335"/>
      <c r="AA137" s="335"/>
      <c r="AB137" s="157" t="s">
        <v>9</v>
      </c>
      <c r="AC137" s="189"/>
      <c r="AD137" s="157"/>
      <c r="AE137" s="157"/>
      <c r="AF137" s="157"/>
      <c r="AG137" s="157"/>
      <c r="AH137" s="157"/>
      <c r="AI137" s="157"/>
      <c r="AJ137" s="157"/>
      <c r="AK137" s="157"/>
      <c r="AL137" s="158" t="s">
        <v>212</v>
      </c>
      <c r="AM137" s="142"/>
      <c r="AN137" s="143"/>
      <c r="AO137" s="335"/>
      <c r="AP137" s="335"/>
      <c r="AQ137" s="207"/>
    </row>
    <row r="138" spans="1:59" ht="6" customHeight="1" thickBot="1" x14ac:dyDescent="0.25">
      <c r="A138" s="182"/>
      <c r="B138" s="353"/>
      <c r="C138" s="180"/>
      <c r="D138" s="179"/>
      <c r="E138" s="182"/>
      <c r="F138" s="182"/>
      <c r="G138" s="182"/>
      <c r="H138" s="182"/>
      <c r="I138" s="182"/>
      <c r="J138" s="182"/>
      <c r="K138" s="182"/>
      <c r="L138" s="182"/>
      <c r="M138" s="182"/>
      <c r="N138" s="182"/>
      <c r="O138" s="182"/>
      <c r="P138" s="182"/>
      <c r="Q138" s="182"/>
      <c r="R138" s="182"/>
      <c r="S138" s="182"/>
      <c r="T138" s="182"/>
      <c r="U138" s="180"/>
      <c r="V138" s="179"/>
      <c r="W138" s="182"/>
      <c r="X138" s="182"/>
      <c r="Y138" s="182"/>
      <c r="Z138" s="182"/>
      <c r="AA138" s="182"/>
      <c r="AB138" s="182"/>
      <c r="AC138" s="182"/>
      <c r="AD138" s="182"/>
      <c r="AE138" s="182"/>
      <c r="AF138" s="182"/>
      <c r="AG138" s="182"/>
      <c r="AH138" s="182"/>
      <c r="AI138" s="182"/>
      <c r="AJ138" s="182"/>
      <c r="AK138" s="182"/>
      <c r="AL138" s="183"/>
      <c r="AM138" s="180"/>
      <c r="AN138" s="179"/>
      <c r="AO138" s="182"/>
      <c r="AP138" s="182"/>
      <c r="AQ138" s="182"/>
    </row>
    <row r="139" spans="1:59" ht="6" customHeight="1" x14ac:dyDescent="0.2">
      <c r="A139" s="159"/>
      <c r="B139" s="151"/>
      <c r="C139" s="152"/>
      <c r="D139" s="153"/>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4"/>
      <c r="AM139" s="152"/>
      <c r="AN139" s="153"/>
      <c r="AO139" s="150"/>
      <c r="AP139" s="150"/>
      <c r="AQ139" s="160"/>
    </row>
    <row r="140" spans="1:59" ht="11.25" customHeight="1" x14ac:dyDescent="0.2">
      <c r="A140" s="141"/>
      <c r="B140" s="155" t="s">
        <v>613</v>
      </c>
      <c r="C140" s="142"/>
      <c r="D140" s="143"/>
      <c r="E140" s="335" t="s">
        <v>614</v>
      </c>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c r="AD140" s="335"/>
      <c r="AE140" s="335"/>
      <c r="AF140" s="335"/>
      <c r="AG140" s="335"/>
      <c r="AH140" s="335"/>
      <c r="AI140" s="335"/>
      <c r="AJ140" s="335"/>
      <c r="AK140" s="335"/>
      <c r="AL140" s="144"/>
      <c r="AM140" s="142"/>
      <c r="AN140" s="143"/>
      <c r="AO140" s="335"/>
      <c r="AP140" s="335"/>
      <c r="AQ140" s="145"/>
    </row>
    <row r="141" spans="1:59" ht="6" customHeight="1" x14ac:dyDescent="0.2">
      <c r="A141" s="141"/>
      <c r="B141" s="155"/>
      <c r="C141" s="142"/>
      <c r="D141" s="143"/>
      <c r="E141" s="335"/>
      <c r="F141" s="335"/>
      <c r="G141" s="335"/>
      <c r="H141" s="335"/>
      <c r="I141" s="335"/>
      <c r="J141" s="335"/>
      <c r="K141" s="335"/>
      <c r="L141" s="335"/>
      <c r="M141" s="335"/>
      <c r="N141" s="335"/>
      <c r="O141" s="335"/>
      <c r="P141" s="335"/>
      <c r="Q141" s="335"/>
      <c r="R141" s="335"/>
      <c r="S141" s="335"/>
      <c r="T141" s="335"/>
      <c r="U141" s="335"/>
      <c r="V141" s="335"/>
      <c r="W141" s="335"/>
      <c r="X141" s="335"/>
      <c r="Y141" s="335"/>
      <c r="Z141" s="335"/>
      <c r="AA141" s="335"/>
      <c r="AB141" s="335"/>
      <c r="AC141" s="335"/>
      <c r="AD141" s="335"/>
      <c r="AE141" s="335"/>
      <c r="AF141" s="335"/>
      <c r="AG141" s="335"/>
      <c r="AH141" s="335"/>
      <c r="AI141" s="335"/>
      <c r="AJ141" s="335"/>
      <c r="AK141" s="335"/>
      <c r="AL141" s="144"/>
      <c r="AM141" s="142"/>
      <c r="AN141" s="143"/>
      <c r="AO141" s="335"/>
      <c r="AP141" s="335"/>
      <c r="AQ141" s="145"/>
    </row>
    <row r="142" spans="1:59" ht="11.25" customHeight="1" x14ac:dyDescent="0.2">
      <c r="A142" s="141"/>
      <c r="B142" s="155"/>
      <c r="C142" s="142"/>
      <c r="D142" s="143"/>
      <c r="E142" s="335"/>
      <c r="F142" s="335"/>
      <c r="G142" s="335"/>
      <c r="H142" s="335"/>
      <c r="I142" s="335"/>
      <c r="J142" s="335"/>
      <c r="L142" s="144" t="s">
        <v>112</v>
      </c>
      <c r="M142" s="335"/>
      <c r="N142" s="335"/>
      <c r="O142" s="335"/>
      <c r="P142" s="335"/>
      <c r="Q142" s="335"/>
      <c r="R142" s="335"/>
      <c r="S142" s="335"/>
      <c r="T142" s="335"/>
      <c r="U142" s="335"/>
      <c r="V142" s="335"/>
      <c r="W142" s="335"/>
      <c r="X142" s="335"/>
      <c r="Y142" s="335"/>
      <c r="Z142" s="335"/>
      <c r="AA142" s="335" t="s">
        <v>113</v>
      </c>
      <c r="AB142" s="335"/>
      <c r="AC142" s="335"/>
      <c r="AD142" s="335"/>
      <c r="AE142" s="335"/>
      <c r="AF142" s="335"/>
      <c r="AG142" s="335"/>
      <c r="AH142" s="335"/>
      <c r="AI142" s="335"/>
      <c r="AJ142" s="335"/>
      <c r="AK142" s="335"/>
      <c r="AL142" s="144"/>
      <c r="AM142" s="142"/>
      <c r="AN142" s="143"/>
      <c r="AO142" s="335"/>
      <c r="AQ142" s="145"/>
    </row>
    <row r="143" spans="1:59" ht="11.25" customHeight="1" x14ac:dyDescent="0.2">
      <c r="A143" s="141"/>
      <c r="B143" s="155"/>
      <c r="C143" s="142"/>
      <c r="D143" s="143"/>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144"/>
      <c r="AM143" s="142"/>
      <c r="AN143" s="143"/>
      <c r="AO143" s="335"/>
      <c r="AP143" s="335">
        <v>530</v>
      </c>
      <c r="AQ143" s="145"/>
    </row>
    <row r="144" spans="1:59" ht="11.25" customHeight="1" x14ac:dyDescent="0.2">
      <c r="A144" s="141"/>
      <c r="B144" s="155"/>
      <c r="C144" s="142"/>
      <c r="D144" s="143"/>
      <c r="E144" s="335"/>
      <c r="F144" s="335"/>
      <c r="G144" s="335"/>
      <c r="H144" s="335"/>
      <c r="I144" s="335"/>
      <c r="J144" s="335"/>
      <c r="L144" s="144" t="s">
        <v>615</v>
      </c>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35"/>
      <c r="AK144" s="335"/>
      <c r="AL144" s="144"/>
      <c r="AM144" s="142"/>
      <c r="AN144" s="143"/>
      <c r="AO144" s="335"/>
      <c r="AP144" s="335"/>
      <c r="AQ144" s="145"/>
    </row>
    <row r="145" spans="1:43" ht="6" customHeight="1" thickBot="1" x14ac:dyDescent="0.25">
      <c r="A145" s="147"/>
      <c r="B145" s="349"/>
      <c r="C145" s="138"/>
      <c r="D145" s="139"/>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48"/>
      <c r="AM145" s="138"/>
      <c r="AN145" s="139"/>
      <c r="AO145" s="137"/>
      <c r="AP145" s="137"/>
      <c r="AQ145" s="149"/>
    </row>
    <row r="146" spans="1:43" ht="6" customHeight="1" x14ac:dyDescent="0.2">
      <c r="A146" s="184"/>
      <c r="B146" s="357"/>
      <c r="C146" s="178"/>
      <c r="D146" s="177"/>
      <c r="E146" s="184"/>
      <c r="F146" s="184"/>
      <c r="G146" s="184"/>
      <c r="H146" s="184"/>
      <c r="I146" s="184"/>
      <c r="J146" s="184"/>
      <c r="K146" s="184"/>
      <c r="L146" s="184"/>
      <c r="M146" s="184"/>
      <c r="N146" s="184"/>
      <c r="O146" s="184"/>
      <c r="P146" s="184"/>
      <c r="Q146" s="184"/>
      <c r="R146" s="184"/>
      <c r="S146" s="184"/>
      <c r="T146" s="184"/>
      <c r="U146" s="178"/>
      <c r="V146" s="177"/>
      <c r="W146" s="184"/>
      <c r="X146" s="184"/>
      <c r="Y146" s="184"/>
      <c r="Z146" s="184"/>
      <c r="AA146" s="184"/>
      <c r="AB146" s="184"/>
      <c r="AC146" s="184"/>
      <c r="AD146" s="184"/>
      <c r="AE146" s="184"/>
      <c r="AF146" s="184"/>
      <c r="AG146" s="184"/>
      <c r="AH146" s="184"/>
      <c r="AI146" s="184"/>
      <c r="AJ146" s="184"/>
      <c r="AK146" s="184"/>
      <c r="AL146" s="185"/>
      <c r="AM146" s="178"/>
      <c r="AN146" s="177"/>
      <c r="AO146" s="184"/>
      <c r="AP146" s="184"/>
      <c r="AQ146" s="184"/>
    </row>
    <row r="147" spans="1:43" ht="11.25" customHeight="1" x14ac:dyDescent="0.2">
      <c r="A147" s="335"/>
      <c r="B147" s="146">
        <v>513</v>
      </c>
      <c r="C147" s="142"/>
      <c r="D147" s="143"/>
      <c r="E147" s="715" t="str">
        <f ca="1">VLOOKUP(INDIRECT(ADDRESS(ROW(),COLUMN()-3)),Language_Translations,MATCH(Language_Selected,Language_Options,0),FALSE)</f>
        <v>Did (NAME) ever receive any vaccinations to prevent (NAME) from getting diseases, including vaccinations received in campaigns or immunization days or child health days?</v>
      </c>
      <c r="F147" s="715"/>
      <c r="G147" s="715"/>
      <c r="H147" s="715"/>
      <c r="I147" s="715"/>
      <c r="J147" s="715"/>
      <c r="K147" s="715"/>
      <c r="L147" s="715"/>
      <c r="M147" s="715"/>
      <c r="N147" s="715"/>
      <c r="O147" s="715"/>
      <c r="P147" s="715"/>
      <c r="Q147" s="715"/>
      <c r="R147" s="715"/>
      <c r="S147" s="715"/>
      <c r="T147" s="715"/>
      <c r="U147" s="142"/>
      <c r="V147" s="143"/>
      <c r="W147" s="335" t="s">
        <v>112</v>
      </c>
      <c r="X147" s="335"/>
      <c r="Y147" s="157" t="s">
        <v>9</v>
      </c>
      <c r="Z147" s="157"/>
      <c r="AA147" s="157"/>
      <c r="AB147" s="157"/>
      <c r="AC147" s="157"/>
      <c r="AD147" s="157"/>
      <c r="AE147" s="157"/>
      <c r="AF147" s="157"/>
      <c r="AG147" s="157"/>
      <c r="AH147" s="157"/>
      <c r="AI147" s="157"/>
      <c r="AJ147" s="157"/>
      <c r="AK147" s="157"/>
      <c r="AL147" s="158" t="s">
        <v>87</v>
      </c>
      <c r="AM147" s="142"/>
      <c r="AN147" s="143"/>
      <c r="AO147" s="335"/>
      <c r="AP147" s="335"/>
      <c r="AQ147" s="335"/>
    </row>
    <row r="148" spans="1:43" x14ac:dyDescent="0.2">
      <c r="A148" s="335"/>
      <c r="B148" s="163" t="s">
        <v>412</v>
      </c>
      <c r="C148" s="142"/>
      <c r="D148" s="143"/>
      <c r="E148" s="715"/>
      <c r="F148" s="715"/>
      <c r="G148" s="715"/>
      <c r="H148" s="715"/>
      <c r="I148" s="715"/>
      <c r="J148" s="715"/>
      <c r="K148" s="715"/>
      <c r="L148" s="715"/>
      <c r="M148" s="715"/>
      <c r="N148" s="715"/>
      <c r="O148" s="715"/>
      <c r="P148" s="715"/>
      <c r="Q148" s="715"/>
      <c r="R148" s="715"/>
      <c r="S148" s="715"/>
      <c r="T148" s="715"/>
      <c r="U148" s="142"/>
      <c r="V148" s="143"/>
      <c r="W148" s="335" t="s">
        <v>113</v>
      </c>
      <c r="X148" s="335"/>
      <c r="Y148" s="157" t="s">
        <v>9</v>
      </c>
      <c r="Z148" s="157"/>
      <c r="AA148" s="157"/>
      <c r="AB148" s="157"/>
      <c r="AC148" s="157"/>
      <c r="AD148" s="157"/>
      <c r="AE148" s="157"/>
      <c r="AF148" s="157"/>
      <c r="AG148" s="157"/>
      <c r="AH148" s="157"/>
      <c r="AI148" s="157"/>
      <c r="AJ148" s="157"/>
      <c r="AK148" s="157"/>
      <c r="AL148" s="158" t="s">
        <v>89</v>
      </c>
      <c r="AM148" s="142"/>
      <c r="AN148" s="143"/>
      <c r="AO148" s="335"/>
      <c r="AP148" s="748">
        <v>530</v>
      </c>
      <c r="AQ148" s="748"/>
    </row>
    <row r="149" spans="1:43" ht="11.25" customHeight="1" x14ac:dyDescent="0.2">
      <c r="A149" s="335"/>
      <c r="B149" s="155"/>
      <c r="C149" s="142"/>
      <c r="D149" s="143"/>
      <c r="E149" s="715"/>
      <c r="F149" s="715"/>
      <c r="G149" s="715"/>
      <c r="H149" s="715"/>
      <c r="I149" s="715"/>
      <c r="J149" s="715"/>
      <c r="K149" s="715"/>
      <c r="L149" s="715"/>
      <c r="M149" s="715"/>
      <c r="N149" s="715"/>
      <c r="O149" s="715"/>
      <c r="P149" s="715"/>
      <c r="Q149" s="715"/>
      <c r="R149" s="715"/>
      <c r="S149" s="715"/>
      <c r="T149" s="715"/>
      <c r="U149" s="204"/>
      <c r="V149" s="143"/>
      <c r="W149" s="335" t="s">
        <v>260</v>
      </c>
      <c r="X149" s="335"/>
      <c r="Y149" s="335"/>
      <c r="Z149" s="335"/>
      <c r="AA149" s="335"/>
      <c r="AB149" s="157" t="s">
        <v>9</v>
      </c>
      <c r="AC149" s="189"/>
      <c r="AD149" s="157"/>
      <c r="AE149" s="157"/>
      <c r="AF149" s="157"/>
      <c r="AG149" s="157"/>
      <c r="AH149" s="157"/>
      <c r="AI149" s="157"/>
      <c r="AJ149" s="157"/>
      <c r="AK149" s="157"/>
      <c r="AL149" s="158" t="s">
        <v>212</v>
      </c>
      <c r="AM149" s="142"/>
      <c r="AN149" s="143"/>
      <c r="AO149" s="335"/>
      <c r="AP149" s="748"/>
      <c r="AQ149" s="748"/>
    </row>
    <row r="150" spans="1:43" ht="11.25" customHeight="1" x14ac:dyDescent="0.2">
      <c r="A150" s="335"/>
      <c r="B150" s="155"/>
      <c r="C150" s="142"/>
      <c r="D150" s="143"/>
      <c r="E150" s="715"/>
      <c r="F150" s="715"/>
      <c r="G150" s="715"/>
      <c r="H150" s="715"/>
      <c r="I150" s="715"/>
      <c r="J150" s="715"/>
      <c r="K150" s="715"/>
      <c r="L150" s="715"/>
      <c r="M150" s="715"/>
      <c r="N150" s="715"/>
      <c r="O150" s="715"/>
      <c r="P150" s="715"/>
      <c r="Q150" s="715"/>
      <c r="R150" s="715"/>
      <c r="S150" s="715"/>
      <c r="T150" s="715"/>
      <c r="U150" s="204"/>
      <c r="V150" s="143"/>
      <c r="W150" s="335"/>
      <c r="X150" s="335"/>
      <c r="Y150" s="335"/>
      <c r="Z150" s="335"/>
      <c r="AA150" s="335"/>
      <c r="AB150" s="157"/>
      <c r="AC150" s="189"/>
      <c r="AD150" s="157"/>
      <c r="AE150" s="157"/>
      <c r="AF150" s="157"/>
      <c r="AG150" s="157"/>
      <c r="AH150" s="157"/>
      <c r="AI150" s="157"/>
      <c r="AJ150" s="157"/>
      <c r="AK150" s="157"/>
      <c r="AL150" s="158"/>
      <c r="AM150" s="142"/>
      <c r="AN150" s="143"/>
      <c r="AO150" s="335"/>
      <c r="AP150" s="335"/>
      <c r="AQ150" s="335"/>
    </row>
    <row r="151" spans="1:43" ht="6" customHeight="1" x14ac:dyDescent="0.2">
      <c r="A151" s="182"/>
      <c r="B151" s="353"/>
      <c r="C151" s="180"/>
      <c r="D151" s="179"/>
      <c r="E151" s="182"/>
      <c r="F151" s="182"/>
      <c r="G151" s="182"/>
      <c r="H151" s="182"/>
      <c r="I151" s="182"/>
      <c r="J151" s="182"/>
      <c r="K151" s="182"/>
      <c r="L151" s="182"/>
      <c r="M151" s="182"/>
      <c r="N151" s="182"/>
      <c r="O151" s="182"/>
      <c r="P151" s="182"/>
      <c r="Q151" s="182"/>
      <c r="R151" s="182"/>
      <c r="S151" s="182"/>
      <c r="T151" s="182"/>
      <c r="U151" s="180"/>
      <c r="V151" s="179"/>
      <c r="W151" s="182"/>
      <c r="X151" s="182"/>
      <c r="Y151" s="182"/>
      <c r="Z151" s="182"/>
      <c r="AA151" s="182"/>
      <c r="AB151" s="182"/>
      <c r="AC151" s="182"/>
      <c r="AD151" s="182"/>
      <c r="AE151" s="182"/>
      <c r="AF151" s="182"/>
      <c r="AG151" s="182"/>
      <c r="AH151" s="182"/>
      <c r="AI151" s="182"/>
      <c r="AJ151" s="182"/>
      <c r="AK151" s="182"/>
      <c r="AL151" s="183"/>
      <c r="AM151" s="180"/>
      <c r="AN151" s="179"/>
      <c r="AO151" s="182"/>
      <c r="AP151" s="182"/>
      <c r="AQ151" s="182"/>
    </row>
    <row r="152" spans="1:43" ht="6" customHeight="1" x14ac:dyDescent="0.2">
      <c r="A152" s="184"/>
      <c r="B152" s="357"/>
      <c r="C152" s="178"/>
      <c r="D152" s="177"/>
      <c r="E152" s="184"/>
      <c r="F152" s="184"/>
      <c r="G152" s="184"/>
      <c r="H152" s="184"/>
      <c r="I152" s="184"/>
      <c r="J152" s="184"/>
      <c r="K152" s="184"/>
      <c r="L152" s="184"/>
      <c r="M152" s="184"/>
      <c r="N152" s="184"/>
      <c r="O152" s="184"/>
      <c r="P152" s="184"/>
      <c r="Q152" s="184"/>
      <c r="R152" s="184"/>
      <c r="S152" s="184"/>
      <c r="T152" s="184"/>
      <c r="U152" s="178"/>
      <c r="V152" s="177"/>
      <c r="W152" s="184"/>
      <c r="X152" s="184"/>
      <c r="Y152" s="184"/>
      <c r="Z152" s="184"/>
      <c r="AA152" s="184"/>
      <c r="AB152" s="184"/>
      <c r="AC152" s="184"/>
      <c r="AD152" s="184"/>
      <c r="AE152" s="184"/>
      <c r="AF152" s="184"/>
      <c r="AG152" s="184"/>
      <c r="AH152" s="184"/>
      <c r="AI152" s="184"/>
      <c r="AJ152" s="184"/>
      <c r="AK152" s="184"/>
      <c r="AL152" s="185"/>
      <c r="AM152" s="178"/>
      <c r="AN152" s="177"/>
      <c r="AO152" s="184"/>
      <c r="AP152" s="184"/>
      <c r="AQ152" s="184"/>
    </row>
    <row r="153" spans="1:43" ht="11.25" customHeight="1" x14ac:dyDescent="0.2">
      <c r="A153" s="335"/>
      <c r="B153" s="146">
        <v>514</v>
      </c>
      <c r="C153" s="142"/>
      <c r="D153" s="143"/>
      <c r="E153" s="715" t="str">
        <f ca="1">VLOOKUP(INDIRECT(ADDRESS(ROW(),COLUMN()-3)),Language_Translations,MATCH(Language_Selected,Language_Options,0),FALSE)</f>
        <v>Has (NAME) ever received a BCG vaccination against tuberculosis, that is, an injection in the arm or shoulder that usually causes a scar?</v>
      </c>
      <c r="F153" s="715"/>
      <c r="G153" s="715"/>
      <c r="H153" s="715"/>
      <c r="I153" s="715"/>
      <c r="J153" s="715"/>
      <c r="K153" s="715"/>
      <c r="L153" s="715"/>
      <c r="M153" s="715"/>
      <c r="N153" s="715"/>
      <c r="O153" s="715"/>
      <c r="P153" s="715"/>
      <c r="Q153" s="715"/>
      <c r="R153" s="715"/>
      <c r="S153" s="715"/>
      <c r="T153" s="715"/>
      <c r="U153" s="142"/>
      <c r="V153" s="143"/>
      <c r="W153" s="335" t="s">
        <v>112</v>
      </c>
      <c r="X153" s="335"/>
      <c r="Y153" s="157" t="s">
        <v>9</v>
      </c>
      <c r="Z153" s="157"/>
      <c r="AA153" s="157"/>
      <c r="AB153" s="157"/>
      <c r="AC153" s="157"/>
      <c r="AD153" s="157"/>
      <c r="AE153" s="157"/>
      <c r="AF153" s="157"/>
      <c r="AG153" s="157"/>
      <c r="AH153" s="157"/>
      <c r="AI153" s="157"/>
      <c r="AJ153" s="157"/>
      <c r="AK153" s="157"/>
      <c r="AL153" s="158" t="s">
        <v>87</v>
      </c>
      <c r="AM153" s="142"/>
      <c r="AN153" s="143"/>
      <c r="AO153" s="335"/>
      <c r="AP153" s="335"/>
      <c r="AQ153" s="335"/>
    </row>
    <row r="154" spans="1:43" x14ac:dyDescent="0.2">
      <c r="A154" s="335"/>
      <c r="B154" s="155"/>
      <c r="C154" s="142"/>
      <c r="D154" s="143"/>
      <c r="E154" s="715"/>
      <c r="F154" s="715"/>
      <c r="G154" s="715"/>
      <c r="H154" s="715"/>
      <c r="I154" s="715"/>
      <c r="J154" s="715"/>
      <c r="K154" s="715"/>
      <c r="L154" s="715"/>
      <c r="M154" s="715"/>
      <c r="N154" s="715"/>
      <c r="O154" s="715"/>
      <c r="P154" s="715"/>
      <c r="Q154" s="715"/>
      <c r="R154" s="715"/>
      <c r="S154" s="715"/>
      <c r="T154" s="715"/>
      <c r="U154" s="142"/>
      <c r="V154" s="143"/>
      <c r="W154" s="335" t="s">
        <v>113</v>
      </c>
      <c r="X154" s="335"/>
      <c r="Y154" s="157" t="s">
        <v>9</v>
      </c>
      <c r="Z154" s="157"/>
      <c r="AA154" s="157"/>
      <c r="AB154" s="157"/>
      <c r="AC154" s="157"/>
      <c r="AD154" s="157"/>
      <c r="AE154" s="157"/>
      <c r="AF154" s="157"/>
      <c r="AG154" s="157"/>
      <c r="AH154" s="157"/>
      <c r="AI154" s="157"/>
      <c r="AJ154" s="157"/>
      <c r="AK154" s="157"/>
      <c r="AL154" s="158" t="s">
        <v>89</v>
      </c>
      <c r="AM154" s="142"/>
      <c r="AN154" s="143"/>
      <c r="AO154" s="335"/>
      <c r="AP154" s="335"/>
      <c r="AQ154" s="335"/>
    </row>
    <row r="155" spans="1:43" ht="11.25" customHeight="1" x14ac:dyDescent="0.2">
      <c r="A155" s="335"/>
      <c r="B155" s="155"/>
      <c r="C155" s="142"/>
      <c r="D155" s="143"/>
      <c r="E155" s="715"/>
      <c r="F155" s="715"/>
      <c r="G155" s="715"/>
      <c r="H155" s="715"/>
      <c r="I155" s="715"/>
      <c r="J155" s="715"/>
      <c r="K155" s="715"/>
      <c r="L155" s="715"/>
      <c r="M155" s="715"/>
      <c r="N155" s="715"/>
      <c r="O155" s="715"/>
      <c r="P155" s="715"/>
      <c r="Q155" s="715"/>
      <c r="R155" s="715"/>
      <c r="S155" s="715"/>
      <c r="T155" s="715"/>
      <c r="U155" s="204"/>
      <c r="V155" s="143"/>
      <c r="W155" s="335" t="s">
        <v>260</v>
      </c>
      <c r="X155" s="335"/>
      <c r="Y155" s="335"/>
      <c r="Z155" s="335"/>
      <c r="AA155" s="335"/>
      <c r="AB155" s="157" t="s">
        <v>9</v>
      </c>
      <c r="AC155" s="189"/>
      <c r="AD155" s="157"/>
      <c r="AE155" s="157"/>
      <c r="AF155" s="157"/>
      <c r="AG155" s="157"/>
      <c r="AH155" s="157"/>
      <c r="AI155" s="157"/>
      <c r="AJ155" s="157"/>
      <c r="AK155" s="157"/>
      <c r="AL155" s="158" t="s">
        <v>212</v>
      </c>
      <c r="AM155" s="142"/>
      <c r="AN155" s="143"/>
      <c r="AO155" s="335"/>
      <c r="AP155" s="335"/>
      <c r="AQ155" s="335"/>
    </row>
    <row r="156" spans="1:43" ht="6" customHeight="1" x14ac:dyDescent="0.2">
      <c r="A156" s="182"/>
      <c r="B156" s="353"/>
      <c r="C156" s="180"/>
      <c r="D156" s="179"/>
      <c r="E156" s="182"/>
      <c r="F156" s="182"/>
      <c r="G156" s="182"/>
      <c r="H156" s="182"/>
      <c r="I156" s="182"/>
      <c r="J156" s="182"/>
      <c r="K156" s="182"/>
      <c r="L156" s="182"/>
      <c r="M156" s="182"/>
      <c r="N156" s="182"/>
      <c r="O156" s="182"/>
      <c r="P156" s="182"/>
      <c r="Q156" s="182"/>
      <c r="R156" s="182"/>
      <c r="S156" s="182"/>
      <c r="T156" s="182"/>
      <c r="U156" s="180"/>
      <c r="V156" s="179"/>
      <c r="W156" s="182"/>
      <c r="X156" s="182"/>
      <c r="Y156" s="182"/>
      <c r="Z156" s="182"/>
      <c r="AA156" s="182"/>
      <c r="AB156" s="182"/>
      <c r="AC156" s="182"/>
      <c r="AD156" s="182"/>
      <c r="AE156" s="182"/>
      <c r="AF156" s="182"/>
      <c r="AG156" s="182"/>
      <c r="AH156" s="182"/>
      <c r="AI156" s="182"/>
      <c r="AJ156" s="182"/>
      <c r="AK156" s="182"/>
      <c r="AL156" s="183"/>
      <c r="AM156" s="180"/>
      <c r="AN156" s="179"/>
      <c r="AO156" s="182"/>
      <c r="AP156" s="182"/>
      <c r="AQ156" s="182"/>
    </row>
    <row r="157" spans="1:43" ht="6" customHeight="1" x14ac:dyDescent="0.2">
      <c r="A157" s="184"/>
      <c r="B157" s="357"/>
      <c r="C157" s="178"/>
      <c r="D157" s="177"/>
      <c r="E157" s="184"/>
      <c r="F157" s="184"/>
      <c r="G157" s="184"/>
      <c r="H157" s="184"/>
      <c r="I157" s="184"/>
      <c r="J157" s="184"/>
      <c r="K157" s="184"/>
      <c r="L157" s="184"/>
      <c r="M157" s="184"/>
      <c r="N157" s="184"/>
      <c r="O157" s="184"/>
      <c r="P157" s="184"/>
      <c r="Q157" s="184"/>
      <c r="R157" s="184"/>
      <c r="S157" s="184"/>
      <c r="T157" s="184"/>
      <c r="U157" s="178"/>
      <c r="V157" s="177"/>
      <c r="W157" s="184"/>
      <c r="X157" s="184"/>
      <c r="Y157" s="184"/>
      <c r="Z157" s="184"/>
      <c r="AA157" s="184"/>
      <c r="AB157" s="184"/>
      <c r="AC157" s="184"/>
      <c r="AD157" s="184"/>
      <c r="AE157" s="184"/>
      <c r="AF157" s="184"/>
      <c r="AG157" s="184"/>
      <c r="AH157" s="184"/>
      <c r="AI157" s="184"/>
      <c r="AJ157" s="184"/>
      <c r="AK157" s="184"/>
      <c r="AL157" s="185"/>
      <c r="AM157" s="178"/>
      <c r="AN157" s="177"/>
      <c r="AO157" s="184"/>
      <c r="AP157" s="184"/>
      <c r="AQ157" s="184"/>
    </row>
    <row r="158" spans="1:43" ht="11.25" customHeight="1" x14ac:dyDescent="0.2">
      <c r="A158" s="335"/>
      <c r="B158" s="146">
        <v>515</v>
      </c>
      <c r="C158" s="142"/>
      <c r="D158" s="143"/>
      <c r="E158" s="715" t="str">
        <f ca="1">VLOOKUP(INDIRECT(ADDRESS(ROW(),COLUMN()-3)),Language_Translations,MATCH(Language_Selected,Language_Options,0),FALSE)</f>
        <v>At or soon after birth, did (NAME) receive a Hepatitis B vaccination, that is, an injection in the thigh to prevent Hepatitis B?</v>
      </c>
      <c r="F158" s="715"/>
      <c r="G158" s="715"/>
      <c r="H158" s="715"/>
      <c r="I158" s="715"/>
      <c r="J158" s="715"/>
      <c r="K158" s="715"/>
      <c r="L158" s="715"/>
      <c r="M158" s="715"/>
      <c r="N158" s="715"/>
      <c r="O158" s="715"/>
      <c r="P158" s="715"/>
      <c r="Q158" s="715"/>
      <c r="R158" s="715"/>
      <c r="S158" s="715"/>
      <c r="T158" s="715"/>
      <c r="U158" s="142"/>
      <c r="V158" s="143"/>
      <c r="W158" s="335" t="s">
        <v>112</v>
      </c>
      <c r="X158" s="335"/>
      <c r="Y158" s="157" t="s">
        <v>9</v>
      </c>
      <c r="Z158" s="157"/>
      <c r="AA158" s="157"/>
      <c r="AB158" s="157"/>
      <c r="AC158" s="157"/>
      <c r="AD158" s="157"/>
      <c r="AE158" s="157"/>
      <c r="AF158" s="157"/>
      <c r="AG158" s="157"/>
      <c r="AH158" s="157"/>
      <c r="AI158" s="157"/>
      <c r="AJ158" s="157"/>
      <c r="AK158" s="157"/>
      <c r="AL158" s="158" t="s">
        <v>87</v>
      </c>
      <c r="AM158" s="142"/>
      <c r="AN158" s="143"/>
      <c r="AO158" s="335"/>
      <c r="AP158" s="335"/>
      <c r="AQ158" s="335"/>
    </row>
    <row r="159" spans="1:43" x14ac:dyDescent="0.2">
      <c r="A159" s="335"/>
      <c r="B159" s="163"/>
      <c r="C159" s="142"/>
      <c r="D159" s="143"/>
      <c r="E159" s="715"/>
      <c r="F159" s="715"/>
      <c r="G159" s="715"/>
      <c r="H159" s="715"/>
      <c r="I159" s="715"/>
      <c r="J159" s="715"/>
      <c r="K159" s="715"/>
      <c r="L159" s="715"/>
      <c r="M159" s="715"/>
      <c r="N159" s="715"/>
      <c r="O159" s="715"/>
      <c r="P159" s="715"/>
      <c r="Q159" s="715"/>
      <c r="R159" s="715"/>
      <c r="S159" s="715"/>
      <c r="T159" s="715"/>
      <c r="U159" s="142"/>
      <c r="V159" s="143"/>
      <c r="W159" s="335" t="s">
        <v>113</v>
      </c>
      <c r="X159" s="335"/>
      <c r="Y159" s="157" t="s">
        <v>9</v>
      </c>
      <c r="Z159" s="157"/>
      <c r="AA159" s="157"/>
      <c r="AB159" s="157"/>
      <c r="AC159" s="157"/>
      <c r="AD159" s="157"/>
      <c r="AE159" s="157"/>
      <c r="AF159" s="157"/>
      <c r="AG159" s="157"/>
      <c r="AH159" s="157"/>
      <c r="AI159" s="157"/>
      <c r="AJ159" s="157"/>
      <c r="AK159" s="157"/>
      <c r="AL159" s="158" t="s">
        <v>89</v>
      </c>
      <c r="AM159" s="142"/>
      <c r="AN159" s="143"/>
      <c r="AO159" s="335"/>
      <c r="AP159" s="750">
        <v>517</v>
      </c>
      <c r="AQ159" s="335"/>
    </row>
    <row r="160" spans="1:43" ht="11.25" customHeight="1" x14ac:dyDescent="0.2">
      <c r="A160" s="335"/>
      <c r="B160" s="155"/>
      <c r="C160" s="142"/>
      <c r="D160" s="143"/>
      <c r="E160" s="715"/>
      <c r="F160" s="715"/>
      <c r="G160" s="715"/>
      <c r="H160" s="715"/>
      <c r="I160" s="715"/>
      <c r="J160" s="715"/>
      <c r="K160" s="715"/>
      <c r="L160" s="715"/>
      <c r="M160" s="715"/>
      <c r="N160" s="715"/>
      <c r="O160" s="715"/>
      <c r="P160" s="715"/>
      <c r="Q160" s="715"/>
      <c r="R160" s="715"/>
      <c r="S160" s="715"/>
      <c r="T160" s="715"/>
      <c r="U160" s="204"/>
      <c r="V160" s="143"/>
      <c r="W160" s="335" t="s">
        <v>260</v>
      </c>
      <c r="X160" s="335"/>
      <c r="Y160" s="335"/>
      <c r="Z160" s="335"/>
      <c r="AA160" s="335"/>
      <c r="AB160" s="157" t="s">
        <v>9</v>
      </c>
      <c r="AC160" s="189"/>
      <c r="AD160" s="157"/>
      <c r="AE160" s="157"/>
      <c r="AF160" s="157"/>
      <c r="AG160" s="157"/>
      <c r="AH160" s="157"/>
      <c r="AI160" s="157"/>
      <c r="AJ160" s="157"/>
      <c r="AK160" s="157"/>
      <c r="AL160" s="158" t="s">
        <v>212</v>
      </c>
      <c r="AM160" s="142"/>
      <c r="AN160" s="143"/>
      <c r="AO160" s="335"/>
      <c r="AP160" s="750"/>
      <c r="AQ160" s="335"/>
    </row>
    <row r="161" spans="1:43" ht="6" customHeight="1" x14ac:dyDescent="0.2">
      <c r="A161" s="182"/>
      <c r="B161" s="353"/>
      <c r="C161" s="180"/>
      <c r="D161" s="179"/>
      <c r="E161" s="182"/>
      <c r="F161" s="182"/>
      <c r="G161" s="182"/>
      <c r="H161" s="182"/>
      <c r="I161" s="182"/>
      <c r="J161" s="182"/>
      <c r="K161" s="182"/>
      <c r="L161" s="182"/>
      <c r="M161" s="182"/>
      <c r="N161" s="182"/>
      <c r="O161" s="182"/>
      <c r="P161" s="182"/>
      <c r="Q161" s="182"/>
      <c r="R161" s="182"/>
      <c r="S161" s="182"/>
      <c r="T161" s="182"/>
      <c r="U161" s="180"/>
      <c r="V161" s="179"/>
      <c r="W161" s="182"/>
      <c r="X161" s="182"/>
      <c r="Y161" s="182"/>
      <c r="Z161" s="182"/>
      <c r="AA161" s="182"/>
      <c r="AB161" s="182"/>
      <c r="AC161" s="182"/>
      <c r="AD161" s="182"/>
      <c r="AE161" s="182"/>
      <c r="AF161" s="182"/>
      <c r="AG161" s="182"/>
      <c r="AH161" s="182"/>
      <c r="AI161" s="182"/>
      <c r="AJ161" s="182"/>
      <c r="AK161" s="182"/>
      <c r="AL161" s="183"/>
      <c r="AM161" s="180"/>
      <c r="AN161" s="179"/>
      <c r="AO161" s="182"/>
      <c r="AP161" s="182"/>
      <c r="AQ161" s="182"/>
    </row>
    <row r="162" spans="1:43" ht="6" customHeight="1" x14ac:dyDescent="0.2">
      <c r="A162" s="184"/>
      <c r="B162" s="357"/>
      <c r="C162" s="178"/>
      <c r="D162" s="177"/>
      <c r="E162" s="184"/>
      <c r="F162" s="184"/>
      <c r="G162" s="184"/>
      <c r="H162" s="184"/>
      <c r="I162" s="184"/>
      <c r="J162" s="184"/>
      <c r="K162" s="184"/>
      <c r="L162" s="184"/>
      <c r="M162" s="184"/>
      <c r="N162" s="184"/>
      <c r="O162" s="184"/>
      <c r="P162" s="184"/>
      <c r="Q162" s="184"/>
      <c r="R162" s="184"/>
      <c r="S162" s="184"/>
      <c r="T162" s="184"/>
      <c r="U162" s="178"/>
      <c r="V162" s="177"/>
      <c r="W162" s="184"/>
      <c r="X162" s="184"/>
      <c r="Y162" s="184"/>
      <c r="Z162" s="184"/>
      <c r="AA162" s="184"/>
      <c r="AB162" s="184"/>
      <c r="AC162" s="184"/>
      <c r="AD162" s="184"/>
      <c r="AE162" s="184"/>
      <c r="AF162" s="184"/>
      <c r="AG162" s="184"/>
      <c r="AH162" s="184"/>
      <c r="AI162" s="184"/>
      <c r="AJ162" s="184"/>
      <c r="AK162" s="184"/>
      <c r="AL162" s="185"/>
      <c r="AM162" s="178"/>
      <c r="AN162" s="177"/>
      <c r="AO162" s="184"/>
      <c r="AP162" s="184"/>
      <c r="AQ162" s="184"/>
    </row>
    <row r="163" spans="1:43" ht="11.25" customHeight="1" x14ac:dyDescent="0.2">
      <c r="A163" s="335"/>
      <c r="B163" s="146">
        <v>516</v>
      </c>
      <c r="C163" s="142"/>
      <c r="D163" s="143"/>
      <c r="E163" s="715" t="str">
        <f ca="1">VLOOKUP(INDIRECT(ADDRESS(ROW(),COLUMN()-3)),Language_Translations,MATCH(Language_Selected,Language_Options,0),FALSE)</f>
        <v xml:space="preserve">Did (NAME) receive it within 24 hours of birth? </v>
      </c>
      <c r="F163" s="715"/>
      <c r="G163" s="715"/>
      <c r="H163" s="715"/>
      <c r="I163" s="715"/>
      <c r="J163" s="715"/>
      <c r="K163" s="715"/>
      <c r="L163" s="715"/>
      <c r="M163" s="715"/>
      <c r="N163" s="715"/>
      <c r="O163" s="715"/>
      <c r="P163" s="715"/>
      <c r="Q163" s="715"/>
      <c r="R163" s="715"/>
      <c r="S163" s="715"/>
      <c r="T163" s="715"/>
      <c r="U163" s="142"/>
      <c r="V163" s="143"/>
      <c r="W163" s="335" t="s">
        <v>112</v>
      </c>
      <c r="X163" s="335"/>
      <c r="Y163" s="157" t="s">
        <v>9</v>
      </c>
      <c r="Z163" s="157"/>
      <c r="AA163" s="157"/>
      <c r="AB163" s="157"/>
      <c r="AC163" s="157"/>
      <c r="AD163" s="157"/>
      <c r="AE163" s="157"/>
      <c r="AF163" s="157"/>
      <c r="AG163" s="157"/>
      <c r="AH163" s="157"/>
      <c r="AI163" s="157"/>
      <c r="AJ163" s="157"/>
      <c r="AK163" s="157"/>
      <c r="AL163" s="158" t="s">
        <v>87</v>
      </c>
      <c r="AM163" s="142"/>
      <c r="AN163" s="143"/>
      <c r="AO163" s="335"/>
      <c r="AP163" s="335"/>
      <c r="AQ163" s="335"/>
    </row>
    <row r="164" spans="1:43" x14ac:dyDescent="0.2">
      <c r="A164" s="335"/>
      <c r="B164" s="155"/>
      <c r="C164" s="142"/>
      <c r="D164" s="143"/>
      <c r="E164" s="715"/>
      <c r="F164" s="715"/>
      <c r="G164" s="715"/>
      <c r="H164" s="715"/>
      <c r="I164" s="715"/>
      <c r="J164" s="715"/>
      <c r="K164" s="715"/>
      <c r="L164" s="715"/>
      <c r="M164" s="715"/>
      <c r="N164" s="715"/>
      <c r="O164" s="715"/>
      <c r="P164" s="715"/>
      <c r="Q164" s="715"/>
      <c r="R164" s="715"/>
      <c r="S164" s="715"/>
      <c r="T164" s="715"/>
      <c r="U164" s="142"/>
      <c r="V164" s="143"/>
      <c r="W164" s="335" t="s">
        <v>113</v>
      </c>
      <c r="X164" s="335"/>
      <c r="Y164" s="157" t="s">
        <v>9</v>
      </c>
      <c r="Z164" s="157"/>
      <c r="AA164" s="157"/>
      <c r="AB164" s="157"/>
      <c r="AC164" s="157"/>
      <c r="AD164" s="157"/>
      <c r="AE164" s="157"/>
      <c r="AF164" s="157"/>
      <c r="AG164" s="157"/>
      <c r="AH164" s="157"/>
      <c r="AI164" s="157"/>
      <c r="AJ164" s="157"/>
      <c r="AK164" s="157"/>
      <c r="AL164" s="158" t="s">
        <v>89</v>
      </c>
      <c r="AM164" s="142"/>
      <c r="AN164" s="143"/>
      <c r="AO164" s="335"/>
      <c r="AP164" s="207"/>
      <c r="AQ164" s="207"/>
    </row>
    <row r="165" spans="1:43" ht="11.25" customHeight="1" x14ac:dyDescent="0.2">
      <c r="A165" s="335"/>
      <c r="B165" s="155"/>
      <c r="C165" s="142"/>
      <c r="D165" s="143"/>
      <c r="E165" s="715"/>
      <c r="F165" s="715"/>
      <c r="G165" s="715"/>
      <c r="H165" s="715"/>
      <c r="I165" s="715"/>
      <c r="J165" s="715"/>
      <c r="K165" s="715"/>
      <c r="L165" s="715"/>
      <c r="M165" s="715"/>
      <c r="N165" s="715"/>
      <c r="O165" s="715"/>
      <c r="P165" s="715"/>
      <c r="Q165" s="715"/>
      <c r="R165" s="715"/>
      <c r="S165" s="715"/>
      <c r="T165" s="715"/>
      <c r="U165" s="204"/>
      <c r="V165" s="143"/>
      <c r="W165" s="335" t="s">
        <v>260</v>
      </c>
      <c r="X165" s="335"/>
      <c r="Y165" s="335"/>
      <c r="Z165" s="335"/>
      <c r="AA165" s="335"/>
      <c r="AB165" s="157" t="s">
        <v>9</v>
      </c>
      <c r="AC165" s="189"/>
      <c r="AD165" s="157"/>
      <c r="AE165" s="157"/>
      <c r="AF165" s="157"/>
      <c r="AG165" s="157"/>
      <c r="AH165" s="157"/>
      <c r="AI165" s="157"/>
      <c r="AJ165" s="157"/>
      <c r="AK165" s="157"/>
      <c r="AL165" s="158" t="s">
        <v>212</v>
      </c>
      <c r="AM165" s="142"/>
      <c r="AN165" s="143"/>
      <c r="AO165" s="335"/>
      <c r="AP165" s="207"/>
      <c r="AQ165" s="207"/>
    </row>
    <row r="166" spans="1:43" ht="6" customHeight="1" x14ac:dyDescent="0.2">
      <c r="A166" s="182"/>
      <c r="B166" s="353"/>
      <c r="C166" s="180"/>
      <c r="D166" s="179"/>
      <c r="E166" s="182"/>
      <c r="F166" s="182"/>
      <c r="G166" s="182"/>
      <c r="H166" s="182"/>
      <c r="I166" s="182"/>
      <c r="J166" s="182"/>
      <c r="K166" s="182"/>
      <c r="L166" s="182"/>
      <c r="M166" s="182"/>
      <c r="N166" s="182"/>
      <c r="O166" s="182"/>
      <c r="P166" s="182"/>
      <c r="Q166" s="182"/>
      <c r="R166" s="182"/>
      <c r="S166" s="182"/>
      <c r="T166" s="182"/>
      <c r="U166" s="180"/>
      <c r="V166" s="179"/>
      <c r="W166" s="182"/>
      <c r="X166" s="182"/>
      <c r="Y166" s="182"/>
      <c r="Z166" s="182"/>
      <c r="AA166" s="182"/>
      <c r="AB166" s="182"/>
      <c r="AC166" s="182"/>
      <c r="AD166" s="182"/>
      <c r="AE166" s="182"/>
      <c r="AF166" s="182"/>
      <c r="AG166" s="182"/>
      <c r="AH166" s="182"/>
      <c r="AI166" s="182"/>
      <c r="AJ166" s="182"/>
      <c r="AK166" s="182"/>
      <c r="AL166" s="183"/>
      <c r="AM166" s="180"/>
      <c r="AN166" s="179"/>
      <c r="AO166" s="182"/>
      <c r="AP166" s="182"/>
      <c r="AQ166" s="182"/>
    </row>
    <row r="167" spans="1:43" ht="6" customHeight="1" x14ac:dyDescent="0.2">
      <c r="A167" s="184"/>
      <c r="B167" s="357"/>
      <c r="C167" s="178"/>
      <c r="D167" s="177"/>
      <c r="E167" s="184"/>
      <c r="F167" s="184"/>
      <c r="G167" s="184"/>
      <c r="H167" s="184"/>
      <c r="I167" s="184"/>
      <c r="J167" s="184"/>
      <c r="K167" s="184"/>
      <c r="L167" s="184"/>
      <c r="M167" s="184"/>
      <c r="N167" s="184"/>
      <c r="O167" s="184"/>
      <c r="P167" s="184"/>
      <c r="Q167" s="184"/>
      <c r="R167" s="184"/>
      <c r="S167" s="184"/>
      <c r="T167" s="184"/>
      <c r="U167" s="178"/>
      <c r="V167" s="177"/>
      <c r="W167" s="184"/>
      <c r="X167" s="184"/>
      <c r="Y167" s="184"/>
      <c r="Z167" s="184"/>
      <c r="AA167" s="184"/>
      <c r="AB167" s="184"/>
      <c r="AC167" s="184"/>
      <c r="AD167" s="184"/>
      <c r="AE167" s="184"/>
      <c r="AF167" s="184"/>
      <c r="AG167" s="184"/>
      <c r="AH167" s="184"/>
      <c r="AI167" s="184"/>
      <c r="AJ167" s="184"/>
      <c r="AK167" s="184"/>
      <c r="AL167" s="185"/>
      <c r="AM167" s="178"/>
      <c r="AN167" s="177"/>
      <c r="AO167" s="184"/>
      <c r="AP167" s="184"/>
      <c r="AQ167" s="184"/>
    </row>
    <row r="168" spans="1:43" ht="11.25" customHeight="1" x14ac:dyDescent="0.2">
      <c r="A168" s="335"/>
      <c r="B168" s="146">
        <v>517</v>
      </c>
      <c r="C168" s="142"/>
      <c r="D168" s="143"/>
      <c r="E168" s="715" t="str">
        <f ca="1">VLOOKUP(INDIRECT(ADDRESS(ROW(),COLUMN()-3)),Language_Translations,MATCH(Language_Selected,Language_Options,0),FALSE)</f>
        <v>Has (NAME) ever received oral polio vaccine, that is, about two drops in the mouth to prevent polio?</v>
      </c>
      <c r="F168" s="715"/>
      <c r="G168" s="715"/>
      <c r="H168" s="715"/>
      <c r="I168" s="715"/>
      <c r="J168" s="715"/>
      <c r="K168" s="715"/>
      <c r="L168" s="715"/>
      <c r="M168" s="715"/>
      <c r="N168" s="715"/>
      <c r="O168" s="715"/>
      <c r="P168" s="715"/>
      <c r="Q168" s="715"/>
      <c r="R168" s="715"/>
      <c r="S168" s="715"/>
      <c r="T168" s="715"/>
      <c r="U168" s="142"/>
      <c r="V168" s="143"/>
      <c r="W168" s="335" t="s">
        <v>112</v>
      </c>
      <c r="X168" s="335"/>
      <c r="Y168" s="157" t="s">
        <v>9</v>
      </c>
      <c r="Z168" s="157"/>
      <c r="AA168" s="157"/>
      <c r="AB168" s="157"/>
      <c r="AC168" s="157"/>
      <c r="AD168" s="157"/>
      <c r="AE168" s="157"/>
      <c r="AF168" s="157"/>
      <c r="AG168" s="157"/>
      <c r="AH168" s="157"/>
      <c r="AI168" s="157"/>
      <c r="AJ168" s="157"/>
      <c r="AK168" s="157"/>
      <c r="AL168" s="158" t="s">
        <v>87</v>
      </c>
      <c r="AM168" s="142"/>
      <c r="AN168" s="143"/>
      <c r="AO168" s="335"/>
      <c r="AP168" s="335"/>
      <c r="AQ168" s="335"/>
    </row>
    <row r="169" spans="1:43" x14ac:dyDescent="0.2">
      <c r="A169" s="335"/>
      <c r="B169" s="155"/>
      <c r="C169" s="142"/>
      <c r="D169" s="143"/>
      <c r="E169" s="715"/>
      <c r="F169" s="715"/>
      <c r="G169" s="715"/>
      <c r="H169" s="715"/>
      <c r="I169" s="715"/>
      <c r="J169" s="715"/>
      <c r="K169" s="715"/>
      <c r="L169" s="715"/>
      <c r="M169" s="715"/>
      <c r="N169" s="715"/>
      <c r="O169" s="715"/>
      <c r="P169" s="715"/>
      <c r="Q169" s="715"/>
      <c r="R169" s="715"/>
      <c r="S169" s="715"/>
      <c r="T169" s="715"/>
      <c r="U169" s="142"/>
      <c r="V169" s="143"/>
      <c r="W169" s="335" t="s">
        <v>113</v>
      </c>
      <c r="X169" s="335"/>
      <c r="Y169" s="157" t="s">
        <v>9</v>
      </c>
      <c r="Z169" s="157"/>
      <c r="AA169" s="157"/>
      <c r="AB169" s="157"/>
      <c r="AC169" s="157"/>
      <c r="AD169" s="157"/>
      <c r="AE169" s="157"/>
      <c r="AF169" s="157"/>
      <c r="AG169" s="157"/>
      <c r="AH169" s="157"/>
      <c r="AI169" s="157"/>
      <c r="AJ169" s="157"/>
      <c r="AK169" s="157"/>
      <c r="AL169" s="158" t="s">
        <v>89</v>
      </c>
      <c r="AM169" s="142"/>
      <c r="AN169" s="143"/>
      <c r="AO169" s="335"/>
      <c r="AP169" s="748">
        <v>521</v>
      </c>
      <c r="AQ169" s="207"/>
    </row>
    <row r="170" spans="1:43" ht="11.25" customHeight="1" x14ac:dyDescent="0.2">
      <c r="A170" s="335"/>
      <c r="B170" s="155"/>
      <c r="C170" s="142"/>
      <c r="D170" s="143"/>
      <c r="E170" s="715"/>
      <c r="F170" s="715"/>
      <c r="G170" s="715"/>
      <c r="H170" s="715"/>
      <c r="I170" s="715"/>
      <c r="J170" s="715"/>
      <c r="K170" s="715"/>
      <c r="L170" s="715"/>
      <c r="M170" s="715"/>
      <c r="N170" s="715"/>
      <c r="O170" s="715"/>
      <c r="P170" s="715"/>
      <c r="Q170" s="715"/>
      <c r="R170" s="715"/>
      <c r="S170" s="715"/>
      <c r="T170" s="715"/>
      <c r="U170" s="204"/>
      <c r="V170" s="143"/>
      <c r="W170" s="335" t="s">
        <v>260</v>
      </c>
      <c r="X170" s="335"/>
      <c r="Y170" s="335"/>
      <c r="Z170" s="335"/>
      <c r="AA170" s="335"/>
      <c r="AB170" s="157" t="s">
        <v>9</v>
      </c>
      <c r="AC170" s="189"/>
      <c r="AD170" s="157"/>
      <c r="AE170" s="157"/>
      <c r="AF170" s="157"/>
      <c r="AG170" s="157"/>
      <c r="AH170" s="157"/>
      <c r="AI170" s="157"/>
      <c r="AJ170" s="157"/>
      <c r="AK170" s="157"/>
      <c r="AL170" s="158" t="s">
        <v>212</v>
      </c>
      <c r="AM170" s="142"/>
      <c r="AN170" s="143"/>
      <c r="AO170" s="335"/>
      <c r="AP170" s="748"/>
      <c r="AQ170" s="207"/>
    </row>
    <row r="171" spans="1:43" ht="6" customHeight="1" x14ac:dyDescent="0.2">
      <c r="A171" s="182"/>
      <c r="B171" s="353"/>
      <c r="C171" s="180"/>
      <c r="D171" s="179"/>
      <c r="E171" s="182"/>
      <c r="F171" s="182"/>
      <c r="G171" s="182"/>
      <c r="H171" s="182"/>
      <c r="I171" s="182"/>
      <c r="J171" s="182"/>
      <c r="K171" s="182"/>
      <c r="L171" s="182"/>
      <c r="M171" s="182"/>
      <c r="N171" s="182"/>
      <c r="O171" s="182"/>
      <c r="P171" s="182"/>
      <c r="Q171" s="182"/>
      <c r="R171" s="182"/>
      <c r="S171" s="182"/>
      <c r="T171" s="182"/>
      <c r="U171" s="180"/>
      <c r="V171" s="179"/>
      <c r="W171" s="182"/>
      <c r="X171" s="182"/>
      <c r="Y171" s="182"/>
      <c r="Z171" s="182"/>
      <c r="AA171" s="182"/>
      <c r="AB171" s="182"/>
      <c r="AC171" s="182"/>
      <c r="AD171" s="182"/>
      <c r="AE171" s="182"/>
      <c r="AF171" s="182"/>
      <c r="AG171" s="182"/>
      <c r="AH171" s="182"/>
      <c r="AI171" s="182"/>
      <c r="AJ171" s="182"/>
      <c r="AK171" s="182"/>
      <c r="AL171" s="183"/>
      <c r="AM171" s="180"/>
      <c r="AN171" s="179"/>
      <c r="AO171" s="182"/>
      <c r="AP171" s="182"/>
      <c r="AQ171" s="182"/>
    </row>
    <row r="172" spans="1:43" ht="6" customHeight="1" x14ac:dyDescent="0.2">
      <c r="A172" s="184"/>
      <c r="B172" s="357"/>
      <c r="C172" s="178"/>
      <c r="D172" s="177"/>
      <c r="E172" s="184"/>
      <c r="F172" s="184"/>
      <c r="G172" s="184"/>
      <c r="H172" s="184"/>
      <c r="I172" s="184"/>
      <c r="J172" s="184"/>
      <c r="K172" s="184"/>
      <c r="L172" s="184"/>
      <c r="M172" s="184"/>
      <c r="N172" s="184"/>
      <c r="O172" s="184"/>
      <c r="P172" s="184"/>
      <c r="Q172" s="184"/>
      <c r="R172" s="184"/>
      <c r="S172" s="184"/>
      <c r="T172" s="184"/>
      <c r="U172" s="178"/>
      <c r="V172" s="177"/>
      <c r="W172" s="184"/>
      <c r="X172" s="184"/>
      <c r="Y172" s="184"/>
      <c r="Z172" s="184"/>
      <c r="AA172" s="184"/>
      <c r="AB172" s="184"/>
      <c r="AC172" s="184"/>
      <c r="AD172" s="184"/>
      <c r="AE172" s="184"/>
      <c r="AF172" s="184"/>
      <c r="AG172" s="184"/>
      <c r="AH172" s="184"/>
      <c r="AI172" s="184"/>
      <c r="AJ172" s="184"/>
      <c r="AK172" s="184"/>
      <c r="AL172" s="185"/>
      <c r="AM172" s="178"/>
      <c r="AN172" s="177"/>
      <c r="AO172" s="184"/>
      <c r="AP172" s="184"/>
      <c r="AQ172" s="184"/>
    </row>
    <row r="173" spans="1:43" ht="11.25" customHeight="1" x14ac:dyDescent="0.2">
      <c r="A173" s="335"/>
      <c r="B173" s="146">
        <v>518</v>
      </c>
      <c r="C173" s="142"/>
      <c r="D173" s="143"/>
      <c r="E173" s="715" t="str">
        <f ca="1">VLOOKUP(INDIRECT(ADDRESS(ROW(),COLUMN()-3)),Language_Translations,MATCH(Language_Selected,Language_Options,0),FALSE)</f>
        <v>Did (NAME) receive the first oral polio vaccine in the first 2 weeks after birth or later?</v>
      </c>
      <c r="F173" s="715"/>
      <c r="G173" s="715"/>
      <c r="H173" s="715"/>
      <c r="I173" s="715"/>
      <c r="J173" s="715"/>
      <c r="K173" s="715"/>
      <c r="L173" s="715"/>
      <c r="M173" s="715"/>
      <c r="N173" s="715"/>
      <c r="O173" s="715"/>
      <c r="P173" s="715"/>
      <c r="Q173" s="715"/>
      <c r="R173" s="715"/>
      <c r="S173" s="715"/>
      <c r="T173" s="715"/>
      <c r="U173" s="142"/>
      <c r="V173" s="143"/>
      <c r="W173" s="335" t="s">
        <v>616</v>
      </c>
      <c r="X173" s="335"/>
      <c r="Y173" s="335"/>
      <c r="Z173" s="335"/>
      <c r="AA173" s="335"/>
      <c r="AB173" s="335"/>
      <c r="AD173" s="157" t="s">
        <v>9</v>
      </c>
      <c r="AE173" s="157"/>
      <c r="AF173" s="157"/>
      <c r="AG173" s="157"/>
      <c r="AH173" s="157"/>
      <c r="AI173" s="157"/>
      <c r="AJ173" s="157"/>
      <c r="AK173" s="157"/>
      <c r="AL173" s="158" t="s">
        <v>87</v>
      </c>
      <c r="AM173" s="142"/>
      <c r="AN173" s="143"/>
      <c r="AO173" s="335"/>
      <c r="AP173" s="335"/>
      <c r="AQ173" s="335"/>
    </row>
    <row r="174" spans="1:43" x14ac:dyDescent="0.2">
      <c r="A174" s="335"/>
      <c r="B174" s="163" t="s">
        <v>115</v>
      </c>
      <c r="C174" s="142"/>
      <c r="D174" s="143"/>
      <c r="E174" s="715"/>
      <c r="F174" s="715"/>
      <c r="G174" s="715"/>
      <c r="H174" s="715"/>
      <c r="I174" s="715"/>
      <c r="J174" s="715"/>
      <c r="K174" s="715"/>
      <c r="L174" s="715"/>
      <c r="M174" s="715"/>
      <c r="N174" s="715"/>
      <c r="O174" s="715"/>
      <c r="P174" s="715"/>
      <c r="Q174" s="715"/>
      <c r="R174" s="715"/>
      <c r="S174" s="715"/>
      <c r="T174" s="715"/>
      <c r="U174" s="142"/>
      <c r="V174" s="143"/>
      <c r="W174" s="335" t="s">
        <v>218</v>
      </c>
      <c r="X174" s="335"/>
      <c r="Y174" s="335"/>
      <c r="Z174" s="157" t="s">
        <v>9</v>
      </c>
      <c r="AA174" s="189"/>
      <c r="AB174" s="157"/>
      <c r="AC174" s="157"/>
      <c r="AD174" s="157"/>
      <c r="AE174" s="157"/>
      <c r="AF174" s="157"/>
      <c r="AG174" s="157"/>
      <c r="AH174" s="157"/>
      <c r="AI174" s="157"/>
      <c r="AJ174" s="157"/>
      <c r="AK174" s="157"/>
      <c r="AL174" s="158" t="s">
        <v>89</v>
      </c>
      <c r="AM174" s="142"/>
      <c r="AN174" s="143"/>
      <c r="AO174" s="335"/>
      <c r="AP174" s="335"/>
      <c r="AQ174" s="335"/>
    </row>
    <row r="175" spans="1:43" ht="6" customHeight="1" x14ac:dyDescent="0.2">
      <c r="A175" s="182"/>
      <c r="B175" s="353"/>
      <c r="C175" s="180"/>
      <c r="D175" s="179"/>
      <c r="E175" s="182"/>
      <c r="F175" s="182"/>
      <c r="G175" s="182"/>
      <c r="H175" s="182"/>
      <c r="I175" s="182"/>
      <c r="J175" s="182"/>
      <c r="K175" s="182"/>
      <c r="L175" s="182"/>
      <c r="M175" s="182"/>
      <c r="N175" s="182"/>
      <c r="O175" s="182"/>
      <c r="P175" s="182"/>
      <c r="Q175" s="182"/>
      <c r="R175" s="182"/>
      <c r="S175" s="182"/>
      <c r="T175" s="182"/>
      <c r="U175" s="180"/>
      <c r="V175" s="179"/>
      <c r="W175" s="182"/>
      <c r="X175" s="182"/>
      <c r="Y175" s="182"/>
      <c r="Z175" s="182"/>
      <c r="AA175" s="182"/>
      <c r="AB175" s="182"/>
      <c r="AC175" s="182"/>
      <c r="AD175" s="182"/>
      <c r="AE175" s="182"/>
      <c r="AF175" s="182"/>
      <c r="AG175" s="182"/>
      <c r="AH175" s="182"/>
      <c r="AI175" s="182"/>
      <c r="AJ175" s="182"/>
      <c r="AK175" s="182"/>
      <c r="AL175" s="183"/>
      <c r="AM175" s="180"/>
      <c r="AN175" s="179"/>
      <c r="AO175" s="182"/>
      <c r="AP175" s="182"/>
      <c r="AQ175" s="182"/>
    </row>
    <row r="176" spans="1:43" ht="6" customHeight="1" x14ac:dyDescent="0.2">
      <c r="A176" s="184"/>
      <c r="B176" s="357"/>
      <c r="C176" s="178"/>
      <c r="D176" s="177"/>
      <c r="E176" s="184"/>
      <c r="F176" s="184"/>
      <c r="G176" s="184"/>
      <c r="H176" s="184"/>
      <c r="I176" s="184"/>
      <c r="J176" s="184"/>
      <c r="K176" s="184"/>
      <c r="L176" s="184"/>
      <c r="M176" s="184"/>
      <c r="N176" s="184"/>
      <c r="O176" s="184"/>
      <c r="P176" s="184"/>
      <c r="Q176" s="184"/>
      <c r="R176" s="184"/>
      <c r="S176" s="184"/>
      <c r="T176" s="184"/>
      <c r="U176" s="178"/>
      <c r="V176" s="177"/>
      <c r="W176" s="184"/>
      <c r="X176" s="184"/>
      <c r="Y176" s="184"/>
      <c r="Z176" s="184"/>
      <c r="AA176" s="184"/>
      <c r="AB176" s="184"/>
      <c r="AC176" s="184"/>
      <c r="AD176" s="184"/>
      <c r="AE176" s="184"/>
      <c r="AF176" s="184"/>
      <c r="AG176" s="184"/>
      <c r="AH176" s="184"/>
      <c r="AI176" s="184"/>
      <c r="AJ176" s="184"/>
      <c r="AK176" s="184"/>
      <c r="AL176" s="185"/>
      <c r="AM176" s="178"/>
      <c r="AN176" s="177"/>
      <c r="AO176" s="184"/>
      <c r="AP176" s="184"/>
      <c r="AQ176" s="184"/>
    </row>
    <row r="177" spans="1:43" ht="11.25" customHeight="1" x14ac:dyDescent="0.2">
      <c r="A177" s="335"/>
      <c r="B177" s="146">
        <v>519</v>
      </c>
      <c r="C177" s="142"/>
      <c r="D177" s="143"/>
      <c r="E177" s="715" t="str">
        <f ca="1">VLOOKUP(INDIRECT(ADDRESS(ROW(),COLUMN()-3)),Language_Translations,MATCH(Language_Selected,Language_Options,0),FALSE)</f>
        <v>How many times did (NAME) receive the oral polio vaccine?</v>
      </c>
      <c r="F177" s="715"/>
      <c r="G177" s="715"/>
      <c r="H177" s="715"/>
      <c r="I177" s="715"/>
      <c r="J177" s="715"/>
      <c r="K177" s="715"/>
      <c r="L177" s="715"/>
      <c r="M177" s="715"/>
      <c r="N177" s="715"/>
      <c r="O177" s="715"/>
      <c r="P177" s="715"/>
      <c r="Q177" s="715"/>
      <c r="R177" s="715"/>
      <c r="S177" s="715"/>
      <c r="T177" s="715"/>
      <c r="U177" s="142"/>
      <c r="V177" s="143"/>
      <c r="W177" s="335"/>
      <c r="X177" s="335"/>
      <c r="Y177" s="335"/>
      <c r="Z177" s="335"/>
      <c r="AA177" s="335"/>
      <c r="AB177" s="335"/>
      <c r="AC177" s="335"/>
      <c r="AD177" s="335"/>
      <c r="AE177" s="335"/>
      <c r="AF177" s="335"/>
      <c r="AG177" s="335"/>
      <c r="AH177" s="335"/>
      <c r="AI177" s="335"/>
      <c r="AJ177" s="335"/>
      <c r="AK177" s="177"/>
      <c r="AL177" s="186"/>
      <c r="AM177" s="142"/>
      <c r="AN177" s="143"/>
      <c r="AO177" s="335"/>
      <c r="AP177" s="335"/>
      <c r="AQ177" s="335"/>
    </row>
    <row r="178" spans="1:43" x14ac:dyDescent="0.2">
      <c r="A178" s="335"/>
      <c r="B178" s="155"/>
      <c r="C178" s="142"/>
      <c r="D178" s="143"/>
      <c r="E178" s="715"/>
      <c r="F178" s="715"/>
      <c r="G178" s="715"/>
      <c r="H178" s="715"/>
      <c r="I178" s="715"/>
      <c r="J178" s="715"/>
      <c r="K178" s="715"/>
      <c r="L178" s="715"/>
      <c r="M178" s="715"/>
      <c r="N178" s="715"/>
      <c r="O178" s="715"/>
      <c r="P178" s="715"/>
      <c r="Q178" s="715"/>
      <c r="R178" s="715"/>
      <c r="S178" s="715"/>
      <c r="T178" s="715"/>
      <c r="U178" s="142"/>
      <c r="V178" s="143"/>
      <c r="W178" s="335" t="s">
        <v>473</v>
      </c>
      <c r="X178" s="335"/>
      <c r="Y178" s="335"/>
      <c r="Z178" s="335"/>
      <c r="AA178" s="335"/>
      <c r="AB178" s="335"/>
      <c r="AD178" s="157" t="s">
        <v>9</v>
      </c>
      <c r="AE178" s="189"/>
      <c r="AF178" s="157"/>
      <c r="AG178" s="157"/>
      <c r="AH178" s="157"/>
      <c r="AI178" s="157"/>
      <c r="AJ178" s="157"/>
      <c r="AK178" s="179"/>
      <c r="AL178" s="188"/>
      <c r="AM178" s="142"/>
      <c r="AN178" s="143"/>
      <c r="AO178" s="335"/>
      <c r="AP178" s="335"/>
      <c r="AQ178" s="335"/>
    </row>
    <row r="179" spans="1:43" ht="6" customHeight="1" x14ac:dyDescent="0.2">
      <c r="A179" s="182"/>
      <c r="B179" s="353"/>
      <c r="C179" s="180"/>
      <c r="D179" s="179"/>
      <c r="E179" s="182"/>
      <c r="F179" s="182"/>
      <c r="G179" s="182"/>
      <c r="H179" s="182"/>
      <c r="I179" s="182"/>
      <c r="J179" s="182"/>
      <c r="K179" s="182"/>
      <c r="L179" s="182"/>
      <c r="M179" s="182"/>
      <c r="N179" s="182"/>
      <c r="O179" s="182"/>
      <c r="P179" s="182"/>
      <c r="Q179" s="182"/>
      <c r="R179" s="182"/>
      <c r="S179" s="182"/>
      <c r="T179" s="182"/>
      <c r="U179" s="180"/>
      <c r="V179" s="179"/>
      <c r="W179" s="182"/>
      <c r="X179" s="182"/>
      <c r="Y179" s="182"/>
      <c r="Z179" s="182"/>
      <c r="AA179" s="182"/>
      <c r="AB179" s="182"/>
      <c r="AC179" s="182"/>
      <c r="AD179" s="182"/>
      <c r="AE179" s="182"/>
      <c r="AF179" s="182"/>
      <c r="AG179" s="182"/>
      <c r="AH179" s="182"/>
      <c r="AI179" s="182"/>
      <c r="AJ179" s="182"/>
      <c r="AK179" s="182"/>
      <c r="AL179" s="183"/>
      <c r="AM179" s="180"/>
      <c r="AN179" s="179"/>
      <c r="AO179" s="182"/>
      <c r="AP179" s="182"/>
      <c r="AQ179" s="182"/>
    </row>
    <row r="180" spans="1:43" ht="6" customHeight="1" x14ac:dyDescent="0.2">
      <c r="A180" s="184"/>
      <c r="B180" s="357"/>
      <c r="C180" s="178"/>
      <c r="D180" s="177"/>
      <c r="E180" s="184"/>
      <c r="F180" s="184"/>
      <c r="G180" s="184"/>
      <c r="H180" s="184"/>
      <c r="I180" s="184"/>
      <c r="J180" s="184"/>
      <c r="K180" s="184"/>
      <c r="L180" s="184"/>
      <c r="M180" s="184"/>
      <c r="N180" s="184"/>
      <c r="O180" s="184"/>
      <c r="P180" s="184"/>
      <c r="Q180" s="184"/>
      <c r="R180" s="184"/>
      <c r="S180" s="184"/>
      <c r="T180" s="184"/>
      <c r="U180" s="178"/>
      <c r="V180" s="177"/>
      <c r="W180" s="184"/>
      <c r="X180" s="184"/>
      <c r="Y180" s="184"/>
      <c r="Z180" s="184"/>
      <c r="AA180" s="184"/>
      <c r="AB180" s="184"/>
      <c r="AC180" s="184"/>
      <c r="AD180" s="184"/>
      <c r="AE180" s="184"/>
      <c r="AF180" s="184"/>
      <c r="AG180" s="184"/>
      <c r="AH180" s="184"/>
      <c r="AI180" s="184"/>
      <c r="AJ180" s="184"/>
      <c r="AK180" s="184"/>
      <c r="AL180" s="185"/>
      <c r="AM180" s="178"/>
      <c r="AN180" s="177"/>
      <c r="AO180" s="184"/>
      <c r="AP180" s="184"/>
      <c r="AQ180" s="184"/>
    </row>
    <row r="181" spans="1:43" ht="11.25" customHeight="1" x14ac:dyDescent="0.2">
      <c r="A181" s="335"/>
      <c r="B181" s="146">
        <v>520</v>
      </c>
      <c r="C181" s="142"/>
      <c r="D181" s="143"/>
      <c r="E181" s="715" t="str">
        <f ca="1">VLOOKUP(INDIRECT(ADDRESS(ROW(),COLUMN()-3)),Language_Translations,MATCH(Language_Selected,Language_Options,0),FALSE)</f>
        <v>The last time (NAME) received the polio drops, did (NAME) also get an IPV injection in the arm to protect against polio?</v>
      </c>
      <c r="F181" s="715"/>
      <c r="G181" s="715"/>
      <c r="H181" s="715"/>
      <c r="I181" s="715"/>
      <c r="J181" s="715"/>
      <c r="K181" s="715"/>
      <c r="L181" s="715"/>
      <c r="M181" s="715"/>
      <c r="N181" s="715"/>
      <c r="O181" s="715"/>
      <c r="P181" s="715"/>
      <c r="Q181" s="715"/>
      <c r="R181" s="715"/>
      <c r="S181" s="715"/>
      <c r="T181" s="715"/>
      <c r="U181" s="142"/>
      <c r="V181" s="143"/>
      <c r="W181" s="335" t="s">
        <v>112</v>
      </c>
      <c r="X181" s="335"/>
      <c r="Y181" s="157" t="s">
        <v>9</v>
      </c>
      <c r="Z181" s="157"/>
      <c r="AA181" s="157"/>
      <c r="AB181" s="157"/>
      <c r="AC181" s="157"/>
      <c r="AD181" s="157"/>
      <c r="AE181" s="157"/>
      <c r="AF181" s="157"/>
      <c r="AG181" s="157"/>
      <c r="AH181" s="157"/>
      <c r="AI181" s="157"/>
      <c r="AJ181" s="157"/>
      <c r="AK181" s="157"/>
      <c r="AL181" s="158" t="s">
        <v>87</v>
      </c>
      <c r="AM181" s="142"/>
      <c r="AN181" s="143"/>
      <c r="AO181" s="335"/>
      <c r="AP181" s="335"/>
      <c r="AQ181" s="335"/>
    </row>
    <row r="182" spans="1:43" x14ac:dyDescent="0.2">
      <c r="A182" s="335"/>
      <c r="B182" s="163" t="s">
        <v>123</v>
      </c>
      <c r="C182" s="142"/>
      <c r="D182" s="143"/>
      <c r="E182" s="715"/>
      <c r="F182" s="715"/>
      <c r="G182" s="715"/>
      <c r="H182" s="715"/>
      <c r="I182" s="715"/>
      <c r="J182" s="715"/>
      <c r="K182" s="715"/>
      <c r="L182" s="715"/>
      <c r="M182" s="715"/>
      <c r="N182" s="715"/>
      <c r="O182" s="715"/>
      <c r="P182" s="715"/>
      <c r="Q182" s="715"/>
      <c r="R182" s="715"/>
      <c r="S182" s="715"/>
      <c r="T182" s="715"/>
      <c r="U182" s="142"/>
      <c r="V182" s="143"/>
      <c r="W182" s="335" t="s">
        <v>113</v>
      </c>
      <c r="X182" s="335"/>
      <c r="Y182" s="157" t="s">
        <v>9</v>
      </c>
      <c r="Z182" s="157"/>
      <c r="AA182" s="157"/>
      <c r="AB182" s="157"/>
      <c r="AC182" s="157"/>
      <c r="AD182" s="157"/>
      <c r="AE182" s="157"/>
      <c r="AF182" s="157"/>
      <c r="AG182" s="157"/>
      <c r="AH182" s="157"/>
      <c r="AI182" s="157"/>
      <c r="AJ182" s="157"/>
      <c r="AK182" s="157"/>
      <c r="AL182" s="158" t="s">
        <v>89</v>
      </c>
      <c r="AM182" s="142"/>
      <c r="AN182" s="143"/>
      <c r="AO182" s="335"/>
      <c r="AP182" s="335"/>
      <c r="AQ182" s="335"/>
    </row>
    <row r="183" spans="1:43" ht="11.25" customHeight="1" x14ac:dyDescent="0.2">
      <c r="A183" s="335"/>
      <c r="B183" s="155"/>
      <c r="C183" s="142"/>
      <c r="D183" s="143"/>
      <c r="E183" s="715"/>
      <c r="F183" s="715"/>
      <c r="G183" s="715"/>
      <c r="H183" s="715"/>
      <c r="I183" s="715"/>
      <c r="J183" s="715"/>
      <c r="K183" s="715"/>
      <c r="L183" s="715"/>
      <c r="M183" s="715"/>
      <c r="N183" s="715"/>
      <c r="O183" s="715"/>
      <c r="P183" s="715"/>
      <c r="Q183" s="715"/>
      <c r="R183" s="715"/>
      <c r="S183" s="715"/>
      <c r="T183" s="715"/>
      <c r="U183" s="204"/>
      <c r="V183" s="143"/>
      <c r="W183" s="335" t="s">
        <v>260</v>
      </c>
      <c r="X183" s="335"/>
      <c r="Y183" s="335"/>
      <c r="Z183" s="335"/>
      <c r="AA183" s="335"/>
      <c r="AB183" s="157" t="s">
        <v>9</v>
      </c>
      <c r="AC183" s="189"/>
      <c r="AD183" s="157"/>
      <c r="AE183" s="157"/>
      <c r="AF183" s="157"/>
      <c r="AG183" s="157"/>
      <c r="AH183" s="157"/>
      <c r="AI183" s="157"/>
      <c r="AJ183" s="157"/>
      <c r="AK183" s="157"/>
      <c r="AL183" s="158" t="s">
        <v>212</v>
      </c>
      <c r="AM183" s="142"/>
      <c r="AN183" s="143"/>
      <c r="AO183" s="335"/>
      <c r="AP183" s="335"/>
      <c r="AQ183" s="335"/>
    </row>
    <row r="184" spans="1:43" ht="6" customHeight="1" x14ac:dyDescent="0.2">
      <c r="A184" s="182"/>
      <c r="B184" s="353"/>
      <c r="C184" s="180"/>
      <c r="D184" s="179"/>
      <c r="E184" s="182"/>
      <c r="F184" s="182"/>
      <c r="G184" s="182"/>
      <c r="H184" s="182"/>
      <c r="I184" s="182"/>
      <c r="J184" s="182"/>
      <c r="K184" s="182"/>
      <c r="L184" s="182"/>
      <c r="M184" s="182"/>
      <c r="N184" s="182"/>
      <c r="O184" s="182"/>
      <c r="P184" s="182"/>
      <c r="Q184" s="182"/>
      <c r="R184" s="182"/>
      <c r="S184" s="182"/>
      <c r="T184" s="182"/>
      <c r="U184" s="180"/>
      <c r="V184" s="179"/>
      <c r="W184" s="182"/>
      <c r="X184" s="182"/>
      <c r="Y184" s="182"/>
      <c r="Z184" s="182"/>
      <c r="AA184" s="182"/>
      <c r="AB184" s="182"/>
      <c r="AC184" s="182"/>
      <c r="AD184" s="182"/>
      <c r="AE184" s="182"/>
      <c r="AF184" s="182"/>
      <c r="AG184" s="182"/>
      <c r="AH184" s="182"/>
      <c r="AI184" s="182"/>
      <c r="AJ184" s="182"/>
      <c r="AK184" s="182"/>
      <c r="AL184" s="183"/>
      <c r="AM184" s="180"/>
      <c r="AN184" s="179"/>
      <c r="AO184" s="182"/>
      <c r="AP184" s="182"/>
      <c r="AQ184" s="182"/>
    </row>
    <row r="185" spans="1:43" ht="6" customHeight="1" x14ac:dyDescent="0.2">
      <c r="A185" s="184"/>
      <c r="B185" s="357"/>
      <c r="C185" s="178"/>
      <c r="D185" s="177"/>
      <c r="E185" s="184"/>
      <c r="F185" s="184"/>
      <c r="G185" s="184"/>
      <c r="H185" s="184"/>
      <c r="I185" s="184"/>
      <c r="J185" s="184"/>
      <c r="K185" s="184"/>
      <c r="L185" s="184"/>
      <c r="M185" s="184"/>
      <c r="N185" s="184"/>
      <c r="O185" s="184"/>
      <c r="P185" s="184"/>
      <c r="Q185" s="184"/>
      <c r="R185" s="184"/>
      <c r="S185" s="184"/>
      <c r="T185" s="184"/>
      <c r="U185" s="178"/>
      <c r="V185" s="177"/>
      <c r="W185" s="184"/>
      <c r="X185" s="184"/>
      <c r="Y185" s="184"/>
      <c r="Z185" s="184"/>
      <c r="AA185" s="184"/>
      <c r="AB185" s="184"/>
      <c r="AC185" s="184"/>
      <c r="AD185" s="184"/>
      <c r="AE185" s="184"/>
      <c r="AF185" s="184"/>
      <c r="AG185" s="184"/>
      <c r="AH185" s="184"/>
      <c r="AI185" s="184"/>
      <c r="AJ185" s="184"/>
      <c r="AK185" s="184"/>
      <c r="AL185" s="185"/>
      <c r="AM185" s="178"/>
      <c r="AN185" s="177"/>
      <c r="AO185" s="184"/>
      <c r="AP185" s="184"/>
      <c r="AQ185" s="184"/>
    </row>
    <row r="186" spans="1:43" ht="11.25" customHeight="1" x14ac:dyDescent="0.2">
      <c r="A186" s="335"/>
      <c r="B186" s="146">
        <v>521</v>
      </c>
      <c r="C186" s="142"/>
      <c r="D186" s="143"/>
      <c r="E186" s="715" t="str">
        <f ca="1">VLOOKUP(INDIRECT(ADDRESS(ROW(),COLUMN()-3)),Language_Translations,MATCH(Language_Selected,Language_Options,0),FALSE)</f>
        <v>Has (NAME) ever received a pentavalent vaccination, that is, an injection given in the thigh sometimes at the same time as polio drops?</v>
      </c>
      <c r="F186" s="715"/>
      <c r="G186" s="715"/>
      <c r="H186" s="715"/>
      <c r="I186" s="715"/>
      <c r="J186" s="715"/>
      <c r="K186" s="715"/>
      <c r="L186" s="715"/>
      <c r="M186" s="715"/>
      <c r="N186" s="715"/>
      <c r="O186" s="715"/>
      <c r="P186" s="715"/>
      <c r="Q186" s="715"/>
      <c r="R186" s="715"/>
      <c r="S186" s="715"/>
      <c r="T186" s="715"/>
      <c r="U186" s="142"/>
      <c r="V186" s="143"/>
      <c r="W186" s="335" t="s">
        <v>112</v>
      </c>
      <c r="X186" s="335"/>
      <c r="Y186" s="157" t="s">
        <v>9</v>
      </c>
      <c r="Z186" s="157"/>
      <c r="AA186" s="157"/>
      <c r="AB186" s="157"/>
      <c r="AC186" s="157"/>
      <c r="AD186" s="157"/>
      <c r="AE186" s="157"/>
      <c r="AF186" s="157"/>
      <c r="AG186" s="157"/>
      <c r="AH186" s="157"/>
      <c r="AI186" s="157"/>
      <c r="AJ186" s="157"/>
      <c r="AK186" s="157"/>
      <c r="AL186" s="158" t="s">
        <v>87</v>
      </c>
      <c r="AM186" s="142"/>
      <c r="AN186" s="143"/>
      <c r="AO186" s="335"/>
      <c r="AP186" s="335"/>
      <c r="AQ186" s="335"/>
    </row>
    <row r="187" spans="1:43" x14ac:dyDescent="0.2">
      <c r="A187" s="335"/>
      <c r="B187" s="163" t="s">
        <v>297</v>
      </c>
      <c r="C187" s="142"/>
      <c r="D187" s="143"/>
      <c r="E187" s="715"/>
      <c r="F187" s="715"/>
      <c r="G187" s="715"/>
      <c r="H187" s="715"/>
      <c r="I187" s="715"/>
      <c r="J187" s="715"/>
      <c r="K187" s="715"/>
      <c r="L187" s="715"/>
      <c r="M187" s="715"/>
      <c r="N187" s="715"/>
      <c r="O187" s="715"/>
      <c r="P187" s="715"/>
      <c r="Q187" s="715"/>
      <c r="R187" s="715"/>
      <c r="S187" s="715"/>
      <c r="T187" s="715"/>
      <c r="U187" s="142"/>
      <c r="V187" s="143"/>
      <c r="W187" s="335" t="s">
        <v>113</v>
      </c>
      <c r="X187" s="335"/>
      <c r="Y187" s="157" t="s">
        <v>9</v>
      </c>
      <c r="Z187" s="157"/>
      <c r="AA187" s="157"/>
      <c r="AB187" s="157"/>
      <c r="AC187" s="157"/>
      <c r="AD187" s="157"/>
      <c r="AE187" s="157"/>
      <c r="AF187" s="157"/>
      <c r="AG187" s="157"/>
      <c r="AH187" s="157"/>
      <c r="AI187" s="157"/>
      <c r="AJ187" s="157"/>
      <c r="AK187" s="157"/>
      <c r="AL187" s="158" t="s">
        <v>89</v>
      </c>
      <c r="AM187" s="142"/>
      <c r="AN187" s="143"/>
      <c r="AO187" s="335"/>
      <c r="AP187" s="748">
        <v>523</v>
      </c>
      <c r="AQ187" s="207"/>
    </row>
    <row r="188" spans="1:43" ht="11.25" customHeight="1" x14ac:dyDescent="0.2">
      <c r="A188" s="335"/>
      <c r="B188" s="163" t="s">
        <v>617</v>
      </c>
      <c r="C188" s="142"/>
      <c r="D188" s="143"/>
      <c r="E188" s="715"/>
      <c r="F188" s="715"/>
      <c r="G188" s="715"/>
      <c r="H188" s="715"/>
      <c r="I188" s="715"/>
      <c r="J188" s="715"/>
      <c r="K188" s="715"/>
      <c r="L188" s="715"/>
      <c r="M188" s="715"/>
      <c r="N188" s="715"/>
      <c r="O188" s="715"/>
      <c r="P188" s="715"/>
      <c r="Q188" s="715"/>
      <c r="R188" s="715"/>
      <c r="S188" s="715"/>
      <c r="T188" s="715"/>
      <c r="U188" s="204"/>
      <c r="V188" s="143"/>
      <c r="W188" s="335" t="s">
        <v>260</v>
      </c>
      <c r="X188" s="335"/>
      <c r="Y188" s="335"/>
      <c r="Z188" s="335"/>
      <c r="AA188" s="335"/>
      <c r="AB188" s="157" t="s">
        <v>9</v>
      </c>
      <c r="AC188" s="189"/>
      <c r="AD188" s="157"/>
      <c r="AE188" s="157"/>
      <c r="AF188" s="157"/>
      <c r="AG188" s="157"/>
      <c r="AH188" s="157"/>
      <c r="AI188" s="157"/>
      <c r="AJ188" s="157"/>
      <c r="AK188" s="157"/>
      <c r="AL188" s="158" t="s">
        <v>212</v>
      </c>
      <c r="AM188" s="142"/>
      <c r="AN188" s="143"/>
      <c r="AO188" s="335"/>
      <c r="AP188" s="748"/>
      <c r="AQ188" s="207"/>
    </row>
    <row r="189" spans="1:43" ht="6" customHeight="1" x14ac:dyDescent="0.2">
      <c r="A189" s="182"/>
      <c r="B189" s="353"/>
      <c r="C189" s="180"/>
      <c r="D189" s="179"/>
      <c r="E189" s="182"/>
      <c r="F189" s="182"/>
      <c r="G189" s="182"/>
      <c r="H189" s="182"/>
      <c r="I189" s="182"/>
      <c r="J189" s="182"/>
      <c r="K189" s="182"/>
      <c r="L189" s="182"/>
      <c r="M189" s="182"/>
      <c r="N189" s="182"/>
      <c r="O189" s="182"/>
      <c r="P189" s="182"/>
      <c r="Q189" s="182"/>
      <c r="R189" s="182"/>
      <c r="S189" s="182"/>
      <c r="T189" s="182"/>
      <c r="U189" s="180"/>
      <c r="V189" s="179"/>
      <c r="W189" s="182"/>
      <c r="X189" s="182"/>
      <c r="Y189" s="182"/>
      <c r="Z189" s="182"/>
      <c r="AA189" s="182"/>
      <c r="AB189" s="182"/>
      <c r="AC189" s="182"/>
      <c r="AD189" s="182"/>
      <c r="AE189" s="182"/>
      <c r="AF189" s="182"/>
      <c r="AG189" s="182"/>
      <c r="AH189" s="182"/>
      <c r="AI189" s="182"/>
      <c r="AJ189" s="182"/>
      <c r="AK189" s="182"/>
      <c r="AL189" s="183"/>
      <c r="AM189" s="180"/>
      <c r="AN189" s="179"/>
      <c r="AO189" s="182"/>
      <c r="AP189" s="182"/>
      <c r="AQ189" s="182"/>
    </row>
    <row r="190" spans="1:43" ht="6" customHeight="1" x14ac:dyDescent="0.2">
      <c r="A190" s="184"/>
      <c r="B190" s="357"/>
      <c r="C190" s="178"/>
      <c r="D190" s="177"/>
      <c r="E190" s="184"/>
      <c r="F190" s="184"/>
      <c r="G190" s="184"/>
      <c r="H190" s="184"/>
      <c r="I190" s="184"/>
      <c r="J190" s="184"/>
      <c r="K190" s="184"/>
      <c r="L190" s="184"/>
      <c r="M190" s="184"/>
      <c r="N190" s="184"/>
      <c r="O190" s="184"/>
      <c r="P190" s="184"/>
      <c r="Q190" s="184"/>
      <c r="R190" s="184"/>
      <c r="S190" s="184"/>
      <c r="T190" s="184"/>
      <c r="U190" s="178"/>
      <c r="V190" s="177"/>
      <c r="W190" s="184"/>
      <c r="X190" s="184"/>
      <c r="Y190" s="184"/>
      <c r="Z190" s="184"/>
      <c r="AA190" s="184"/>
      <c r="AB190" s="184"/>
      <c r="AC190" s="184"/>
      <c r="AD190" s="184"/>
      <c r="AE190" s="184"/>
      <c r="AF190" s="184"/>
      <c r="AG190" s="184"/>
      <c r="AH190" s="184"/>
      <c r="AI190" s="184"/>
      <c r="AJ190" s="184"/>
      <c r="AK190" s="184"/>
      <c r="AL190" s="185"/>
      <c r="AM190" s="178"/>
      <c r="AN190" s="177"/>
      <c r="AO190" s="184"/>
      <c r="AP190" s="184"/>
      <c r="AQ190" s="184"/>
    </row>
    <row r="191" spans="1:43" ht="11.25" customHeight="1" x14ac:dyDescent="0.2">
      <c r="A191" s="335"/>
      <c r="B191" s="146">
        <v>522</v>
      </c>
      <c r="C191" s="142"/>
      <c r="D191" s="143"/>
      <c r="E191" s="715" t="str">
        <f ca="1">VLOOKUP(INDIRECT(ADDRESS(ROW(),COLUMN()-3)),Language_Translations,MATCH(Language_Selected,Language_Options,0),FALSE)</f>
        <v>How many times did (NAME) receive the pentavalent vaccine?</v>
      </c>
      <c r="F191" s="715"/>
      <c r="G191" s="715"/>
      <c r="H191" s="715"/>
      <c r="I191" s="715"/>
      <c r="J191" s="715"/>
      <c r="K191" s="715"/>
      <c r="L191" s="715"/>
      <c r="M191" s="715"/>
      <c r="N191" s="715"/>
      <c r="O191" s="715"/>
      <c r="P191" s="715"/>
      <c r="Q191" s="715"/>
      <c r="R191" s="715"/>
      <c r="S191" s="715"/>
      <c r="T191" s="715"/>
      <c r="U191" s="142"/>
      <c r="V191" s="143"/>
      <c r="W191" s="335"/>
      <c r="X191" s="335"/>
      <c r="Y191" s="335"/>
      <c r="Z191" s="335"/>
      <c r="AA191" s="335"/>
      <c r="AB191" s="335"/>
      <c r="AC191" s="335"/>
      <c r="AD191" s="335"/>
      <c r="AE191" s="335"/>
      <c r="AF191" s="335"/>
      <c r="AG191" s="335"/>
      <c r="AH191" s="335"/>
      <c r="AI191" s="335"/>
      <c r="AJ191" s="335"/>
      <c r="AK191" s="177"/>
      <c r="AL191" s="186"/>
      <c r="AM191" s="142"/>
      <c r="AN191" s="143"/>
      <c r="AO191" s="335"/>
      <c r="AP191" s="335"/>
      <c r="AQ191" s="335"/>
    </row>
    <row r="192" spans="1:43" x14ac:dyDescent="0.2">
      <c r="A192" s="335"/>
      <c r="B192" s="163" t="s">
        <v>297</v>
      </c>
      <c r="C192" s="142"/>
      <c r="D192" s="143"/>
      <c r="E192" s="715"/>
      <c r="F192" s="715"/>
      <c r="G192" s="715"/>
      <c r="H192" s="715"/>
      <c r="I192" s="715"/>
      <c r="J192" s="715"/>
      <c r="K192" s="715"/>
      <c r="L192" s="715"/>
      <c r="M192" s="715"/>
      <c r="N192" s="715"/>
      <c r="O192" s="715"/>
      <c r="P192" s="715"/>
      <c r="Q192" s="715"/>
      <c r="R192" s="715"/>
      <c r="S192" s="715"/>
      <c r="T192" s="715"/>
      <c r="U192" s="142"/>
      <c r="V192" s="143"/>
      <c r="W192" s="335" t="s">
        <v>473</v>
      </c>
      <c r="X192" s="335"/>
      <c r="Y192" s="335"/>
      <c r="Z192" s="335"/>
      <c r="AA192" s="335"/>
      <c r="AB192" s="335"/>
      <c r="AD192" s="157" t="s">
        <v>9</v>
      </c>
      <c r="AE192" s="189"/>
      <c r="AF192" s="157"/>
      <c r="AG192" s="157"/>
      <c r="AH192" s="157"/>
      <c r="AI192" s="157"/>
      <c r="AJ192" s="157"/>
      <c r="AK192" s="179"/>
      <c r="AL192" s="188"/>
      <c r="AM192" s="142"/>
      <c r="AN192" s="143"/>
      <c r="AO192" s="335"/>
      <c r="AP192" s="335"/>
      <c r="AQ192" s="335"/>
    </row>
    <row r="193" spans="1:43" ht="6" customHeight="1" x14ac:dyDescent="0.2">
      <c r="A193" s="182"/>
      <c r="B193" s="353"/>
      <c r="C193" s="180"/>
      <c r="D193" s="179"/>
      <c r="E193" s="182"/>
      <c r="F193" s="182"/>
      <c r="G193" s="182"/>
      <c r="H193" s="182"/>
      <c r="I193" s="182"/>
      <c r="J193" s="182"/>
      <c r="K193" s="182"/>
      <c r="L193" s="182"/>
      <c r="M193" s="182"/>
      <c r="N193" s="182"/>
      <c r="O193" s="182"/>
      <c r="P193" s="182"/>
      <c r="Q193" s="182"/>
      <c r="R193" s="182"/>
      <c r="S193" s="182"/>
      <c r="T193" s="182"/>
      <c r="U193" s="180"/>
      <c r="V193" s="179"/>
      <c r="W193" s="182"/>
      <c r="X193" s="182"/>
      <c r="Y193" s="182"/>
      <c r="Z193" s="182"/>
      <c r="AA193" s="182"/>
      <c r="AB193" s="182"/>
      <c r="AC193" s="182"/>
      <c r="AD193" s="182"/>
      <c r="AE193" s="182"/>
      <c r="AF193" s="182"/>
      <c r="AG193" s="182"/>
      <c r="AH193" s="182"/>
      <c r="AI193" s="182"/>
      <c r="AJ193" s="182"/>
      <c r="AK193" s="182"/>
      <c r="AL193" s="183"/>
      <c r="AM193" s="180"/>
      <c r="AN193" s="179"/>
      <c r="AO193" s="182"/>
      <c r="AP193" s="182"/>
      <c r="AQ193" s="182"/>
    </row>
    <row r="194" spans="1:43" ht="6" customHeight="1" x14ac:dyDescent="0.2">
      <c r="A194" s="184"/>
      <c r="B194" s="357"/>
      <c r="C194" s="178"/>
      <c r="D194" s="177"/>
      <c r="E194" s="184"/>
      <c r="F194" s="184"/>
      <c r="G194" s="184"/>
      <c r="H194" s="184"/>
      <c r="I194" s="184"/>
      <c r="J194" s="184"/>
      <c r="K194" s="184"/>
      <c r="L194" s="184"/>
      <c r="M194" s="184"/>
      <c r="N194" s="184"/>
      <c r="O194" s="184"/>
      <c r="P194" s="184"/>
      <c r="Q194" s="184"/>
      <c r="R194" s="184"/>
      <c r="S194" s="184"/>
      <c r="T194" s="184"/>
      <c r="U194" s="178"/>
      <c r="V194" s="177"/>
      <c r="W194" s="184"/>
      <c r="X194" s="184"/>
      <c r="Y194" s="184"/>
      <c r="Z194" s="184"/>
      <c r="AA194" s="184"/>
      <c r="AB194" s="184"/>
      <c r="AC194" s="184"/>
      <c r="AD194" s="184"/>
      <c r="AE194" s="184"/>
      <c r="AF194" s="184"/>
      <c r="AG194" s="184"/>
      <c r="AH194" s="184"/>
      <c r="AI194" s="184"/>
      <c r="AJ194" s="184"/>
      <c r="AK194" s="184"/>
      <c r="AL194" s="185"/>
      <c r="AM194" s="178"/>
      <c r="AN194" s="177"/>
      <c r="AO194" s="184"/>
      <c r="AP194" s="184"/>
      <c r="AQ194" s="184"/>
    </row>
    <row r="195" spans="1:43" ht="11.25" customHeight="1" x14ac:dyDescent="0.2">
      <c r="A195" s="335"/>
      <c r="B195" s="146">
        <v>523</v>
      </c>
      <c r="C195" s="142"/>
      <c r="D195" s="143"/>
      <c r="E195" s="715" t="str">
        <f ca="1">VLOOKUP(INDIRECT(ADDRESS(ROW(),COLUMN()-3)),Language_Translations,MATCH(Language_Selected,Language_Options,0),FALSE)</f>
        <v>Has (NAME) ever received a pneumococcal vaccination, that is, an injection in the thigh to prevent pneumonia?</v>
      </c>
      <c r="F195" s="715"/>
      <c r="G195" s="715"/>
      <c r="H195" s="715"/>
      <c r="I195" s="715"/>
      <c r="J195" s="715"/>
      <c r="K195" s="715"/>
      <c r="L195" s="715"/>
      <c r="M195" s="715"/>
      <c r="N195" s="715"/>
      <c r="O195" s="715"/>
      <c r="P195" s="715"/>
      <c r="Q195" s="715"/>
      <c r="R195" s="715"/>
      <c r="S195" s="715"/>
      <c r="T195" s="715"/>
      <c r="U195" s="142"/>
      <c r="V195" s="143"/>
      <c r="W195" s="335" t="s">
        <v>112</v>
      </c>
      <c r="X195" s="335"/>
      <c r="Y195" s="157" t="s">
        <v>9</v>
      </c>
      <c r="Z195" s="157"/>
      <c r="AA195" s="157"/>
      <c r="AB195" s="157"/>
      <c r="AC195" s="157"/>
      <c r="AD195" s="157"/>
      <c r="AE195" s="157"/>
      <c r="AF195" s="157"/>
      <c r="AG195" s="157"/>
      <c r="AH195" s="157"/>
      <c r="AI195" s="157"/>
      <c r="AJ195" s="157"/>
      <c r="AK195" s="157"/>
      <c r="AL195" s="158" t="s">
        <v>87</v>
      </c>
      <c r="AM195" s="142"/>
      <c r="AN195" s="143"/>
      <c r="AO195" s="335"/>
      <c r="AP195" s="335"/>
      <c r="AQ195" s="335"/>
    </row>
    <row r="196" spans="1:43" x14ac:dyDescent="0.2">
      <c r="A196" s="335"/>
      <c r="B196" s="163" t="s">
        <v>617</v>
      </c>
      <c r="C196" s="142"/>
      <c r="D196" s="143"/>
      <c r="E196" s="715"/>
      <c r="F196" s="715"/>
      <c r="G196" s="715"/>
      <c r="H196" s="715"/>
      <c r="I196" s="715"/>
      <c r="J196" s="715"/>
      <c r="K196" s="715"/>
      <c r="L196" s="715"/>
      <c r="M196" s="715"/>
      <c r="N196" s="715"/>
      <c r="O196" s="715"/>
      <c r="P196" s="715"/>
      <c r="Q196" s="715"/>
      <c r="R196" s="715"/>
      <c r="S196" s="715"/>
      <c r="T196" s="715"/>
      <c r="U196" s="142"/>
      <c r="V196" s="143"/>
      <c r="W196" s="335" t="s">
        <v>113</v>
      </c>
      <c r="X196" s="335"/>
      <c r="Y196" s="157" t="s">
        <v>9</v>
      </c>
      <c r="Z196" s="157"/>
      <c r="AA196" s="157"/>
      <c r="AB196" s="157"/>
      <c r="AC196" s="157"/>
      <c r="AD196" s="157"/>
      <c r="AE196" s="157"/>
      <c r="AF196" s="157"/>
      <c r="AG196" s="157"/>
      <c r="AH196" s="157"/>
      <c r="AI196" s="157"/>
      <c r="AJ196" s="157"/>
      <c r="AK196" s="157"/>
      <c r="AL196" s="158" t="s">
        <v>89</v>
      </c>
      <c r="AM196" s="142"/>
      <c r="AN196" s="143"/>
      <c r="AO196" s="335"/>
      <c r="AP196" s="748">
        <v>525</v>
      </c>
      <c r="AQ196" s="207"/>
    </row>
    <row r="197" spans="1:43" ht="11.25" customHeight="1" x14ac:dyDescent="0.2">
      <c r="A197" s="335"/>
      <c r="B197" s="155"/>
      <c r="C197" s="142"/>
      <c r="D197" s="143"/>
      <c r="E197" s="715"/>
      <c r="F197" s="715"/>
      <c r="G197" s="715"/>
      <c r="H197" s="715"/>
      <c r="I197" s="715"/>
      <c r="J197" s="715"/>
      <c r="K197" s="715"/>
      <c r="L197" s="715"/>
      <c r="M197" s="715"/>
      <c r="N197" s="715"/>
      <c r="O197" s="715"/>
      <c r="P197" s="715"/>
      <c r="Q197" s="715"/>
      <c r="R197" s="715"/>
      <c r="S197" s="715"/>
      <c r="T197" s="715"/>
      <c r="U197" s="204"/>
      <c r="V197" s="143"/>
      <c r="W197" s="335" t="s">
        <v>260</v>
      </c>
      <c r="X197" s="335"/>
      <c r="Y197" s="335"/>
      <c r="Z197" s="335"/>
      <c r="AA197" s="335"/>
      <c r="AB197" s="157" t="s">
        <v>9</v>
      </c>
      <c r="AC197" s="189"/>
      <c r="AD197" s="157"/>
      <c r="AE197" s="157"/>
      <c r="AF197" s="157"/>
      <c r="AG197" s="157"/>
      <c r="AH197" s="157"/>
      <c r="AI197" s="157"/>
      <c r="AJ197" s="157"/>
      <c r="AK197" s="157"/>
      <c r="AL197" s="158" t="s">
        <v>212</v>
      </c>
      <c r="AM197" s="142"/>
      <c r="AN197" s="143"/>
      <c r="AO197" s="335"/>
      <c r="AP197" s="748"/>
      <c r="AQ197" s="207"/>
    </row>
    <row r="198" spans="1:43" ht="6" customHeight="1" x14ac:dyDescent="0.2">
      <c r="A198" s="182"/>
      <c r="B198" s="353"/>
      <c r="C198" s="180"/>
      <c r="D198" s="179"/>
      <c r="E198" s="182"/>
      <c r="F198" s="182"/>
      <c r="G198" s="182"/>
      <c r="H198" s="182"/>
      <c r="I198" s="182"/>
      <c r="J198" s="182"/>
      <c r="K198" s="182"/>
      <c r="L198" s="182"/>
      <c r="M198" s="182"/>
      <c r="N198" s="182"/>
      <c r="O198" s="182"/>
      <c r="P198" s="182"/>
      <c r="Q198" s="182"/>
      <c r="R198" s="182"/>
      <c r="S198" s="182"/>
      <c r="T198" s="182"/>
      <c r="U198" s="180"/>
      <c r="V198" s="179"/>
      <c r="W198" s="182"/>
      <c r="X198" s="182"/>
      <c r="Y198" s="182"/>
      <c r="Z198" s="182"/>
      <c r="AA198" s="182"/>
      <c r="AB198" s="182"/>
      <c r="AC198" s="182"/>
      <c r="AD198" s="182"/>
      <c r="AE198" s="182"/>
      <c r="AF198" s="182"/>
      <c r="AG198" s="182"/>
      <c r="AH198" s="182"/>
      <c r="AI198" s="182"/>
      <c r="AJ198" s="182"/>
      <c r="AK198" s="182"/>
      <c r="AL198" s="183"/>
      <c r="AM198" s="180"/>
      <c r="AN198" s="179"/>
      <c r="AO198" s="182"/>
      <c r="AP198" s="182"/>
      <c r="AQ198" s="182"/>
    </row>
    <row r="199" spans="1:43" ht="6" customHeight="1" x14ac:dyDescent="0.2">
      <c r="A199" s="184"/>
      <c r="B199" s="357"/>
      <c r="C199" s="178"/>
      <c r="D199" s="177"/>
      <c r="E199" s="184"/>
      <c r="F199" s="184"/>
      <c r="G199" s="184"/>
      <c r="H199" s="184"/>
      <c r="I199" s="184"/>
      <c r="J199" s="184"/>
      <c r="K199" s="184"/>
      <c r="L199" s="184"/>
      <c r="M199" s="184"/>
      <c r="N199" s="184"/>
      <c r="O199" s="184"/>
      <c r="P199" s="184"/>
      <c r="Q199" s="184"/>
      <c r="R199" s="184"/>
      <c r="S199" s="184"/>
      <c r="T199" s="184"/>
      <c r="U199" s="178"/>
      <c r="V199" s="177"/>
      <c r="W199" s="184"/>
      <c r="X199" s="184"/>
      <c r="Y199" s="184"/>
      <c r="Z199" s="184"/>
      <c r="AA199" s="184"/>
      <c r="AB199" s="184"/>
      <c r="AC199" s="184"/>
      <c r="AD199" s="184"/>
      <c r="AE199" s="184"/>
      <c r="AF199" s="184"/>
      <c r="AG199" s="184"/>
      <c r="AH199" s="184"/>
      <c r="AI199" s="184"/>
      <c r="AJ199" s="184"/>
      <c r="AK199" s="184"/>
      <c r="AL199" s="185"/>
      <c r="AM199" s="178"/>
      <c r="AN199" s="177"/>
      <c r="AO199" s="184"/>
      <c r="AP199" s="184"/>
      <c r="AQ199" s="184"/>
    </row>
    <row r="200" spans="1:43" ht="11.25" customHeight="1" x14ac:dyDescent="0.2">
      <c r="A200" s="335"/>
      <c r="B200" s="146">
        <v>524</v>
      </c>
      <c r="C200" s="142"/>
      <c r="D200" s="143"/>
      <c r="E200" s="715" t="str">
        <f ca="1">VLOOKUP(INDIRECT(ADDRESS(ROW(),COLUMN()-3)),Language_Translations,MATCH(Language_Selected,Language_Options,0),FALSE)</f>
        <v>How many times did (NAME) receive the pneumococcal vaccine?</v>
      </c>
      <c r="F200" s="715"/>
      <c r="G200" s="715"/>
      <c r="H200" s="715"/>
      <c r="I200" s="715"/>
      <c r="J200" s="715"/>
      <c r="K200" s="715"/>
      <c r="L200" s="715"/>
      <c r="M200" s="715"/>
      <c r="N200" s="715"/>
      <c r="O200" s="715"/>
      <c r="P200" s="715"/>
      <c r="Q200" s="715"/>
      <c r="R200" s="715"/>
      <c r="S200" s="715"/>
      <c r="T200" s="715"/>
      <c r="U200" s="142"/>
      <c r="V200" s="143"/>
      <c r="W200" s="335"/>
      <c r="X200" s="335"/>
      <c r="Y200" s="335"/>
      <c r="Z200" s="335"/>
      <c r="AA200" s="335"/>
      <c r="AB200" s="335"/>
      <c r="AC200" s="335"/>
      <c r="AD200" s="335"/>
      <c r="AE200" s="335"/>
      <c r="AF200" s="335"/>
      <c r="AG200" s="335"/>
      <c r="AH200" s="335"/>
      <c r="AI200" s="335"/>
      <c r="AJ200" s="335"/>
      <c r="AK200" s="177"/>
      <c r="AL200" s="186"/>
      <c r="AM200" s="142"/>
      <c r="AN200" s="143"/>
      <c r="AO200" s="335"/>
      <c r="AP200" s="335"/>
      <c r="AQ200" s="335"/>
    </row>
    <row r="201" spans="1:43" x14ac:dyDescent="0.2">
      <c r="A201" s="335"/>
      <c r="B201" s="155"/>
      <c r="C201" s="142"/>
      <c r="D201" s="143"/>
      <c r="E201" s="715"/>
      <c r="F201" s="715"/>
      <c r="G201" s="715"/>
      <c r="H201" s="715"/>
      <c r="I201" s="715"/>
      <c r="J201" s="715"/>
      <c r="K201" s="715"/>
      <c r="L201" s="715"/>
      <c r="M201" s="715"/>
      <c r="N201" s="715"/>
      <c r="O201" s="715"/>
      <c r="P201" s="715"/>
      <c r="Q201" s="715"/>
      <c r="R201" s="715"/>
      <c r="S201" s="715"/>
      <c r="T201" s="715"/>
      <c r="U201" s="142"/>
      <c r="V201" s="143"/>
      <c r="W201" s="335" t="s">
        <v>473</v>
      </c>
      <c r="X201" s="335"/>
      <c r="Y201" s="335"/>
      <c r="Z201" s="335"/>
      <c r="AA201" s="335"/>
      <c r="AB201" s="335"/>
      <c r="AD201" s="157" t="s">
        <v>9</v>
      </c>
      <c r="AE201" s="189"/>
      <c r="AF201" s="157"/>
      <c r="AG201" s="157"/>
      <c r="AH201" s="157"/>
      <c r="AI201" s="157"/>
      <c r="AJ201" s="157"/>
      <c r="AK201" s="179"/>
      <c r="AL201" s="188"/>
      <c r="AM201" s="142"/>
      <c r="AN201" s="143"/>
      <c r="AO201" s="335"/>
      <c r="AP201" s="335"/>
      <c r="AQ201" s="335"/>
    </row>
    <row r="202" spans="1:43" ht="6" customHeight="1" x14ac:dyDescent="0.2">
      <c r="A202" s="182"/>
      <c r="B202" s="353"/>
      <c r="C202" s="180"/>
      <c r="D202" s="179"/>
      <c r="E202" s="182"/>
      <c r="F202" s="182"/>
      <c r="G202" s="182"/>
      <c r="H202" s="182"/>
      <c r="I202" s="182"/>
      <c r="J202" s="182"/>
      <c r="K202" s="182"/>
      <c r="L202" s="182"/>
      <c r="M202" s="182"/>
      <c r="N202" s="182"/>
      <c r="O202" s="182"/>
      <c r="P202" s="182"/>
      <c r="Q202" s="182"/>
      <c r="R202" s="182"/>
      <c r="S202" s="182"/>
      <c r="T202" s="182"/>
      <c r="U202" s="180"/>
      <c r="V202" s="179"/>
      <c r="W202" s="182"/>
      <c r="X202" s="182"/>
      <c r="Y202" s="182"/>
      <c r="Z202" s="182"/>
      <c r="AA202" s="182"/>
      <c r="AB202" s="182"/>
      <c r="AC202" s="182"/>
      <c r="AD202" s="182"/>
      <c r="AE202" s="182"/>
      <c r="AF202" s="182"/>
      <c r="AG202" s="182"/>
      <c r="AH202" s="182"/>
      <c r="AI202" s="182"/>
      <c r="AJ202" s="182"/>
      <c r="AK202" s="182"/>
      <c r="AL202" s="183"/>
      <c r="AM202" s="180"/>
      <c r="AN202" s="179"/>
      <c r="AO202" s="182"/>
      <c r="AP202" s="182"/>
      <c r="AQ202" s="182"/>
    </row>
    <row r="203" spans="1:43" ht="6" customHeight="1" x14ac:dyDescent="0.2">
      <c r="A203" s="184"/>
      <c r="B203" s="357"/>
      <c r="C203" s="178"/>
      <c r="D203" s="177"/>
      <c r="E203" s="184"/>
      <c r="F203" s="184"/>
      <c r="G203" s="184"/>
      <c r="H203" s="184"/>
      <c r="I203" s="184"/>
      <c r="J203" s="184"/>
      <c r="K203" s="184"/>
      <c r="L203" s="184"/>
      <c r="M203" s="184"/>
      <c r="N203" s="184"/>
      <c r="O203" s="184"/>
      <c r="P203" s="184"/>
      <c r="Q203" s="184"/>
      <c r="R203" s="184"/>
      <c r="S203" s="184"/>
      <c r="T203" s="184"/>
      <c r="U203" s="178"/>
      <c r="V203" s="177"/>
      <c r="W203" s="184"/>
      <c r="X203" s="184"/>
      <c r="Y203" s="184"/>
      <c r="Z203" s="184"/>
      <c r="AA203" s="184"/>
      <c r="AB203" s="184"/>
      <c r="AC203" s="184"/>
      <c r="AD203" s="184"/>
      <c r="AE203" s="184"/>
      <c r="AF203" s="184"/>
      <c r="AG203" s="184"/>
      <c r="AH203" s="184"/>
      <c r="AI203" s="184"/>
      <c r="AJ203" s="184"/>
      <c r="AK203" s="184"/>
      <c r="AL203" s="185"/>
      <c r="AM203" s="178"/>
      <c r="AN203" s="177"/>
      <c r="AO203" s="184"/>
      <c r="AP203" s="184"/>
      <c r="AQ203" s="184"/>
    </row>
    <row r="204" spans="1:43" ht="11.25" customHeight="1" x14ac:dyDescent="0.2">
      <c r="A204" s="335"/>
      <c r="B204" s="146">
        <v>525</v>
      </c>
      <c r="C204" s="142"/>
      <c r="D204" s="143"/>
      <c r="E204" s="715" t="str">
        <f ca="1">VLOOKUP(INDIRECT(ADDRESS(ROW(),COLUMN()-3)),Language_Translations,MATCH(Language_Selected,Language_Options,0),FALSE)</f>
        <v>Has (NAME) ever received a rotavirus vaccination, that is, liquid in the mouth to prevent diarrhea?</v>
      </c>
      <c r="F204" s="715"/>
      <c r="G204" s="715"/>
      <c r="H204" s="715"/>
      <c r="I204" s="715"/>
      <c r="J204" s="715"/>
      <c r="K204" s="715"/>
      <c r="L204" s="715"/>
      <c r="M204" s="715"/>
      <c r="N204" s="715"/>
      <c r="O204" s="715"/>
      <c r="P204" s="715"/>
      <c r="Q204" s="715"/>
      <c r="R204" s="715"/>
      <c r="S204" s="715"/>
      <c r="T204" s="715"/>
      <c r="U204" s="142"/>
      <c r="V204" s="143"/>
      <c r="W204" s="335" t="s">
        <v>112</v>
      </c>
      <c r="X204" s="335"/>
      <c r="Y204" s="157" t="s">
        <v>9</v>
      </c>
      <c r="Z204" s="157"/>
      <c r="AA204" s="157"/>
      <c r="AB204" s="157"/>
      <c r="AC204" s="157"/>
      <c r="AD204" s="157"/>
      <c r="AE204" s="157"/>
      <c r="AF204" s="157"/>
      <c r="AG204" s="157"/>
      <c r="AH204" s="157"/>
      <c r="AI204" s="157"/>
      <c r="AJ204" s="157"/>
      <c r="AK204" s="157"/>
      <c r="AL204" s="158" t="s">
        <v>87</v>
      </c>
      <c r="AM204" s="142"/>
      <c r="AN204" s="143"/>
      <c r="AO204" s="335"/>
      <c r="AP204" s="335"/>
      <c r="AQ204" s="335"/>
    </row>
    <row r="205" spans="1:43" x14ac:dyDescent="0.2">
      <c r="A205" s="335"/>
      <c r="B205" s="155"/>
      <c r="C205" s="142"/>
      <c r="D205" s="143"/>
      <c r="E205" s="715"/>
      <c r="F205" s="715"/>
      <c r="G205" s="715"/>
      <c r="H205" s="715"/>
      <c r="I205" s="715"/>
      <c r="J205" s="715"/>
      <c r="K205" s="715"/>
      <c r="L205" s="715"/>
      <c r="M205" s="715"/>
      <c r="N205" s="715"/>
      <c r="O205" s="715"/>
      <c r="P205" s="715"/>
      <c r="Q205" s="715"/>
      <c r="R205" s="715"/>
      <c r="S205" s="715"/>
      <c r="T205" s="715"/>
      <c r="U205" s="142"/>
      <c r="V205" s="143"/>
      <c r="W205" s="335" t="s">
        <v>113</v>
      </c>
      <c r="X205" s="335"/>
      <c r="Y205" s="157" t="s">
        <v>9</v>
      </c>
      <c r="Z205" s="157"/>
      <c r="AA205" s="157"/>
      <c r="AB205" s="157"/>
      <c r="AC205" s="157"/>
      <c r="AD205" s="157"/>
      <c r="AE205" s="157"/>
      <c r="AF205" s="157"/>
      <c r="AG205" s="157"/>
      <c r="AH205" s="157"/>
      <c r="AI205" s="157"/>
      <c r="AJ205" s="157"/>
      <c r="AK205" s="157"/>
      <c r="AL205" s="158" t="s">
        <v>89</v>
      </c>
      <c r="AM205" s="142"/>
      <c r="AN205" s="143"/>
      <c r="AO205" s="335"/>
      <c r="AP205" s="748">
        <v>527</v>
      </c>
      <c r="AQ205" s="207"/>
    </row>
    <row r="206" spans="1:43" ht="11.25" customHeight="1" x14ac:dyDescent="0.2">
      <c r="A206" s="335"/>
      <c r="B206" s="155"/>
      <c r="C206" s="142"/>
      <c r="D206" s="143"/>
      <c r="E206" s="715"/>
      <c r="F206" s="715"/>
      <c r="G206" s="715"/>
      <c r="H206" s="715"/>
      <c r="I206" s="715"/>
      <c r="J206" s="715"/>
      <c r="K206" s="715"/>
      <c r="L206" s="715"/>
      <c r="M206" s="715"/>
      <c r="N206" s="715"/>
      <c r="O206" s="715"/>
      <c r="P206" s="715"/>
      <c r="Q206" s="715"/>
      <c r="R206" s="715"/>
      <c r="S206" s="715"/>
      <c r="T206" s="715"/>
      <c r="U206" s="204"/>
      <c r="V206" s="143"/>
      <c r="W206" s="335" t="s">
        <v>260</v>
      </c>
      <c r="X206" s="335"/>
      <c r="Y206" s="335"/>
      <c r="Z206" s="335"/>
      <c r="AA206" s="335"/>
      <c r="AB206" s="157" t="s">
        <v>9</v>
      </c>
      <c r="AC206" s="189"/>
      <c r="AD206" s="157"/>
      <c r="AE206" s="157"/>
      <c r="AF206" s="157"/>
      <c r="AG206" s="157"/>
      <c r="AH206" s="157"/>
      <c r="AI206" s="157"/>
      <c r="AJ206" s="157"/>
      <c r="AK206" s="157"/>
      <c r="AL206" s="158" t="s">
        <v>212</v>
      </c>
      <c r="AM206" s="142"/>
      <c r="AN206" s="143"/>
      <c r="AO206" s="335"/>
      <c r="AP206" s="748"/>
      <c r="AQ206" s="207"/>
    </row>
    <row r="207" spans="1:43" ht="6" customHeight="1" x14ac:dyDescent="0.2">
      <c r="A207" s="182"/>
      <c r="B207" s="353"/>
      <c r="C207" s="180"/>
      <c r="D207" s="179"/>
      <c r="E207" s="182"/>
      <c r="F207" s="182"/>
      <c r="G207" s="182"/>
      <c r="H207" s="182"/>
      <c r="I207" s="182"/>
      <c r="J207" s="182"/>
      <c r="K207" s="182"/>
      <c r="L207" s="182"/>
      <c r="M207" s="182"/>
      <c r="N207" s="182"/>
      <c r="O207" s="182"/>
      <c r="P207" s="182"/>
      <c r="Q207" s="182"/>
      <c r="R207" s="182"/>
      <c r="S207" s="182"/>
      <c r="T207" s="182"/>
      <c r="U207" s="180"/>
      <c r="V207" s="179"/>
      <c r="W207" s="182"/>
      <c r="X207" s="182"/>
      <c r="Y207" s="182"/>
      <c r="Z207" s="182"/>
      <c r="AA207" s="182"/>
      <c r="AB207" s="182"/>
      <c r="AC207" s="182"/>
      <c r="AD207" s="182"/>
      <c r="AE207" s="182"/>
      <c r="AF207" s="182"/>
      <c r="AG207" s="182"/>
      <c r="AH207" s="182"/>
      <c r="AI207" s="182"/>
      <c r="AJ207" s="182"/>
      <c r="AK207" s="182"/>
      <c r="AL207" s="183"/>
      <c r="AM207" s="180"/>
      <c r="AN207" s="179"/>
      <c r="AO207" s="182"/>
      <c r="AP207" s="182"/>
      <c r="AQ207" s="182"/>
    </row>
    <row r="208" spans="1:43" ht="6" customHeight="1" x14ac:dyDescent="0.2">
      <c r="A208" s="184"/>
      <c r="B208" s="357"/>
      <c r="C208" s="178"/>
      <c r="D208" s="177"/>
      <c r="E208" s="184"/>
      <c r="F208" s="184"/>
      <c r="G208" s="184"/>
      <c r="H208" s="184"/>
      <c r="I208" s="184"/>
      <c r="J208" s="184"/>
      <c r="K208" s="184"/>
      <c r="L208" s="184"/>
      <c r="M208" s="184"/>
      <c r="N208" s="184"/>
      <c r="O208" s="184"/>
      <c r="P208" s="184"/>
      <c r="Q208" s="184"/>
      <c r="R208" s="184"/>
      <c r="S208" s="184"/>
      <c r="T208" s="184"/>
      <c r="U208" s="178"/>
      <c r="V208" s="177"/>
      <c r="W208" s="184"/>
      <c r="X208" s="184"/>
      <c r="Y208" s="184"/>
      <c r="Z208" s="184"/>
      <c r="AA208" s="184"/>
      <c r="AB208" s="184"/>
      <c r="AC208" s="184"/>
      <c r="AD208" s="184"/>
      <c r="AE208" s="184"/>
      <c r="AF208" s="184"/>
      <c r="AG208" s="184"/>
      <c r="AH208" s="184"/>
      <c r="AI208" s="184"/>
      <c r="AJ208" s="184"/>
      <c r="AK208" s="184"/>
      <c r="AL208" s="185"/>
      <c r="AM208" s="178"/>
      <c r="AN208" s="177"/>
      <c r="AO208" s="184"/>
      <c r="AP208" s="184"/>
      <c r="AQ208" s="184"/>
    </row>
    <row r="209" spans="1:59" ht="11.25" customHeight="1" x14ac:dyDescent="0.2">
      <c r="A209" s="335"/>
      <c r="B209" s="146">
        <v>526</v>
      </c>
      <c r="C209" s="142"/>
      <c r="D209" s="143"/>
      <c r="E209" s="715" t="str">
        <f ca="1">VLOOKUP(INDIRECT(ADDRESS(ROW(),COLUMN()-3)),Language_Translations,MATCH(Language_Selected,Language_Options,0),FALSE)</f>
        <v>How many times did (NAME) receive the rotavirus vaccine?</v>
      </c>
      <c r="F209" s="715"/>
      <c r="G209" s="715"/>
      <c r="H209" s="715"/>
      <c r="I209" s="715"/>
      <c r="J209" s="715"/>
      <c r="K209" s="715"/>
      <c r="L209" s="715"/>
      <c r="M209" s="715"/>
      <c r="N209" s="715"/>
      <c r="O209" s="715"/>
      <c r="P209" s="715"/>
      <c r="Q209" s="715"/>
      <c r="R209" s="715"/>
      <c r="S209" s="715"/>
      <c r="T209" s="715"/>
      <c r="U209" s="142"/>
      <c r="V209" s="143"/>
      <c r="W209" s="335"/>
      <c r="X209" s="335"/>
      <c r="Y209" s="335"/>
      <c r="Z209" s="335"/>
      <c r="AA209" s="335"/>
      <c r="AB209" s="335"/>
      <c r="AC209" s="335"/>
      <c r="AD209" s="335"/>
      <c r="AE209" s="335"/>
      <c r="AF209" s="335"/>
      <c r="AG209" s="335"/>
      <c r="AH209" s="335"/>
      <c r="AI209" s="335"/>
      <c r="AJ209" s="335"/>
      <c r="AK209" s="177"/>
      <c r="AL209" s="186"/>
      <c r="AM209" s="142"/>
      <c r="AN209" s="143"/>
      <c r="AO209" s="335"/>
      <c r="AP209" s="335"/>
      <c r="AQ209" s="335"/>
    </row>
    <row r="210" spans="1:59" x14ac:dyDescent="0.2">
      <c r="A210" s="335"/>
      <c r="B210" s="155"/>
      <c r="C210" s="142"/>
      <c r="D210" s="143"/>
      <c r="E210" s="715"/>
      <c r="F210" s="715"/>
      <c r="G210" s="715"/>
      <c r="H210" s="715"/>
      <c r="I210" s="715"/>
      <c r="J210" s="715"/>
      <c r="K210" s="715"/>
      <c r="L210" s="715"/>
      <c r="M210" s="715"/>
      <c r="N210" s="715"/>
      <c r="O210" s="715"/>
      <c r="P210" s="715"/>
      <c r="Q210" s="715"/>
      <c r="R210" s="715"/>
      <c r="S210" s="715"/>
      <c r="T210" s="715"/>
      <c r="U210" s="142"/>
      <c r="V210" s="143"/>
      <c r="W210" s="335" t="s">
        <v>473</v>
      </c>
      <c r="X210" s="335"/>
      <c r="Y210" s="335"/>
      <c r="Z210" s="335"/>
      <c r="AA210" s="335"/>
      <c r="AB210" s="335"/>
      <c r="AD210" s="157" t="s">
        <v>9</v>
      </c>
      <c r="AE210" s="189"/>
      <c r="AF210" s="157"/>
      <c r="AG210" s="157"/>
      <c r="AH210" s="157"/>
      <c r="AI210" s="157"/>
      <c r="AJ210" s="157"/>
      <c r="AK210" s="179"/>
      <c r="AL210" s="188"/>
      <c r="AM210" s="142"/>
      <c r="AN210" s="143"/>
      <c r="AO210" s="335"/>
      <c r="AP210" s="335"/>
      <c r="AQ210" s="335"/>
    </row>
    <row r="211" spans="1:59" ht="6" customHeight="1" x14ac:dyDescent="0.2">
      <c r="A211" s="182"/>
      <c r="B211" s="353"/>
      <c r="C211" s="180"/>
      <c r="D211" s="179"/>
      <c r="E211" s="182"/>
      <c r="F211" s="182"/>
      <c r="G211" s="182"/>
      <c r="H211" s="182"/>
      <c r="I211" s="182"/>
      <c r="J211" s="182"/>
      <c r="K211" s="182"/>
      <c r="L211" s="182"/>
      <c r="M211" s="182"/>
      <c r="N211" s="182"/>
      <c r="O211" s="182"/>
      <c r="P211" s="182"/>
      <c r="Q211" s="182"/>
      <c r="R211" s="182"/>
      <c r="S211" s="182"/>
      <c r="T211" s="182"/>
      <c r="U211" s="180"/>
      <c r="V211" s="179"/>
      <c r="W211" s="182"/>
      <c r="X211" s="182"/>
      <c r="Y211" s="182"/>
      <c r="Z211" s="182"/>
      <c r="AA211" s="182"/>
      <c r="AB211" s="182"/>
      <c r="AC211" s="182"/>
      <c r="AD211" s="182"/>
      <c r="AE211" s="182"/>
      <c r="AF211" s="182"/>
      <c r="AG211" s="182"/>
      <c r="AH211" s="182"/>
      <c r="AI211" s="182"/>
      <c r="AJ211" s="182"/>
      <c r="AK211" s="182"/>
      <c r="AL211" s="183"/>
      <c r="AM211" s="180"/>
      <c r="AN211" s="179"/>
      <c r="AO211" s="182"/>
      <c r="AP211" s="182"/>
      <c r="AQ211" s="182"/>
    </row>
    <row r="212" spans="1:59" ht="6" customHeight="1" x14ac:dyDescent="0.2">
      <c r="A212" s="184"/>
      <c r="B212" s="357"/>
      <c r="C212" s="178"/>
      <c r="D212" s="177"/>
      <c r="E212" s="184"/>
      <c r="F212" s="184"/>
      <c r="G212" s="184"/>
      <c r="H212" s="184"/>
      <c r="I212" s="184"/>
      <c r="J212" s="184"/>
      <c r="K212" s="184"/>
      <c r="L212" s="184"/>
      <c r="M212" s="184"/>
      <c r="N212" s="184"/>
      <c r="O212" s="184"/>
      <c r="P212" s="184"/>
      <c r="Q212" s="184"/>
      <c r="R212" s="184"/>
      <c r="S212" s="184"/>
      <c r="T212" s="184"/>
      <c r="U212" s="178"/>
      <c r="V212" s="177"/>
      <c r="W212" s="184"/>
      <c r="X212" s="184"/>
      <c r="Y212" s="184"/>
      <c r="Z212" s="184"/>
      <c r="AA212" s="184"/>
      <c r="AB212" s="184"/>
      <c r="AC212" s="184"/>
      <c r="AD212" s="184"/>
      <c r="AE212" s="184"/>
      <c r="AF212" s="184"/>
      <c r="AG212" s="184"/>
      <c r="AH212" s="184"/>
      <c r="AI212" s="184"/>
      <c r="AJ212" s="184"/>
      <c r="AK212" s="184"/>
      <c r="AL212" s="185"/>
      <c r="AM212" s="178"/>
      <c r="AN212" s="177"/>
      <c r="AO212" s="184"/>
      <c r="AP212" s="184"/>
      <c r="AQ212" s="184"/>
    </row>
    <row r="213" spans="1:59" ht="11.25" customHeight="1" x14ac:dyDescent="0.2">
      <c r="A213" s="335"/>
      <c r="B213" s="146">
        <v>527</v>
      </c>
      <c r="C213" s="142"/>
      <c r="D213" s="143"/>
      <c r="E213" s="715" t="str">
        <f ca="1">VLOOKUP(INDIRECT(ADDRESS(ROW(),COLUMN()-3)),Language_Translations,MATCH(Language_Selected,Language_Options,0),FALSE)</f>
        <v>Has (NAME) ever received a measles vaccination, that is, an injection in the arm to prevent measles?</v>
      </c>
      <c r="F213" s="715"/>
      <c r="G213" s="715"/>
      <c r="H213" s="715"/>
      <c r="I213" s="715"/>
      <c r="J213" s="715"/>
      <c r="K213" s="715"/>
      <c r="L213" s="715"/>
      <c r="M213" s="715"/>
      <c r="N213" s="715"/>
      <c r="O213" s="715"/>
      <c r="P213" s="715"/>
      <c r="Q213" s="715"/>
      <c r="R213" s="715"/>
      <c r="S213" s="715"/>
      <c r="T213" s="715"/>
      <c r="U213" s="142"/>
      <c r="V213" s="143"/>
      <c r="W213" s="335" t="s">
        <v>112</v>
      </c>
      <c r="X213" s="335"/>
      <c r="Y213" s="157" t="s">
        <v>9</v>
      </c>
      <c r="Z213" s="157"/>
      <c r="AA213" s="157"/>
      <c r="AB213" s="157"/>
      <c r="AC213" s="157"/>
      <c r="AD213" s="157"/>
      <c r="AE213" s="157"/>
      <c r="AF213" s="157"/>
      <c r="AG213" s="157"/>
      <c r="AH213" s="157"/>
      <c r="AI213" s="157"/>
      <c r="AJ213" s="157"/>
      <c r="AK213" s="157"/>
      <c r="AL213" s="158" t="s">
        <v>87</v>
      </c>
      <c r="AM213" s="142"/>
      <c r="AN213" s="143"/>
      <c r="AO213" s="335"/>
      <c r="AP213" s="335"/>
      <c r="AQ213" s="335"/>
    </row>
    <row r="214" spans="1:59" x14ac:dyDescent="0.2">
      <c r="A214" s="335"/>
      <c r="B214" s="163" t="s">
        <v>330</v>
      </c>
      <c r="C214" s="142"/>
      <c r="D214" s="143"/>
      <c r="E214" s="715"/>
      <c r="F214" s="715"/>
      <c r="G214" s="715"/>
      <c r="H214" s="715"/>
      <c r="I214" s="715"/>
      <c r="J214" s="715"/>
      <c r="K214" s="715"/>
      <c r="L214" s="715"/>
      <c r="M214" s="715"/>
      <c r="N214" s="715"/>
      <c r="O214" s="715"/>
      <c r="P214" s="715"/>
      <c r="Q214" s="715"/>
      <c r="R214" s="715"/>
      <c r="S214" s="715"/>
      <c r="T214" s="715"/>
      <c r="U214" s="142"/>
      <c r="V214" s="143"/>
      <c r="W214" s="335" t="s">
        <v>113</v>
      </c>
      <c r="X214" s="335"/>
      <c r="Y214" s="157" t="s">
        <v>9</v>
      </c>
      <c r="Z214" s="157"/>
      <c r="AA214" s="157"/>
      <c r="AB214" s="157"/>
      <c r="AC214" s="157"/>
      <c r="AD214" s="157"/>
      <c r="AE214" s="157"/>
      <c r="AF214" s="157"/>
      <c r="AG214" s="157"/>
      <c r="AH214" s="157"/>
      <c r="AI214" s="157"/>
      <c r="AJ214" s="157"/>
      <c r="AK214" s="157"/>
      <c r="AL214" s="158" t="s">
        <v>89</v>
      </c>
      <c r="AM214" s="142"/>
      <c r="AN214" s="143"/>
      <c r="AO214" s="335"/>
      <c r="AP214" s="750">
        <v>529</v>
      </c>
      <c r="AQ214" s="750"/>
    </row>
    <row r="215" spans="1:59" ht="11.25" customHeight="1" x14ac:dyDescent="0.2">
      <c r="A215" s="335"/>
      <c r="B215" s="155"/>
      <c r="C215" s="142"/>
      <c r="D215" s="143"/>
      <c r="E215" s="715"/>
      <c r="F215" s="715"/>
      <c r="G215" s="715"/>
      <c r="H215" s="715"/>
      <c r="I215" s="715"/>
      <c r="J215" s="715"/>
      <c r="K215" s="715"/>
      <c r="L215" s="715"/>
      <c r="M215" s="715"/>
      <c r="N215" s="715"/>
      <c r="O215" s="715"/>
      <c r="P215" s="715"/>
      <c r="Q215" s="715"/>
      <c r="R215" s="715"/>
      <c r="S215" s="715"/>
      <c r="T215" s="715"/>
      <c r="U215" s="204"/>
      <c r="V215" s="143"/>
      <c r="W215" s="335" t="s">
        <v>260</v>
      </c>
      <c r="X215" s="335"/>
      <c r="Y215" s="335"/>
      <c r="Z215" s="335"/>
      <c r="AA215" s="335"/>
      <c r="AB215" s="157" t="s">
        <v>9</v>
      </c>
      <c r="AC215" s="189"/>
      <c r="AD215" s="157"/>
      <c r="AE215" s="157"/>
      <c r="AF215" s="157"/>
      <c r="AG215" s="157"/>
      <c r="AH215" s="157"/>
      <c r="AI215" s="157"/>
      <c r="AJ215" s="157"/>
      <c r="AK215" s="157"/>
      <c r="AL215" s="158" t="s">
        <v>212</v>
      </c>
      <c r="AM215" s="142"/>
      <c r="AN215" s="143"/>
      <c r="AO215" s="335"/>
      <c r="AP215" s="750"/>
      <c r="AQ215" s="750"/>
    </row>
    <row r="216" spans="1:59" ht="6" customHeight="1" x14ac:dyDescent="0.2">
      <c r="A216" s="182"/>
      <c r="B216" s="353"/>
      <c r="C216" s="180"/>
      <c r="D216" s="179"/>
      <c r="E216" s="182"/>
      <c r="F216" s="182"/>
      <c r="G216" s="182"/>
      <c r="H216" s="182"/>
      <c r="I216" s="182"/>
      <c r="J216" s="182"/>
      <c r="K216" s="182"/>
      <c r="L216" s="182"/>
      <c r="M216" s="182"/>
      <c r="N216" s="182"/>
      <c r="O216" s="182"/>
      <c r="P216" s="182"/>
      <c r="Q216" s="182"/>
      <c r="R216" s="182"/>
      <c r="S216" s="182"/>
      <c r="T216" s="182"/>
      <c r="U216" s="180"/>
      <c r="V216" s="179"/>
      <c r="W216" s="182"/>
      <c r="X216" s="182"/>
      <c r="Y216" s="182"/>
      <c r="Z216" s="182"/>
      <c r="AA216" s="182"/>
      <c r="AB216" s="182"/>
      <c r="AC216" s="182"/>
      <c r="AD216" s="182"/>
      <c r="AE216" s="182"/>
      <c r="AF216" s="182"/>
      <c r="AG216" s="182"/>
      <c r="AH216" s="182"/>
      <c r="AI216" s="182"/>
      <c r="AJ216" s="182"/>
      <c r="AK216" s="182"/>
      <c r="AL216" s="183"/>
      <c r="AM216" s="180"/>
      <c r="AN216" s="179"/>
      <c r="AO216" s="182"/>
      <c r="AP216" s="182"/>
      <c r="AQ216" s="182"/>
    </row>
    <row r="217" spans="1:59" ht="6" customHeight="1" x14ac:dyDescent="0.2">
      <c r="A217" s="273"/>
      <c r="B217" s="274"/>
      <c r="C217" s="275"/>
      <c r="D217" s="177"/>
      <c r="E217" s="184"/>
      <c r="F217" s="184"/>
      <c r="G217" s="184"/>
      <c r="H217" s="184"/>
      <c r="I217" s="184"/>
      <c r="J217" s="184"/>
      <c r="K217" s="184"/>
      <c r="L217" s="184"/>
      <c r="M217" s="184"/>
      <c r="N217" s="184"/>
      <c r="O217" s="184"/>
      <c r="P217" s="184"/>
      <c r="Q217" s="184"/>
      <c r="R217" s="184"/>
      <c r="S217" s="184"/>
      <c r="T217" s="184"/>
      <c r="U217" s="178"/>
      <c r="V217" s="177"/>
      <c r="W217" s="184"/>
      <c r="X217" s="184"/>
      <c r="Y217" s="184"/>
      <c r="Z217" s="184"/>
      <c r="AA217" s="184"/>
      <c r="AB217" s="184"/>
      <c r="AC217" s="184"/>
      <c r="AD217" s="184"/>
      <c r="AE217" s="184"/>
      <c r="AF217" s="184"/>
      <c r="AG217" s="184"/>
      <c r="AH217" s="184"/>
      <c r="AI217" s="184"/>
      <c r="AJ217" s="184"/>
      <c r="AK217" s="184"/>
      <c r="AL217" s="185"/>
      <c r="AM217" s="178"/>
      <c r="AN217" s="177"/>
      <c r="AO217" s="184"/>
      <c r="AP217" s="184"/>
      <c r="AQ217" s="184"/>
    </row>
    <row r="218" spans="1:59" ht="11.25" customHeight="1" x14ac:dyDescent="0.2">
      <c r="A218" s="270"/>
      <c r="B218" s="385">
        <v>528</v>
      </c>
      <c r="C218" s="269"/>
      <c r="D218" s="143"/>
      <c r="E218" s="715" t="str">
        <f ca="1">VLOOKUP(INDIRECT(ADDRESS(ROW(),COLUMN()-3)),Language_Translations,MATCH(Language_Selected,Language_Options,0),FALSE)</f>
        <v>How many times did (NAME) receive the measles vaccine?</v>
      </c>
      <c r="F218" s="715"/>
      <c r="G218" s="715"/>
      <c r="H218" s="715"/>
      <c r="I218" s="715"/>
      <c r="J218" s="715"/>
      <c r="K218" s="715"/>
      <c r="L218" s="715"/>
      <c r="M218" s="715"/>
      <c r="N218" s="715"/>
      <c r="O218" s="715"/>
      <c r="P218" s="715"/>
      <c r="Q218" s="715"/>
      <c r="R218" s="715"/>
      <c r="S218" s="715"/>
      <c r="T218" s="715"/>
      <c r="U218" s="142"/>
      <c r="V218" s="143"/>
      <c r="W218" s="335"/>
      <c r="X218" s="335"/>
      <c r="Y218" s="335"/>
      <c r="Z218" s="335"/>
      <c r="AA218" s="335"/>
      <c r="AB218" s="335"/>
      <c r="AC218" s="335"/>
      <c r="AD218" s="335"/>
      <c r="AE218" s="335"/>
      <c r="AF218" s="335"/>
      <c r="AG218" s="335"/>
      <c r="AH218" s="335"/>
      <c r="AI218" s="335"/>
      <c r="AJ218" s="335"/>
      <c r="AK218" s="177"/>
      <c r="AL218" s="186"/>
      <c r="AM218" s="142"/>
      <c r="AN218" s="143"/>
      <c r="AO218" s="335"/>
      <c r="AP218" s="335"/>
      <c r="AQ218" s="335"/>
    </row>
    <row r="219" spans="1:59" x14ac:dyDescent="0.2">
      <c r="A219" s="270"/>
      <c r="B219" s="271" t="s">
        <v>618</v>
      </c>
      <c r="C219" s="269"/>
      <c r="D219" s="143"/>
      <c r="E219" s="715"/>
      <c r="F219" s="715"/>
      <c r="G219" s="715"/>
      <c r="H219" s="715"/>
      <c r="I219" s="715"/>
      <c r="J219" s="715"/>
      <c r="K219" s="715"/>
      <c r="L219" s="715"/>
      <c r="M219" s="715"/>
      <c r="N219" s="715"/>
      <c r="O219" s="715"/>
      <c r="P219" s="715"/>
      <c r="Q219" s="715"/>
      <c r="R219" s="715"/>
      <c r="S219" s="715"/>
      <c r="T219" s="715"/>
      <c r="U219" s="142"/>
      <c r="V219" s="143"/>
      <c r="W219" s="335" t="s">
        <v>473</v>
      </c>
      <c r="X219" s="335"/>
      <c r="Y219" s="335"/>
      <c r="Z219" s="335"/>
      <c r="AA219" s="335"/>
      <c r="AB219" s="335"/>
      <c r="AD219" s="157" t="s">
        <v>9</v>
      </c>
      <c r="AE219" s="189"/>
      <c r="AF219" s="157"/>
      <c r="AG219" s="157"/>
      <c r="AH219" s="157"/>
      <c r="AI219" s="157"/>
      <c r="AJ219" s="157"/>
      <c r="AK219" s="179"/>
      <c r="AL219" s="188"/>
      <c r="AM219" s="142"/>
      <c r="AN219" s="143"/>
      <c r="AO219" s="335"/>
      <c r="AP219" s="335"/>
      <c r="AQ219" s="335"/>
    </row>
    <row r="220" spans="1:59" ht="6" customHeight="1" x14ac:dyDescent="0.2">
      <c r="A220" s="272"/>
      <c r="B220" s="276"/>
      <c r="C220" s="277"/>
      <c r="D220" s="179"/>
      <c r="E220" s="182"/>
      <c r="F220" s="182"/>
      <c r="G220" s="182"/>
      <c r="H220" s="182"/>
      <c r="I220" s="182"/>
      <c r="J220" s="182"/>
      <c r="K220" s="182"/>
      <c r="L220" s="182"/>
      <c r="M220" s="182"/>
      <c r="N220" s="182"/>
      <c r="O220" s="182"/>
      <c r="P220" s="182"/>
      <c r="Q220" s="182"/>
      <c r="R220" s="182"/>
      <c r="S220" s="182"/>
      <c r="T220" s="182"/>
      <c r="U220" s="180"/>
      <c r="V220" s="179"/>
      <c r="W220" s="182"/>
      <c r="X220" s="182"/>
      <c r="Y220" s="182"/>
      <c r="Z220" s="182"/>
      <c r="AA220" s="182"/>
      <c r="AB220" s="182"/>
      <c r="AC220" s="182"/>
      <c r="AD220" s="182"/>
      <c r="AE220" s="182"/>
      <c r="AF220" s="182"/>
      <c r="AG220" s="182"/>
      <c r="AH220" s="182"/>
      <c r="AI220" s="182"/>
      <c r="AJ220" s="182"/>
      <c r="AK220" s="182"/>
      <c r="AL220" s="183"/>
      <c r="AM220" s="180"/>
      <c r="AN220" s="179"/>
      <c r="AO220" s="182"/>
      <c r="AP220" s="182"/>
      <c r="AQ220" s="182"/>
    </row>
    <row r="221" spans="1:59" ht="6" customHeight="1" x14ac:dyDescent="0.2">
      <c r="A221" s="184"/>
      <c r="B221" s="357"/>
      <c r="C221" s="178"/>
      <c r="D221" s="177"/>
      <c r="E221" s="184"/>
      <c r="F221" s="184"/>
      <c r="G221" s="184"/>
      <c r="H221" s="184"/>
      <c r="I221" s="184"/>
      <c r="J221" s="184"/>
      <c r="K221" s="184"/>
      <c r="L221" s="184"/>
      <c r="M221" s="184"/>
      <c r="N221" s="184"/>
      <c r="O221" s="184"/>
      <c r="P221" s="184"/>
      <c r="Q221" s="184"/>
      <c r="R221" s="184"/>
      <c r="S221" s="184"/>
      <c r="T221" s="184"/>
      <c r="U221" s="178"/>
      <c r="V221" s="414"/>
      <c r="W221" s="415"/>
      <c r="X221" s="415"/>
      <c r="Y221" s="415"/>
      <c r="Z221" s="415"/>
      <c r="AA221" s="415"/>
      <c r="AB221" s="415"/>
      <c r="AC221" s="415"/>
      <c r="AD221" s="415"/>
      <c r="AE221" s="415"/>
      <c r="AF221" s="415"/>
      <c r="AG221" s="415"/>
      <c r="AH221" s="415"/>
      <c r="AI221" s="415"/>
      <c r="AJ221" s="415"/>
      <c r="AK221" s="415"/>
      <c r="AL221" s="415"/>
      <c r="AM221" s="416"/>
      <c r="AN221" s="177"/>
      <c r="AO221" s="184"/>
      <c r="AP221" s="184"/>
      <c r="AQ221" s="184"/>
    </row>
    <row r="222" spans="1:59" ht="11.25" customHeight="1" x14ac:dyDescent="0.2">
      <c r="A222" s="335"/>
      <c r="B222" s="146">
        <v>529</v>
      </c>
      <c r="C222" s="142"/>
      <c r="D222" s="143"/>
      <c r="E222" s="754" t="str">
        <f ca="1">VLOOKUP(INDIRECT(ADDRESS(ROW(),COLUMN()-3)),Language_Translations,MATCH(Language_Selected,Language_Options,0),FALSE)</f>
        <v>Where did (NAME) receive most of his/her vaccinations?</v>
      </c>
      <c r="F222" s="754"/>
      <c r="G222" s="754"/>
      <c r="H222" s="754"/>
      <c r="I222" s="754"/>
      <c r="J222" s="754"/>
      <c r="K222" s="754"/>
      <c r="L222" s="754"/>
      <c r="M222" s="754"/>
      <c r="N222" s="754"/>
      <c r="O222" s="754"/>
      <c r="P222" s="754"/>
      <c r="Q222" s="754"/>
      <c r="R222" s="754"/>
      <c r="S222" s="754"/>
      <c r="T222" s="754"/>
      <c r="U222" s="142"/>
      <c r="V222" s="417"/>
      <c r="W222" s="110" t="s">
        <v>329</v>
      </c>
      <c r="X222" s="232"/>
      <c r="Y222" s="232"/>
      <c r="Z222" s="232"/>
      <c r="AA222" s="232"/>
      <c r="AB222" s="232"/>
      <c r="AC222" s="232"/>
      <c r="AD222" s="232"/>
      <c r="AE222" s="232"/>
      <c r="AF222" s="232"/>
      <c r="AG222" s="232"/>
      <c r="AH222" s="232"/>
      <c r="AI222" s="232"/>
      <c r="AJ222" s="232"/>
      <c r="AK222" s="232"/>
      <c r="AL222" s="88"/>
      <c r="AM222" s="418"/>
      <c r="AN222" s="143"/>
      <c r="AO222" s="335"/>
      <c r="AP222" s="335"/>
      <c r="AQ222" s="335"/>
      <c r="AS222" s="232"/>
      <c r="AT222" s="232"/>
      <c r="AU222" s="232"/>
      <c r="AV222" s="232"/>
      <c r="AW222" s="232"/>
      <c r="AX222" s="232"/>
      <c r="AY222" s="232"/>
      <c r="AZ222" s="232"/>
      <c r="BA222" s="232"/>
      <c r="BB222" s="232"/>
      <c r="BC222" s="232"/>
      <c r="BD222" s="232"/>
      <c r="BE222" s="232"/>
      <c r="BF222" s="232"/>
      <c r="BG222" s="88"/>
    </row>
    <row r="223" spans="1:59" ht="11.25" customHeight="1" x14ac:dyDescent="0.2">
      <c r="A223" s="335"/>
      <c r="B223" s="163" t="s">
        <v>619</v>
      </c>
      <c r="C223" s="142"/>
      <c r="D223" s="143"/>
      <c r="E223" s="754"/>
      <c r="F223" s="754"/>
      <c r="G223" s="754"/>
      <c r="H223" s="754"/>
      <c r="I223" s="754"/>
      <c r="J223" s="754"/>
      <c r="K223" s="754"/>
      <c r="L223" s="754"/>
      <c r="M223" s="754"/>
      <c r="N223" s="754"/>
      <c r="O223" s="754"/>
      <c r="P223" s="754"/>
      <c r="Q223" s="754"/>
      <c r="R223" s="754"/>
      <c r="S223" s="754"/>
      <c r="T223" s="754"/>
      <c r="U223" s="142"/>
      <c r="V223" s="417"/>
      <c r="W223" s="232"/>
      <c r="X223" s="232" t="s">
        <v>331</v>
      </c>
      <c r="Y223" s="232"/>
      <c r="Z223" s="232"/>
      <c r="AA223" s="232"/>
      <c r="AB223" s="232"/>
      <c r="AC223" s="232"/>
      <c r="AD223" s="307"/>
      <c r="AE223" s="51"/>
      <c r="AF223" s="51" t="s">
        <v>9</v>
      </c>
      <c r="AG223" s="51"/>
      <c r="AH223" s="51"/>
      <c r="AI223" s="51"/>
      <c r="AJ223" s="51"/>
      <c r="AK223" s="51"/>
      <c r="AL223" s="88" t="s">
        <v>273</v>
      </c>
      <c r="AM223" s="418"/>
      <c r="AN223" s="143"/>
      <c r="AO223" s="335"/>
      <c r="AP223" s="335"/>
      <c r="AQ223" s="335"/>
      <c r="AS223" s="232"/>
      <c r="AT223" s="232"/>
      <c r="AU223" s="232"/>
      <c r="AV223" s="232"/>
      <c r="AW223" s="232"/>
      <c r="AX223" s="232"/>
      <c r="AY223" s="307"/>
      <c r="AZ223" s="51"/>
      <c r="BA223" s="51"/>
      <c r="BB223" s="51"/>
      <c r="BC223" s="51"/>
      <c r="BD223" s="51"/>
      <c r="BE223" s="51"/>
      <c r="BF223" s="51"/>
      <c r="BG223" s="88"/>
    </row>
    <row r="224" spans="1:59" ht="11.25" customHeight="1" x14ac:dyDescent="0.2">
      <c r="A224" s="335"/>
      <c r="B224" s="155"/>
      <c r="C224" s="142"/>
      <c r="D224" s="143"/>
      <c r="E224" s="354"/>
      <c r="F224" s="354"/>
      <c r="G224" s="354"/>
      <c r="H224" s="354"/>
      <c r="I224" s="354"/>
      <c r="J224" s="354"/>
      <c r="K224" s="354"/>
      <c r="L224" s="354"/>
      <c r="M224" s="354"/>
      <c r="N224" s="354"/>
      <c r="O224" s="354"/>
      <c r="P224" s="354"/>
      <c r="Q224" s="354"/>
      <c r="R224" s="354"/>
      <c r="S224" s="354"/>
      <c r="T224" s="354"/>
      <c r="U224" s="142"/>
      <c r="V224" s="417"/>
      <c r="W224" s="232"/>
      <c r="X224" s="232" t="s">
        <v>332</v>
      </c>
      <c r="Y224" s="232"/>
      <c r="Z224" s="232"/>
      <c r="AA224" s="232"/>
      <c r="AB224" s="232"/>
      <c r="AC224" s="232"/>
      <c r="AD224" s="232"/>
      <c r="AE224" s="232"/>
      <c r="AF224" s="307"/>
      <c r="AG224" s="51"/>
      <c r="AI224" s="51" t="s">
        <v>9</v>
      </c>
      <c r="AJ224" s="51"/>
      <c r="AK224" s="51"/>
      <c r="AL224" s="88" t="s">
        <v>274</v>
      </c>
      <c r="AM224" s="418"/>
      <c r="AN224" s="143"/>
      <c r="AO224" s="335"/>
      <c r="AP224" s="335"/>
      <c r="AQ224" s="335"/>
      <c r="AS224" s="232"/>
      <c r="AT224" s="232"/>
      <c r="AU224" s="232"/>
      <c r="AV224" s="232"/>
      <c r="AW224" s="232"/>
      <c r="AX224" s="232"/>
      <c r="AY224" s="232"/>
      <c r="AZ224" s="232"/>
      <c r="BA224" s="307"/>
      <c r="BB224" s="51"/>
      <c r="BC224" s="51"/>
      <c r="BD224" s="51"/>
      <c r="BE224" s="51"/>
      <c r="BF224" s="51"/>
      <c r="BG224" s="88"/>
    </row>
    <row r="225" spans="1:59" ht="11.25" customHeight="1" x14ac:dyDescent="0.2">
      <c r="A225" s="335"/>
      <c r="B225" s="155"/>
      <c r="C225" s="142"/>
      <c r="D225" s="143"/>
      <c r="E225" s="354"/>
      <c r="F225" s="354"/>
      <c r="G225" s="354"/>
      <c r="H225" s="354"/>
      <c r="I225" s="354"/>
      <c r="J225" s="354"/>
      <c r="K225" s="354"/>
      <c r="L225" s="354"/>
      <c r="M225" s="354"/>
      <c r="N225" s="354"/>
      <c r="O225" s="354"/>
      <c r="P225" s="354"/>
      <c r="Q225" s="354"/>
      <c r="R225" s="354"/>
      <c r="S225" s="354"/>
      <c r="T225" s="354"/>
      <c r="U225" s="142"/>
      <c r="V225" s="417"/>
      <c r="W225" s="232"/>
      <c r="X225" s="232" t="s">
        <v>467</v>
      </c>
      <c r="Y225" s="232"/>
      <c r="Z225" s="232"/>
      <c r="AA225" s="232"/>
      <c r="AB225" s="232"/>
      <c r="AC225" s="232"/>
      <c r="AD225" s="232"/>
      <c r="AE225" s="232"/>
      <c r="AF225" s="307"/>
      <c r="AH225" s="51" t="s">
        <v>9</v>
      </c>
      <c r="AI225" s="306"/>
      <c r="AJ225" s="51"/>
      <c r="AK225" s="51"/>
      <c r="AL225" s="88" t="s">
        <v>275</v>
      </c>
      <c r="AM225" s="418"/>
      <c r="AN225" s="143"/>
      <c r="AO225" s="335"/>
      <c r="AP225" s="335"/>
      <c r="AQ225" s="335"/>
      <c r="AS225" s="232"/>
      <c r="AT225" s="232"/>
      <c r="AU225" s="232"/>
      <c r="AV225" s="232"/>
      <c r="AW225" s="232"/>
      <c r="AX225" s="232"/>
      <c r="AY225" s="232"/>
      <c r="AZ225" s="232"/>
      <c r="BA225" s="307"/>
      <c r="BB225" s="51"/>
      <c r="BC225" s="51"/>
      <c r="BD225" s="306"/>
      <c r="BE225" s="51"/>
      <c r="BF225" s="51"/>
      <c r="BG225" s="88"/>
    </row>
    <row r="226" spans="1:59" ht="11.25" customHeight="1" x14ac:dyDescent="0.2">
      <c r="A226" s="335"/>
      <c r="B226" s="155"/>
      <c r="C226" s="142"/>
      <c r="D226" s="143"/>
      <c r="E226" s="754" t="s">
        <v>333</v>
      </c>
      <c r="F226" s="754"/>
      <c r="G226" s="754"/>
      <c r="H226" s="754"/>
      <c r="I226" s="754"/>
      <c r="J226" s="754"/>
      <c r="K226" s="754"/>
      <c r="L226" s="754"/>
      <c r="M226" s="754"/>
      <c r="N226" s="754"/>
      <c r="O226" s="754"/>
      <c r="P226" s="754"/>
      <c r="Q226" s="754"/>
      <c r="R226" s="754"/>
      <c r="S226" s="754"/>
      <c r="T226" s="754"/>
      <c r="U226" s="142"/>
      <c r="V226" s="417"/>
      <c r="W226" s="232"/>
      <c r="X226" s="232" t="s">
        <v>335</v>
      </c>
      <c r="Y226" s="232"/>
      <c r="Z226" s="232"/>
      <c r="AA226" s="232"/>
      <c r="AB226" s="232"/>
      <c r="AC226" s="51" t="s">
        <v>9</v>
      </c>
      <c r="AD226" s="51"/>
      <c r="AE226" s="306"/>
      <c r="AF226" s="51"/>
      <c r="AG226" s="51"/>
      <c r="AH226" s="51"/>
      <c r="AI226" s="51"/>
      <c r="AJ226" s="51"/>
      <c r="AK226" s="51"/>
      <c r="AL226" s="88" t="s">
        <v>276</v>
      </c>
      <c r="AM226" s="418"/>
      <c r="AN226" s="143"/>
      <c r="AO226" s="335"/>
      <c r="AP226" s="335"/>
      <c r="AQ226" s="335"/>
      <c r="AS226" s="232"/>
      <c r="AT226" s="232"/>
      <c r="AU226" s="232"/>
      <c r="AV226" s="232"/>
      <c r="AW226" s="232"/>
      <c r="AX226" s="51"/>
      <c r="AY226" s="51"/>
      <c r="AZ226" s="306"/>
      <c r="BA226" s="51"/>
      <c r="BB226" s="51"/>
      <c r="BC226" s="51"/>
      <c r="BD226" s="51"/>
      <c r="BE226" s="51"/>
      <c r="BF226" s="51"/>
      <c r="BG226" s="88"/>
    </row>
    <row r="227" spans="1:59" ht="11.25" customHeight="1" x14ac:dyDescent="0.2">
      <c r="A227" s="335"/>
      <c r="B227" s="155"/>
      <c r="C227" s="142"/>
      <c r="D227" s="143"/>
      <c r="E227" s="754"/>
      <c r="F227" s="754"/>
      <c r="G227" s="754"/>
      <c r="H227" s="754"/>
      <c r="I227" s="754"/>
      <c r="J227" s="754"/>
      <c r="K227" s="754"/>
      <c r="L227" s="754"/>
      <c r="M227" s="754"/>
      <c r="N227" s="754"/>
      <c r="O227" s="754"/>
      <c r="P227" s="754"/>
      <c r="Q227" s="754"/>
      <c r="R227" s="754"/>
      <c r="S227" s="754"/>
      <c r="T227" s="754"/>
      <c r="U227" s="142"/>
      <c r="V227" s="417"/>
      <c r="W227" s="232"/>
      <c r="X227" s="232" t="s">
        <v>396</v>
      </c>
      <c r="Y227" s="232"/>
      <c r="Z227" s="232"/>
      <c r="AA227" s="232"/>
      <c r="AB227" s="232"/>
      <c r="AC227" s="51"/>
      <c r="AD227" s="51"/>
      <c r="AE227" s="306"/>
      <c r="AF227" s="51"/>
      <c r="AG227" s="51"/>
      <c r="AH227" s="51"/>
      <c r="AI227" s="51"/>
      <c r="AJ227" s="51"/>
      <c r="AK227" s="51"/>
      <c r="AM227" s="418"/>
      <c r="AN227" s="143"/>
      <c r="AO227" s="335"/>
      <c r="AP227" s="335"/>
      <c r="AQ227" s="335"/>
      <c r="AS227" s="232"/>
      <c r="AT227" s="232"/>
      <c r="AU227" s="232"/>
      <c r="AV227" s="232"/>
      <c r="AW227" s="232"/>
      <c r="AX227" s="51"/>
      <c r="AY227" s="51"/>
      <c r="AZ227" s="306"/>
      <c r="BA227" s="51"/>
      <c r="BB227" s="51"/>
      <c r="BC227" s="51"/>
      <c r="BD227" s="51"/>
      <c r="BE227" s="51"/>
      <c r="BF227" s="51"/>
      <c r="BG227" s="88"/>
    </row>
    <row r="228" spans="1:59" ht="11.25" customHeight="1" x14ac:dyDescent="0.2">
      <c r="A228" s="335"/>
      <c r="B228" s="155"/>
      <c r="C228" s="142"/>
      <c r="D228" s="143"/>
      <c r="E228" s="754"/>
      <c r="F228" s="754"/>
      <c r="G228" s="754"/>
      <c r="H228" s="754"/>
      <c r="I228" s="754"/>
      <c r="J228" s="754"/>
      <c r="K228" s="754"/>
      <c r="L228" s="754"/>
      <c r="M228" s="754"/>
      <c r="N228" s="754"/>
      <c r="O228" s="754"/>
      <c r="P228" s="754"/>
      <c r="Q228" s="754"/>
      <c r="R228" s="754"/>
      <c r="S228" s="754"/>
      <c r="T228" s="754"/>
      <c r="U228" s="142"/>
      <c r="V228" s="417"/>
      <c r="Y228" s="140" t="s">
        <v>397</v>
      </c>
      <c r="AD228" s="51" t="s">
        <v>9</v>
      </c>
      <c r="AE228" s="51"/>
      <c r="AF228" s="306"/>
      <c r="AG228" s="51"/>
      <c r="AH228" s="51"/>
      <c r="AI228" s="51"/>
      <c r="AJ228" s="51"/>
      <c r="AK228" s="51"/>
      <c r="AL228" s="88" t="s">
        <v>398</v>
      </c>
      <c r="AM228" s="418"/>
      <c r="AN228" s="143"/>
      <c r="AO228" s="335"/>
      <c r="AP228" s="335"/>
      <c r="AQ228" s="335"/>
      <c r="AS228" s="232"/>
      <c r="AT228" s="232"/>
      <c r="AU228" s="232"/>
      <c r="AV228" s="232"/>
      <c r="AW228" s="232"/>
      <c r="AX228" s="232"/>
      <c r="AY228" s="232"/>
      <c r="AZ228" s="232"/>
      <c r="BA228" s="232"/>
      <c r="BB228" s="232"/>
      <c r="BC228" s="232"/>
      <c r="BD228" s="232"/>
      <c r="BE228" s="232"/>
      <c r="BF228" s="232"/>
      <c r="BG228" s="84"/>
    </row>
    <row r="229" spans="1:59" ht="11.25" customHeight="1" x14ac:dyDescent="0.2">
      <c r="A229" s="335"/>
      <c r="B229" s="155"/>
      <c r="C229" s="142"/>
      <c r="D229" s="143"/>
      <c r="E229" s="754"/>
      <c r="F229" s="754"/>
      <c r="G229" s="754"/>
      <c r="H229" s="754"/>
      <c r="I229" s="754"/>
      <c r="J229" s="754"/>
      <c r="K229" s="754"/>
      <c r="L229" s="754"/>
      <c r="M229" s="754"/>
      <c r="N229" s="754"/>
      <c r="O229" s="754"/>
      <c r="P229" s="754"/>
      <c r="Q229" s="754"/>
      <c r="R229" s="754"/>
      <c r="S229" s="754"/>
      <c r="T229" s="754"/>
      <c r="U229" s="142"/>
      <c r="V229" s="417"/>
      <c r="W229" s="232"/>
      <c r="X229" s="232" t="s">
        <v>336</v>
      </c>
      <c r="Y229" s="232"/>
      <c r="Z229" s="232"/>
      <c r="AA229" s="232"/>
      <c r="AB229" s="232"/>
      <c r="AC229" s="232"/>
      <c r="AD229" s="232"/>
      <c r="AE229" s="232"/>
      <c r="AF229" s="91"/>
      <c r="AG229" s="91"/>
      <c r="AH229" s="91"/>
      <c r="AI229" s="91"/>
      <c r="AJ229" s="91"/>
      <c r="AK229" s="91"/>
      <c r="AL229" s="84" t="s">
        <v>337</v>
      </c>
      <c r="AM229" s="418"/>
      <c r="AN229" s="143"/>
      <c r="AO229" s="335"/>
      <c r="AP229" s="335"/>
      <c r="AQ229" s="335"/>
      <c r="AS229" s="232"/>
      <c r="AT229" s="232"/>
      <c r="AU229" s="232"/>
      <c r="AV229" s="232"/>
      <c r="AW229" s="232"/>
      <c r="AX229" s="232"/>
      <c r="AY229" s="232"/>
      <c r="AZ229" s="311"/>
      <c r="BA229" s="311"/>
      <c r="BB229" s="312"/>
      <c r="BC229" s="312"/>
      <c r="BD229" s="312"/>
      <c r="BE229" s="312"/>
      <c r="BF229" s="312"/>
      <c r="BG229" s="27"/>
    </row>
    <row r="230" spans="1:59" ht="11.25" customHeight="1" x14ac:dyDescent="0.2">
      <c r="A230" s="335"/>
      <c r="B230" s="155"/>
      <c r="C230" s="142"/>
      <c r="D230" s="143"/>
      <c r="E230" s="754"/>
      <c r="F230" s="754"/>
      <c r="G230" s="754"/>
      <c r="H230" s="754"/>
      <c r="I230" s="754"/>
      <c r="J230" s="754"/>
      <c r="K230" s="754"/>
      <c r="L230" s="754"/>
      <c r="M230" s="754"/>
      <c r="N230" s="754"/>
      <c r="O230" s="754"/>
      <c r="P230" s="754"/>
      <c r="Q230" s="754"/>
      <c r="R230" s="754"/>
      <c r="S230" s="754"/>
      <c r="T230" s="754"/>
      <c r="U230" s="142"/>
      <c r="V230" s="417"/>
      <c r="W230" s="232"/>
      <c r="X230" s="232"/>
      <c r="Y230" s="232"/>
      <c r="Z230" s="232"/>
      <c r="AA230" s="232"/>
      <c r="AB230" s="232"/>
      <c r="AC230" s="232"/>
      <c r="AD230" s="232"/>
      <c r="AE230" s="311"/>
      <c r="AF230" s="309" t="s">
        <v>620</v>
      </c>
      <c r="AG230" s="309"/>
      <c r="AH230" s="309"/>
      <c r="AI230" s="309"/>
      <c r="AJ230" s="309"/>
      <c r="AK230" s="309"/>
      <c r="AL230" s="311"/>
      <c r="AM230" s="418"/>
      <c r="AN230" s="143"/>
      <c r="AO230" s="335"/>
      <c r="AP230" s="335"/>
      <c r="AQ230" s="335"/>
      <c r="AS230" s="232"/>
      <c r="AT230" s="232"/>
      <c r="AU230" s="232"/>
      <c r="AV230" s="232"/>
      <c r="AW230" s="232"/>
      <c r="AX230" s="232"/>
      <c r="AY230" s="232"/>
      <c r="AZ230" s="232"/>
      <c r="BA230" s="232"/>
      <c r="BB230" s="232"/>
      <c r="BC230" s="232"/>
      <c r="BD230" s="232"/>
      <c r="BE230" s="232"/>
      <c r="BF230" s="232"/>
      <c r="BG230" s="88"/>
    </row>
    <row r="231" spans="1:59" ht="11.25" customHeight="1" x14ac:dyDescent="0.2">
      <c r="A231" s="335"/>
      <c r="B231" s="155"/>
      <c r="C231" s="142"/>
      <c r="D231" s="143"/>
      <c r="E231" s="754"/>
      <c r="F231" s="754"/>
      <c r="G231" s="754"/>
      <c r="H231" s="754"/>
      <c r="I231" s="754"/>
      <c r="J231" s="754"/>
      <c r="K231" s="754"/>
      <c r="L231" s="754"/>
      <c r="M231" s="754"/>
      <c r="N231" s="754"/>
      <c r="O231" s="754"/>
      <c r="P231" s="754"/>
      <c r="Q231" s="754"/>
      <c r="R231" s="754"/>
      <c r="S231" s="754"/>
      <c r="T231" s="754"/>
      <c r="U231" s="142"/>
      <c r="V231" s="417"/>
      <c r="AM231" s="418"/>
      <c r="AN231" s="143"/>
      <c r="AO231" s="335"/>
      <c r="AP231" s="335"/>
      <c r="AQ231" s="335"/>
      <c r="AS231" s="232"/>
      <c r="AT231" s="232"/>
      <c r="AU231" s="232"/>
      <c r="AV231" s="232"/>
      <c r="AW231" s="232"/>
      <c r="AX231" s="232"/>
      <c r="AY231" s="51"/>
      <c r="AZ231" s="51"/>
      <c r="BA231" s="51"/>
      <c r="BB231" s="51"/>
      <c r="BC231" s="51"/>
      <c r="BD231" s="51"/>
      <c r="BE231" s="51"/>
      <c r="BF231" s="51"/>
      <c r="BG231" s="223"/>
    </row>
    <row r="232" spans="1:59" ht="11.25" customHeight="1" x14ac:dyDescent="0.2">
      <c r="A232" s="335"/>
      <c r="B232" s="155"/>
      <c r="C232" s="142"/>
      <c r="D232" s="143"/>
      <c r="E232" s="354"/>
      <c r="F232" s="354"/>
      <c r="G232" s="354"/>
      <c r="H232" s="354"/>
      <c r="I232" s="354"/>
      <c r="J232" s="354"/>
      <c r="K232" s="354"/>
      <c r="L232" s="354"/>
      <c r="M232" s="354"/>
      <c r="N232" s="354"/>
      <c r="O232" s="354"/>
      <c r="P232" s="354"/>
      <c r="Q232" s="354"/>
      <c r="R232" s="354"/>
      <c r="S232" s="354"/>
      <c r="T232" s="354"/>
      <c r="U232" s="142"/>
      <c r="V232" s="417"/>
      <c r="W232" s="110" t="s">
        <v>338</v>
      </c>
      <c r="X232" s="232"/>
      <c r="Y232" s="232"/>
      <c r="Z232" s="232"/>
      <c r="AA232" s="232"/>
      <c r="AB232" s="232"/>
      <c r="AC232" s="232"/>
      <c r="AD232" s="232"/>
      <c r="AE232" s="232"/>
      <c r="AF232" s="232"/>
      <c r="AG232" s="232"/>
      <c r="AH232" s="232"/>
      <c r="AI232" s="232"/>
      <c r="AJ232" s="232"/>
      <c r="AK232" s="232"/>
      <c r="AL232" s="88"/>
      <c r="AM232" s="418"/>
      <c r="AN232" s="143"/>
      <c r="AO232" s="335"/>
      <c r="AP232" s="335"/>
      <c r="AQ232" s="335"/>
      <c r="AS232" s="308"/>
      <c r="AT232" s="308"/>
      <c r="AU232" s="308"/>
      <c r="AV232" s="308"/>
      <c r="AW232" s="308"/>
      <c r="AX232" s="51"/>
      <c r="AY232" s="51"/>
      <c r="AZ232" s="51"/>
      <c r="BA232" s="51"/>
      <c r="BB232" s="51"/>
      <c r="BC232" s="51"/>
      <c r="BD232" s="51"/>
      <c r="BE232" s="51"/>
      <c r="BF232" s="51"/>
      <c r="BG232" s="310"/>
    </row>
    <row r="233" spans="1:59" ht="11.25" customHeight="1" x14ac:dyDescent="0.2">
      <c r="A233" s="335"/>
      <c r="B233" s="155"/>
      <c r="C233" s="142"/>
      <c r="D233" s="143"/>
      <c r="E233" s="354"/>
      <c r="F233" s="354"/>
      <c r="G233" s="354"/>
      <c r="H233" s="354"/>
      <c r="I233" s="354"/>
      <c r="J233" s="354"/>
      <c r="K233" s="354"/>
      <c r="L233" s="354"/>
      <c r="M233" s="354"/>
      <c r="N233" s="354"/>
      <c r="O233" s="354"/>
      <c r="P233" s="354"/>
      <c r="Q233" s="354"/>
      <c r="R233" s="354"/>
      <c r="S233" s="354"/>
      <c r="T233" s="354"/>
      <c r="U233" s="142"/>
      <c r="V233" s="417"/>
      <c r="W233" s="232"/>
      <c r="X233" s="232" t="s">
        <v>339</v>
      </c>
      <c r="Y233" s="232"/>
      <c r="Z233" s="232"/>
      <c r="AA233" s="232"/>
      <c r="AB233" s="232"/>
      <c r="AC233" s="232"/>
      <c r="AE233" s="51" t="s">
        <v>9</v>
      </c>
      <c r="AF233" s="51"/>
      <c r="AG233" s="51"/>
      <c r="AH233" s="51"/>
      <c r="AI233" s="51"/>
      <c r="AJ233" s="51"/>
      <c r="AK233" s="51"/>
      <c r="AL233" s="223" t="s">
        <v>340</v>
      </c>
      <c r="AM233" s="418"/>
      <c r="AN233" s="143"/>
      <c r="AO233" s="335"/>
      <c r="AP233" s="335"/>
      <c r="AQ233" s="335"/>
      <c r="AS233" s="232"/>
      <c r="AT233" s="232"/>
      <c r="AU233" s="232"/>
      <c r="AV233" s="232"/>
      <c r="AW233" s="232"/>
      <c r="AX233" s="51"/>
      <c r="AY233" s="51"/>
      <c r="AZ233" s="51"/>
      <c r="BA233" s="51"/>
      <c r="BB233" s="51"/>
      <c r="BC233" s="51"/>
      <c r="BD233" s="51"/>
      <c r="BE233" s="51"/>
      <c r="BF233" s="51"/>
      <c r="BG233" s="223"/>
    </row>
    <row r="234" spans="1:59" ht="11.25" customHeight="1" x14ac:dyDescent="0.2">
      <c r="A234" s="335"/>
      <c r="B234" s="155"/>
      <c r="C234" s="142"/>
      <c r="D234" s="143"/>
      <c r="E234" s="354"/>
      <c r="F234" s="354"/>
      <c r="G234" s="354"/>
      <c r="H234" s="354"/>
      <c r="I234" s="354"/>
      <c r="J234" s="354"/>
      <c r="K234" s="354"/>
      <c r="L234" s="354"/>
      <c r="M234" s="354"/>
      <c r="N234" s="354"/>
      <c r="O234" s="354"/>
      <c r="P234" s="354"/>
      <c r="Q234" s="354"/>
      <c r="R234" s="354"/>
      <c r="S234" s="354"/>
      <c r="T234" s="354"/>
      <c r="U234" s="142"/>
      <c r="V234" s="417"/>
      <c r="W234" s="232"/>
      <c r="X234" s="308" t="s">
        <v>341</v>
      </c>
      <c r="Y234" s="308"/>
      <c r="Z234" s="308"/>
      <c r="AA234" s="308"/>
      <c r="AB234" s="308"/>
      <c r="AD234" s="51" t="s">
        <v>9</v>
      </c>
      <c r="AE234" s="51"/>
      <c r="AF234" s="51"/>
      <c r="AG234" s="51"/>
      <c r="AH234" s="51"/>
      <c r="AI234" s="51"/>
      <c r="AJ234" s="51"/>
      <c r="AK234" s="51"/>
      <c r="AL234" s="223" t="s">
        <v>342</v>
      </c>
      <c r="AM234" s="418"/>
      <c r="AN234" s="143"/>
      <c r="AO234" s="335"/>
      <c r="AP234" s="335"/>
      <c r="AQ234" s="335"/>
      <c r="AS234" s="232"/>
      <c r="AT234" s="232"/>
      <c r="AU234" s="232"/>
      <c r="AV234" s="232"/>
      <c r="AW234" s="232"/>
      <c r="AX234" s="232"/>
      <c r="AY234" s="51"/>
      <c r="AZ234" s="306"/>
      <c r="BA234" s="306"/>
      <c r="BB234" s="51"/>
      <c r="BC234" s="51"/>
      <c r="BD234" s="51"/>
      <c r="BE234" s="51"/>
      <c r="BF234" s="51"/>
      <c r="BG234" s="223"/>
    </row>
    <row r="235" spans="1:59" ht="11.25" customHeight="1" x14ac:dyDescent="0.2">
      <c r="A235" s="335"/>
      <c r="B235" s="155"/>
      <c r="C235" s="142"/>
      <c r="D235" s="143"/>
      <c r="E235" s="354"/>
      <c r="F235" s="354"/>
      <c r="G235" s="354"/>
      <c r="H235" s="354"/>
      <c r="I235" s="354"/>
      <c r="J235" s="354"/>
      <c r="K235" s="354"/>
      <c r="L235" s="354"/>
      <c r="M235" s="354"/>
      <c r="N235" s="354"/>
      <c r="O235" s="354"/>
      <c r="P235" s="354"/>
      <c r="Q235" s="354"/>
      <c r="R235" s="354"/>
      <c r="S235" s="354"/>
      <c r="T235" s="354"/>
      <c r="U235" s="142"/>
      <c r="V235" s="417"/>
      <c r="W235" s="232"/>
      <c r="X235" s="232" t="s">
        <v>399</v>
      </c>
      <c r="Y235" s="232"/>
      <c r="Z235" s="232"/>
      <c r="AA235" s="232"/>
      <c r="AB235" s="51" t="s">
        <v>9</v>
      </c>
      <c r="AC235" s="51"/>
      <c r="AD235" s="51"/>
      <c r="AE235" s="51"/>
      <c r="AF235" s="51"/>
      <c r="AG235" s="51"/>
      <c r="AH235" s="51"/>
      <c r="AI235" s="51"/>
      <c r="AJ235" s="51"/>
      <c r="AK235" s="51"/>
      <c r="AL235" s="223" t="s">
        <v>344</v>
      </c>
      <c r="AM235" s="418"/>
      <c r="AN235" s="143"/>
      <c r="AO235" s="335"/>
      <c r="AP235" s="335"/>
      <c r="AQ235" s="335"/>
      <c r="AS235" s="232"/>
      <c r="AT235" s="232"/>
      <c r="AU235" s="232"/>
      <c r="AV235" s="232"/>
      <c r="AW235" s="232"/>
      <c r="AX235" s="51"/>
      <c r="AY235" s="51"/>
      <c r="AZ235" s="306"/>
      <c r="BA235" s="306"/>
      <c r="BB235" s="51"/>
      <c r="BC235" s="51"/>
      <c r="BD235" s="51"/>
      <c r="BE235" s="51"/>
      <c r="BF235" s="51"/>
      <c r="BG235" s="89"/>
    </row>
    <row r="236" spans="1:59" ht="11.25" customHeight="1" x14ac:dyDescent="0.2">
      <c r="A236" s="335"/>
      <c r="B236" s="155"/>
      <c r="C236" s="142"/>
      <c r="D236" s="143"/>
      <c r="E236" s="354"/>
      <c r="F236" s="354"/>
      <c r="G236" s="354"/>
      <c r="H236" s="354"/>
      <c r="I236" s="354"/>
      <c r="J236" s="354"/>
      <c r="K236" s="354"/>
      <c r="L236" s="354"/>
      <c r="M236" s="354"/>
      <c r="N236" s="354"/>
      <c r="O236" s="354"/>
      <c r="P236" s="354"/>
      <c r="Q236" s="354"/>
      <c r="R236" s="354"/>
      <c r="S236" s="354"/>
      <c r="T236" s="354"/>
      <c r="U236" s="142"/>
      <c r="V236" s="417"/>
      <c r="W236" s="232"/>
      <c r="X236" s="232" t="s">
        <v>400</v>
      </c>
      <c r="Y236" s="232"/>
      <c r="Z236" s="232"/>
      <c r="AA236" s="232"/>
      <c r="AB236" s="232"/>
      <c r="AC236" s="232"/>
      <c r="AD236" s="51" t="s">
        <v>9</v>
      </c>
      <c r="AE236" s="306"/>
      <c r="AF236" s="306"/>
      <c r="AG236" s="51"/>
      <c r="AH236" s="51"/>
      <c r="AI236" s="51"/>
      <c r="AJ236" s="51"/>
      <c r="AK236" s="51"/>
      <c r="AL236" s="223" t="s">
        <v>345</v>
      </c>
      <c r="AM236" s="418"/>
      <c r="AN236" s="143"/>
      <c r="AO236" s="335"/>
      <c r="AP236" s="335"/>
      <c r="AQ236" s="335"/>
      <c r="AS236" s="232"/>
      <c r="AT236" s="232"/>
      <c r="AU236" s="232"/>
      <c r="AV236" s="232"/>
      <c r="AW236" s="232"/>
      <c r="AX236" s="51"/>
      <c r="AY236" s="51"/>
      <c r="AZ236" s="306"/>
      <c r="BA236" s="51"/>
      <c r="BB236" s="51"/>
      <c r="BC236" s="51"/>
      <c r="BD236" s="51"/>
      <c r="BE236" s="51"/>
      <c r="BF236" s="51"/>
      <c r="BG236" s="89"/>
    </row>
    <row r="237" spans="1:59" ht="11.25" customHeight="1" x14ac:dyDescent="0.2">
      <c r="A237" s="335"/>
      <c r="B237" s="155"/>
      <c r="C237" s="142"/>
      <c r="D237" s="143"/>
      <c r="E237" s="354"/>
      <c r="F237" s="354"/>
      <c r="G237" s="354"/>
      <c r="H237" s="354"/>
      <c r="I237" s="354"/>
      <c r="J237" s="354"/>
      <c r="K237" s="354"/>
      <c r="L237" s="354"/>
      <c r="M237" s="354"/>
      <c r="N237" s="354"/>
      <c r="O237" s="354"/>
      <c r="P237" s="354"/>
      <c r="Q237" s="354"/>
      <c r="R237" s="354"/>
      <c r="S237" s="354"/>
      <c r="T237" s="354"/>
      <c r="U237" s="142"/>
      <c r="V237" s="417"/>
      <c r="W237" s="232"/>
      <c r="X237" s="232" t="s">
        <v>335</v>
      </c>
      <c r="Y237" s="232"/>
      <c r="Z237" s="232"/>
      <c r="AA237" s="232"/>
      <c r="AB237" s="232"/>
      <c r="AC237" s="51" t="s">
        <v>9</v>
      </c>
      <c r="AD237" s="51"/>
      <c r="AE237" s="306"/>
      <c r="AF237" s="306"/>
      <c r="AG237" s="51"/>
      <c r="AH237" s="51"/>
      <c r="AI237" s="51"/>
      <c r="AJ237" s="51"/>
      <c r="AK237" s="51"/>
      <c r="AL237" s="89" t="s">
        <v>401</v>
      </c>
      <c r="AM237" s="418"/>
      <c r="AN237" s="143"/>
      <c r="AO237" s="335"/>
      <c r="AP237" s="335"/>
      <c r="AQ237" s="335"/>
      <c r="AS237" s="232"/>
      <c r="AT237" s="232"/>
      <c r="AU237" s="232"/>
      <c r="AV237" s="232"/>
      <c r="AW237" s="232"/>
      <c r="AX237" s="232"/>
      <c r="AY237" s="232"/>
      <c r="AZ237" s="232"/>
      <c r="BA237" s="232"/>
      <c r="BB237" s="232"/>
      <c r="BC237" s="232"/>
      <c r="BD237" s="232"/>
      <c r="BE237" s="232"/>
      <c r="BF237" s="232"/>
      <c r="BG237" s="88"/>
    </row>
    <row r="238" spans="1:59" ht="11.25" customHeight="1" x14ac:dyDescent="0.2">
      <c r="A238" s="335"/>
      <c r="B238" s="155"/>
      <c r="C238" s="142"/>
      <c r="D238" s="143"/>
      <c r="E238" s="354"/>
      <c r="F238" s="354"/>
      <c r="G238" s="354"/>
      <c r="H238" s="354"/>
      <c r="I238" s="354"/>
      <c r="J238" s="354"/>
      <c r="K238" s="354"/>
      <c r="L238" s="354"/>
      <c r="M238" s="354"/>
      <c r="N238" s="354"/>
      <c r="O238" s="354"/>
      <c r="P238" s="354"/>
      <c r="Q238" s="354"/>
      <c r="R238" s="354"/>
      <c r="S238" s="354"/>
      <c r="T238" s="354"/>
      <c r="U238" s="142"/>
      <c r="V238" s="417"/>
      <c r="W238" s="232"/>
      <c r="X238" s="232" t="s">
        <v>396</v>
      </c>
      <c r="Y238" s="232"/>
      <c r="Z238" s="232"/>
      <c r="AA238" s="232"/>
      <c r="AB238" s="232"/>
      <c r="AC238" s="51"/>
      <c r="AD238" s="51"/>
      <c r="AE238" s="306"/>
      <c r="AF238" s="51"/>
      <c r="AG238" s="51"/>
      <c r="AH238" s="51"/>
      <c r="AI238" s="51"/>
      <c r="AJ238" s="51"/>
      <c r="AK238" s="51"/>
      <c r="AL238" s="156"/>
      <c r="AM238" s="418"/>
      <c r="AN238" s="143"/>
      <c r="AO238" s="335"/>
      <c r="AP238" s="335"/>
      <c r="AQ238" s="335"/>
      <c r="AS238" s="232"/>
      <c r="AT238" s="232"/>
      <c r="AU238" s="232"/>
      <c r="AV238" s="232"/>
      <c r="AW238" s="232"/>
      <c r="AX238" s="232"/>
      <c r="AY238" s="232"/>
      <c r="AZ238" s="232"/>
      <c r="BA238" s="232"/>
      <c r="BB238" s="232"/>
      <c r="BC238" s="232"/>
      <c r="BD238" s="232"/>
      <c r="BE238" s="232"/>
      <c r="BF238" s="232"/>
      <c r="BG238" s="88"/>
    </row>
    <row r="239" spans="1:59" ht="11.25" customHeight="1" x14ac:dyDescent="0.2">
      <c r="A239" s="335"/>
      <c r="B239" s="155"/>
      <c r="C239" s="142"/>
      <c r="D239" s="143"/>
      <c r="E239" s="354"/>
      <c r="F239" s="354"/>
      <c r="G239" s="354"/>
      <c r="H239" s="354"/>
      <c r="I239" s="354"/>
      <c r="J239" s="354"/>
      <c r="K239" s="354"/>
      <c r="L239" s="354"/>
      <c r="M239" s="354"/>
      <c r="N239" s="354"/>
      <c r="O239" s="354"/>
      <c r="P239" s="354"/>
      <c r="Q239" s="354"/>
      <c r="R239" s="354"/>
      <c r="S239" s="354"/>
      <c r="T239" s="354"/>
      <c r="U239" s="142"/>
      <c r="V239" s="417"/>
      <c r="W239" s="232"/>
      <c r="X239" s="232"/>
      <c r="Y239" s="232" t="s">
        <v>397</v>
      </c>
      <c r="Z239" s="232"/>
      <c r="AA239" s="232"/>
      <c r="AB239" s="232"/>
      <c r="AC239" s="51"/>
      <c r="AD239" s="51" t="s">
        <v>9</v>
      </c>
      <c r="AE239" s="51"/>
      <c r="AF239" s="306"/>
      <c r="AG239" s="306"/>
      <c r="AH239" s="51"/>
      <c r="AI239" s="51"/>
      <c r="AJ239" s="51"/>
      <c r="AK239" s="51"/>
      <c r="AL239" s="89" t="s">
        <v>347</v>
      </c>
      <c r="AM239" s="418"/>
      <c r="AN239" s="143"/>
      <c r="AO239" s="335"/>
      <c r="AP239" s="335"/>
      <c r="AQ239" s="335"/>
      <c r="AS239" s="232"/>
      <c r="AT239" s="232"/>
      <c r="AU239" s="232"/>
      <c r="AV239" s="232"/>
      <c r="AW239" s="232"/>
      <c r="AX239" s="232"/>
      <c r="AY239" s="232"/>
      <c r="AZ239" s="232"/>
      <c r="BA239" s="232"/>
      <c r="BB239" s="232"/>
      <c r="BC239" s="232"/>
      <c r="BD239" s="232"/>
      <c r="BE239" s="232"/>
      <c r="BF239" s="232"/>
      <c r="BG239" s="89"/>
    </row>
    <row r="240" spans="1:59" ht="11.25" customHeight="1" x14ac:dyDescent="0.2">
      <c r="A240" s="335"/>
      <c r="B240" s="155"/>
      <c r="C240" s="142"/>
      <c r="D240" s="143"/>
      <c r="E240" s="354"/>
      <c r="F240" s="354"/>
      <c r="G240" s="354"/>
      <c r="H240" s="354"/>
      <c r="I240" s="354"/>
      <c r="J240" s="354"/>
      <c r="K240" s="354"/>
      <c r="L240" s="354"/>
      <c r="M240" s="354"/>
      <c r="N240" s="354"/>
      <c r="O240" s="354"/>
      <c r="P240" s="354"/>
      <c r="Q240" s="354"/>
      <c r="R240" s="354"/>
      <c r="S240" s="354"/>
      <c r="T240" s="354"/>
      <c r="U240" s="142"/>
      <c r="V240" s="417"/>
      <c r="W240" s="232"/>
      <c r="X240" s="232" t="s">
        <v>471</v>
      </c>
      <c r="Y240" s="232"/>
      <c r="Z240" s="232"/>
      <c r="AA240" s="232"/>
      <c r="AB240" s="232"/>
      <c r="AC240" s="232"/>
      <c r="AD240" s="232"/>
      <c r="AE240" s="232"/>
      <c r="AF240" s="232"/>
      <c r="AG240" s="232"/>
      <c r="AH240" s="232"/>
      <c r="AI240" s="232"/>
      <c r="AJ240" s="232"/>
      <c r="AK240" s="232"/>
      <c r="AL240" s="88"/>
      <c r="AM240" s="418"/>
      <c r="AN240" s="143"/>
      <c r="AO240" s="335"/>
      <c r="AP240" s="335"/>
      <c r="AQ240" s="335"/>
      <c r="AS240" s="232"/>
      <c r="AT240" s="232"/>
      <c r="AU240" s="232"/>
      <c r="AV240" s="232"/>
      <c r="AW240" s="311"/>
      <c r="AX240" s="311"/>
      <c r="AY240" s="311"/>
      <c r="AZ240" s="311"/>
      <c r="BA240" s="311"/>
      <c r="BB240" s="311"/>
      <c r="BC240" s="311"/>
      <c r="BD240" s="311"/>
      <c r="BE240" s="311"/>
      <c r="BF240" s="311"/>
      <c r="BG240" s="308"/>
    </row>
    <row r="241" spans="1:59" ht="11.25" customHeight="1" x14ac:dyDescent="0.2">
      <c r="A241" s="335"/>
      <c r="B241" s="155"/>
      <c r="C241" s="142"/>
      <c r="D241" s="143"/>
      <c r="E241" s="354"/>
      <c r="F241" s="354"/>
      <c r="G241" s="354"/>
      <c r="H241" s="354"/>
      <c r="I241" s="354"/>
      <c r="J241" s="354"/>
      <c r="K241" s="354"/>
      <c r="L241" s="354"/>
      <c r="M241" s="354"/>
      <c r="N241" s="354"/>
      <c r="O241" s="354"/>
      <c r="P241" s="354"/>
      <c r="Q241" s="354"/>
      <c r="R241" s="354"/>
      <c r="S241" s="354"/>
      <c r="T241" s="354"/>
      <c r="U241" s="142"/>
      <c r="V241" s="417"/>
      <c r="W241" s="232"/>
      <c r="X241" s="232"/>
      <c r="Y241" s="232" t="s">
        <v>469</v>
      </c>
      <c r="Z241" s="232"/>
      <c r="AA241" s="232"/>
      <c r="AB241" s="232"/>
      <c r="AC241" s="232"/>
      <c r="AD241" s="91"/>
      <c r="AE241" s="91"/>
      <c r="AF241" s="91"/>
      <c r="AG241" s="91"/>
      <c r="AH241" s="91"/>
      <c r="AI241" s="91"/>
      <c r="AJ241" s="91"/>
      <c r="AK241" s="232"/>
      <c r="AL241" s="89" t="s">
        <v>402</v>
      </c>
      <c r="AM241" s="418"/>
      <c r="AN241" s="143"/>
      <c r="AO241" s="335"/>
      <c r="AP241" s="335"/>
      <c r="AQ241" s="335"/>
      <c r="AS241" s="308"/>
      <c r="AT241" s="308"/>
      <c r="AU241" s="308"/>
      <c r="AV241" s="308"/>
      <c r="AW241" s="308"/>
      <c r="AX241" s="308"/>
      <c r="AY241" s="308"/>
      <c r="AZ241" s="308"/>
      <c r="BA241" s="308"/>
      <c r="BB241" s="308"/>
      <c r="BC241" s="308"/>
      <c r="BD241" s="308"/>
      <c r="BE241" s="308"/>
      <c r="BF241" s="308"/>
      <c r="BG241" s="308"/>
    </row>
    <row r="242" spans="1:59" ht="11.25" customHeight="1" x14ac:dyDescent="0.2">
      <c r="A242" s="335"/>
      <c r="B242" s="155"/>
      <c r="C242" s="142"/>
      <c r="D242" s="143"/>
      <c r="E242" s="354"/>
      <c r="F242" s="354"/>
      <c r="G242" s="354"/>
      <c r="H242" s="354"/>
      <c r="I242" s="354"/>
      <c r="J242" s="354"/>
      <c r="K242" s="354"/>
      <c r="L242" s="354"/>
      <c r="M242" s="354"/>
      <c r="N242" s="354"/>
      <c r="O242" s="354"/>
      <c r="P242" s="354"/>
      <c r="Q242" s="354"/>
      <c r="R242" s="354"/>
      <c r="S242" s="354"/>
      <c r="T242" s="354"/>
      <c r="U242" s="142"/>
      <c r="V242" s="417"/>
      <c r="W242" s="232"/>
      <c r="X242" s="232"/>
      <c r="Y242" s="232"/>
      <c r="Z242" s="232"/>
      <c r="AA242" s="232"/>
      <c r="AB242" s="309" t="s">
        <v>102</v>
      </c>
      <c r="AC242" s="309"/>
      <c r="AD242" s="309"/>
      <c r="AE242" s="309"/>
      <c r="AF242" s="309"/>
      <c r="AG242" s="309"/>
      <c r="AH242" s="309"/>
      <c r="AI242" s="309"/>
      <c r="AJ242" s="309"/>
      <c r="AK242" s="309"/>
      <c r="AL242" s="308"/>
      <c r="AM242" s="418"/>
      <c r="AN242" s="143"/>
      <c r="AO242" s="335"/>
      <c r="AP242" s="335"/>
      <c r="AQ242" s="335"/>
      <c r="AS242" s="232"/>
      <c r="AT242" s="232"/>
      <c r="AU242" s="232"/>
      <c r="AV242" s="232"/>
      <c r="AW242" s="232"/>
      <c r="AX242" s="232"/>
      <c r="AY242" s="232"/>
      <c r="AZ242" s="232"/>
      <c r="BA242" s="232"/>
      <c r="BB242" s="88"/>
      <c r="BC242" s="232"/>
      <c r="BD242" s="232"/>
      <c r="BE242" s="232"/>
      <c r="BF242" s="232"/>
      <c r="BG242" s="88"/>
    </row>
    <row r="243" spans="1:59" ht="11.25" customHeight="1" x14ac:dyDescent="0.2">
      <c r="A243" s="335"/>
      <c r="B243" s="155"/>
      <c r="C243" s="142"/>
      <c r="D243" s="143"/>
      <c r="E243" s="354"/>
      <c r="F243" s="354"/>
      <c r="G243" s="354"/>
      <c r="H243" s="354"/>
      <c r="I243" s="354"/>
      <c r="J243" s="354"/>
      <c r="K243" s="354"/>
      <c r="L243" s="354"/>
      <c r="M243" s="354"/>
      <c r="N243" s="354"/>
      <c r="O243" s="354"/>
      <c r="P243" s="354"/>
      <c r="Q243" s="354"/>
      <c r="R243" s="354"/>
      <c r="S243" s="354"/>
      <c r="T243" s="354"/>
      <c r="U243" s="142"/>
      <c r="V243" s="417"/>
      <c r="W243" s="308"/>
      <c r="X243" s="308"/>
      <c r="Y243" s="308"/>
      <c r="Z243" s="308"/>
      <c r="AA243" s="308"/>
      <c r="AB243" s="308"/>
      <c r="AC243" s="308"/>
      <c r="AD243" s="308"/>
      <c r="AE243" s="308"/>
      <c r="AF243" s="308"/>
      <c r="AG243" s="308"/>
      <c r="AH243" s="308"/>
      <c r="AI243" s="308"/>
      <c r="AJ243" s="308"/>
      <c r="AK243" s="308"/>
      <c r="AL243" s="308"/>
      <c r="AM243" s="418"/>
      <c r="AN243" s="143"/>
      <c r="AO243" s="335"/>
      <c r="AP243" s="335"/>
      <c r="AQ243" s="335"/>
      <c r="AS243" s="232"/>
      <c r="AT243" s="232"/>
      <c r="AU243" s="232"/>
      <c r="AV243" s="232"/>
      <c r="AW243" s="232"/>
      <c r="AX243" s="51"/>
      <c r="AY243" s="51"/>
      <c r="AZ243" s="51"/>
      <c r="BA243" s="51"/>
      <c r="BB243" s="51"/>
      <c r="BC243" s="51"/>
      <c r="BD243" s="51"/>
      <c r="BE243" s="51"/>
      <c r="BF243" s="51"/>
      <c r="BG243" s="89"/>
    </row>
    <row r="244" spans="1:59" ht="11.25" customHeight="1" x14ac:dyDescent="0.2">
      <c r="A244" s="335"/>
      <c r="B244" s="155"/>
      <c r="C244" s="142"/>
      <c r="D244" s="143"/>
      <c r="E244" s="354"/>
      <c r="F244" s="354"/>
      <c r="G244" s="354"/>
      <c r="H244" s="354"/>
      <c r="I244" s="354"/>
      <c r="J244" s="354"/>
      <c r="K244" s="354"/>
      <c r="L244" s="354"/>
      <c r="M244" s="354"/>
      <c r="N244" s="354"/>
      <c r="O244" s="354"/>
      <c r="P244" s="354"/>
      <c r="Q244" s="354"/>
      <c r="R244" s="354"/>
      <c r="S244" s="354"/>
      <c r="T244" s="354"/>
      <c r="U244" s="142"/>
      <c r="V244" s="417"/>
      <c r="W244" s="110" t="s">
        <v>348</v>
      </c>
      <c r="X244" s="232"/>
      <c r="Y244" s="232"/>
      <c r="Z244" s="232"/>
      <c r="AA244" s="232"/>
      <c r="AB244" s="232"/>
      <c r="AC244" s="232"/>
      <c r="AD244" s="232"/>
      <c r="AE244" s="232"/>
      <c r="AF244" s="232"/>
      <c r="AG244" s="88"/>
      <c r="AH244" s="232"/>
      <c r="AI244" s="232"/>
      <c r="AJ244" s="232"/>
      <c r="AK244" s="232"/>
      <c r="AL244" s="88"/>
      <c r="AM244" s="418"/>
      <c r="AN244" s="143"/>
      <c r="AO244" s="335"/>
      <c r="AP244" s="335"/>
      <c r="AQ244" s="335"/>
      <c r="AS244" s="232"/>
      <c r="AT244" s="232"/>
      <c r="AU244" s="232"/>
      <c r="AV244" s="232"/>
      <c r="AW244" s="51"/>
      <c r="AX244" s="51"/>
      <c r="AY244" s="51"/>
      <c r="AZ244" s="51"/>
      <c r="BA244" s="51"/>
      <c r="BB244" s="51"/>
      <c r="BC244" s="51"/>
      <c r="BD244" s="51"/>
      <c r="BE244" s="51"/>
      <c r="BF244" s="51"/>
      <c r="BG244" s="89"/>
    </row>
    <row r="245" spans="1:59" ht="11.25" customHeight="1" x14ac:dyDescent="0.2">
      <c r="A245" s="335"/>
      <c r="B245" s="155"/>
      <c r="C245" s="142"/>
      <c r="D245" s="143"/>
      <c r="E245" s="354"/>
      <c r="F245" s="354"/>
      <c r="G245" s="354"/>
      <c r="H245" s="354"/>
      <c r="I245" s="354"/>
      <c r="J245" s="354"/>
      <c r="K245" s="354"/>
      <c r="L245" s="354"/>
      <c r="M245" s="354"/>
      <c r="N245" s="354"/>
      <c r="O245" s="354"/>
      <c r="P245" s="354"/>
      <c r="Q245" s="354"/>
      <c r="R245" s="354"/>
      <c r="S245" s="354"/>
      <c r="T245" s="354"/>
      <c r="U245" s="142"/>
      <c r="V245" s="417"/>
      <c r="W245" s="232"/>
      <c r="X245" s="232" t="s">
        <v>349</v>
      </c>
      <c r="Y245" s="232"/>
      <c r="Z245" s="232"/>
      <c r="AA245" s="232"/>
      <c r="AB245" s="232"/>
      <c r="AC245" s="51" t="s">
        <v>9</v>
      </c>
      <c r="AD245" s="51"/>
      <c r="AE245" s="51"/>
      <c r="AF245" s="51"/>
      <c r="AG245" s="51"/>
      <c r="AH245" s="51"/>
      <c r="AI245" s="51"/>
      <c r="AJ245" s="51"/>
      <c r="AK245" s="51"/>
      <c r="AL245" s="89" t="s">
        <v>350</v>
      </c>
      <c r="AM245" s="418"/>
      <c r="AN245" s="143"/>
      <c r="AO245" s="335"/>
      <c r="AP245" s="335"/>
      <c r="AQ245" s="335"/>
      <c r="AS245" s="232"/>
      <c r="AT245" s="232"/>
      <c r="AU245" s="232"/>
      <c r="AV245" s="232"/>
      <c r="AW245" s="232"/>
      <c r="AX245" s="232"/>
      <c r="AY245" s="232"/>
      <c r="AZ245" s="232"/>
      <c r="BA245" s="232"/>
      <c r="BB245" s="308"/>
      <c r="BC245" s="232"/>
      <c r="BD245" s="232"/>
      <c r="BE245" s="232"/>
      <c r="BF245" s="232"/>
      <c r="BG245" s="88"/>
    </row>
    <row r="246" spans="1:59" ht="11.25" customHeight="1" x14ac:dyDescent="0.2">
      <c r="A246" s="335"/>
      <c r="B246" s="155"/>
      <c r="C246" s="142"/>
      <c r="D246" s="143"/>
      <c r="E246" s="354"/>
      <c r="F246" s="354"/>
      <c r="G246" s="354"/>
      <c r="H246" s="354"/>
      <c r="I246" s="354"/>
      <c r="J246" s="354"/>
      <c r="K246" s="354"/>
      <c r="L246" s="354"/>
      <c r="M246" s="354"/>
      <c r="N246" s="354"/>
      <c r="O246" s="354"/>
      <c r="P246" s="354"/>
      <c r="Q246" s="354"/>
      <c r="R246" s="354"/>
      <c r="S246" s="354"/>
      <c r="T246" s="354"/>
      <c r="U246" s="142"/>
      <c r="V246" s="417"/>
      <c r="W246" s="232"/>
      <c r="X246" s="232" t="s">
        <v>351</v>
      </c>
      <c r="Y246" s="232"/>
      <c r="Z246" s="232"/>
      <c r="AA246" s="232"/>
      <c r="AB246" s="51" t="s">
        <v>9</v>
      </c>
      <c r="AC246" s="51"/>
      <c r="AD246" s="51"/>
      <c r="AE246" s="51"/>
      <c r="AF246" s="51"/>
      <c r="AG246" s="51"/>
      <c r="AH246" s="51"/>
      <c r="AI246" s="51"/>
      <c r="AJ246" s="51"/>
      <c r="AK246" s="51"/>
      <c r="AL246" s="89" t="s">
        <v>352</v>
      </c>
      <c r="AM246" s="418"/>
      <c r="AN246" s="143"/>
      <c r="AO246" s="335"/>
      <c r="AP246" s="335"/>
      <c r="AQ246" s="335"/>
      <c r="AS246" s="232"/>
      <c r="AT246" s="232"/>
      <c r="AU246" s="232"/>
      <c r="AV246" s="232"/>
      <c r="AW246" s="232"/>
      <c r="AX246" s="232"/>
      <c r="AY246" s="232"/>
      <c r="AZ246" s="232"/>
      <c r="BA246" s="232"/>
      <c r="BB246" s="308"/>
      <c r="BC246" s="232"/>
      <c r="BD246" s="232"/>
      <c r="BE246" s="232"/>
      <c r="BF246" s="232"/>
      <c r="BG246" s="89"/>
    </row>
    <row r="247" spans="1:59" ht="11.25" customHeight="1" x14ac:dyDescent="0.2">
      <c r="A247" s="335"/>
      <c r="B247" s="155"/>
      <c r="C247" s="142"/>
      <c r="D247" s="143"/>
      <c r="E247" s="354"/>
      <c r="F247" s="354"/>
      <c r="G247" s="354"/>
      <c r="H247" s="354"/>
      <c r="I247" s="354"/>
      <c r="J247" s="354"/>
      <c r="K247" s="354"/>
      <c r="L247" s="354"/>
      <c r="M247" s="354"/>
      <c r="N247" s="354"/>
      <c r="O247" s="354"/>
      <c r="P247" s="354"/>
      <c r="Q247" s="354"/>
      <c r="R247" s="354"/>
      <c r="S247" s="354"/>
      <c r="T247" s="354"/>
      <c r="U247" s="142"/>
      <c r="V247" s="417"/>
      <c r="W247" s="232"/>
      <c r="X247" s="232" t="s">
        <v>621</v>
      </c>
      <c r="Y247" s="232"/>
      <c r="Z247" s="232"/>
      <c r="AA247" s="232"/>
      <c r="AB247" s="232"/>
      <c r="AC247" s="232"/>
      <c r="AD247" s="232"/>
      <c r="AE247" s="232"/>
      <c r="AF247" s="232"/>
      <c r="AG247" s="308"/>
      <c r="AH247" s="232"/>
      <c r="AI247" s="232"/>
      <c r="AJ247" s="232"/>
      <c r="AK247" s="232"/>
      <c r="AL247" s="88"/>
      <c r="AM247" s="418"/>
      <c r="AN247" s="143"/>
      <c r="AO247" s="335"/>
      <c r="AP247" s="335"/>
      <c r="AQ247" s="335"/>
      <c r="AS247" s="232"/>
      <c r="AT247" s="232"/>
      <c r="AU247" s="232"/>
      <c r="AV247" s="232"/>
      <c r="AW247" s="311"/>
      <c r="AX247" s="311"/>
      <c r="AY247" s="311"/>
      <c r="AZ247" s="311"/>
      <c r="BA247" s="311"/>
      <c r="BB247" s="311"/>
      <c r="BC247" s="311"/>
      <c r="BD247" s="311"/>
      <c r="BE247" s="311"/>
      <c r="BF247" s="311"/>
      <c r="BG247" s="88"/>
    </row>
    <row r="248" spans="1:59" ht="11.25" customHeight="1" x14ac:dyDescent="0.2">
      <c r="A248" s="335"/>
      <c r="B248" s="155"/>
      <c r="C248" s="142"/>
      <c r="D248" s="143"/>
      <c r="E248" s="354"/>
      <c r="F248" s="354"/>
      <c r="G248" s="354"/>
      <c r="H248" s="354"/>
      <c r="I248" s="354"/>
      <c r="J248" s="354"/>
      <c r="K248" s="354"/>
      <c r="L248" s="354"/>
      <c r="M248" s="354"/>
      <c r="N248" s="354"/>
      <c r="O248" s="354"/>
      <c r="P248" s="354"/>
      <c r="Q248" s="354"/>
      <c r="R248" s="354"/>
      <c r="S248" s="354"/>
      <c r="T248" s="354"/>
      <c r="U248" s="142"/>
      <c r="V248" s="417"/>
      <c r="W248" s="232"/>
      <c r="X248" s="232"/>
      <c r="Y248" s="232" t="s">
        <v>469</v>
      </c>
      <c r="Z248" s="232"/>
      <c r="AA248" s="232"/>
      <c r="AB248" s="232"/>
      <c r="AC248" s="232"/>
      <c r="AD248" s="232"/>
      <c r="AE248" s="232"/>
      <c r="AF248" s="232"/>
      <c r="AG248" s="308"/>
      <c r="AH248" s="232"/>
      <c r="AI248" s="232"/>
      <c r="AJ248" s="232"/>
      <c r="AK248" s="232"/>
      <c r="AL248" s="89" t="s">
        <v>354</v>
      </c>
      <c r="AM248" s="418"/>
      <c r="AN248" s="143"/>
      <c r="AO248" s="335"/>
      <c r="AP248" s="335"/>
      <c r="AQ248" s="335"/>
      <c r="AS248" s="308"/>
      <c r="AT248" s="308"/>
      <c r="AU248" s="308"/>
      <c r="AV248" s="308"/>
      <c r="AW248" s="308"/>
      <c r="AX248" s="308"/>
      <c r="AY248" s="308"/>
      <c r="AZ248" s="308"/>
      <c r="BA248" s="308"/>
      <c r="BB248" s="308"/>
      <c r="BC248" s="308"/>
      <c r="BD248" s="308"/>
      <c r="BE248" s="308"/>
      <c r="BF248" s="308"/>
      <c r="BG248" s="308"/>
    </row>
    <row r="249" spans="1:59" ht="11.25" customHeight="1" x14ac:dyDescent="0.2">
      <c r="A249" s="335"/>
      <c r="B249" s="155"/>
      <c r="C249" s="142"/>
      <c r="D249" s="143"/>
      <c r="E249" s="354"/>
      <c r="F249" s="354"/>
      <c r="G249" s="354"/>
      <c r="H249" s="354"/>
      <c r="I249" s="354"/>
      <c r="J249" s="354"/>
      <c r="K249" s="354"/>
      <c r="L249" s="354"/>
      <c r="M249" s="354"/>
      <c r="N249" s="354"/>
      <c r="O249" s="354"/>
      <c r="P249" s="354"/>
      <c r="Q249" s="354"/>
      <c r="R249" s="354"/>
      <c r="S249" s="354"/>
      <c r="T249" s="354"/>
      <c r="U249" s="142"/>
      <c r="V249" s="417"/>
      <c r="W249" s="232"/>
      <c r="X249" s="232"/>
      <c r="Y249" s="232"/>
      <c r="Z249" s="232"/>
      <c r="AA249" s="232"/>
      <c r="AB249" s="309" t="s">
        <v>102</v>
      </c>
      <c r="AC249" s="309"/>
      <c r="AD249" s="309"/>
      <c r="AE249" s="309"/>
      <c r="AF249" s="309"/>
      <c r="AG249" s="309"/>
      <c r="AH249" s="309"/>
      <c r="AI249" s="309"/>
      <c r="AJ249" s="309"/>
      <c r="AK249" s="309"/>
      <c r="AL249" s="88"/>
      <c r="AM249" s="418"/>
      <c r="AN249" s="143"/>
      <c r="AO249" s="335"/>
      <c r="AP249" s="335"/>
      <c r="AQ249" s="335"/>
      <c r="AS249" s="232"/>
      <c r="AT249" s="232"/>
      <c r="AU249" s="232"/>
      <c r="AV249" s="232"/>
      <c r="AW249" s="232"/>
      <c r="AX249" s="232"/>
      <c r="AY249" s="232"/>
      <c r="AZ249" s="232"/>
      <c r="BA249" s="232"/>
      <c r="BB249" s="232"/>
      <c r="BC249" s="232"/>
      <c r="BD249" s="232"/>
      <c r="BE249" s="232"/>
      <c r="BF249" s="232"/>
      <c r="BG249" s="88"/>
    </row>
    <row r="250" spans="1:59" ht="11.25" customHeight="1" x14ac:dyDescent="0.2">
      <c r="A250" s="335"/>
      <c r="B250" s="155"/>
      <c r="C250" s="142"/>
      <c r="D250" s="143"/>
      <c r="E250" s="354"/>
      <c r="F250" s="354"/>
      <c r="G250" s="354"/>
      <c r="H250" s="354"/>
      <c r="I250" s="354"/>
      <c r="J250" s="354"/>
      <c r="K250" s="354"/>
      <c r="L250" s="354"/>
      <c r="M250" s="354"/>
      <c r="N250" s="354"/>
      <c r="O250" s="354"/>
      <c r="P250" s="354"/>
      <c r="Q250" s="354"/>
      <c r="R250" s="354"/>
      <c r="S250" s="354"/>
      <c r="T250" s="354"/>
      <c r="U250" s="142"/>
      <c r="V250" s="417"/>
      <c r="W250" s="308"/>
      <c r="X250" s="308"/>
      <c r="Y250" s="308"/>
      <c r="Z250" s="308"/>
      <c r="AA250" s="308"/>
      <c r="AB250" s="308"/>
      <c r="AC250" s="308"/>
      <c r="AD250" s="308"/>
      <c r="AE250" s="308"/>
      <c r="AF250" s="308"/>
      <c r="AG250" s="308"/>
      <c r="AH250" s="308"/>
      <c r="AI250" s="308"/>
      <c r="AJ250" s="308"/>
      <c r="AK250" s="308"/>
      <c r="AL250" s="308"/>
      <c r="AM250" s="418"/>
      <c r="AN250" s="143"/>
      <c r="AO250" s="335"/>
      <c r="AP250" s="335"/>
      <c r="AQ250" s="335"/>
      <c r="AS250" s="232"/>
      <c r="AT250" s="232"/>
      <c r="AU250" s="232"/>
      <c r="AV250" s="308"/>
      <c r="AW250" s="51"/>
      <c r="AX250" s="51"/>
      <c r="AY250" s="51"/>
      <c r="AZ250" s="51"/>
      <c r="BA250" s="51"/>
      <c r="BB250" s="51"/>
      <c r="BC250" s="51"/>
      <c r="BD250" s="51"/>
      <c r="BE250" s="51"/>
      <c r="BF250" s="51"/>
      <c r="BG250" s="89"/>
    </row>
    <row r="251" spans="1:59" ht="11.25" customHeight="1" x14ac:dyDescent="0.2">
      <c r="A251" s="335"/>
      <c r="B251" s="155"/>
      <c r="C251" s="142"/>
      <c r="D251" s="143"/>
      <c r="E251" s="354"/>
      <c r="F251" s="354"/>
      <c r="G251" s="354"/>
      <c r="H251" s="354"/>
      <c r="I251" s="354"/>
      <c r="J251" s="354"/>
      <c r="K251" s="354"/>
      <c r="L251" s="354"/>
      <c r="M251" s="354"/>
      <c r="N251" s="354"/>
      <c r="O251" s="354"/>
      <c r="P251" s="354"/>
      <c r="Q251" s="354"/>
      <c r="R251" s="354"/>
      <c r="S251" s="354"/>
      <c r="T251" s="354"/>
      <c r="U251" s="142"/>
      <c r="V251" s="417"/>
      <c r="W251" s="110" t="s">
        <v>403</v>
      </c>
      <c r="X251" s="232"/>
      <c r="Y251" s="232"/>
      <c r="Z251" s="232"/>
      <c r="AA251" s="232"/>
      <c r="AB251" s="232"/>
      <c r="AC251" s="232"/>
      <c r="AD251" s="232"/>
      <c r="AE251" s="232"/>
      <c r="AF251" s="232"/>
      <c r="AG251" s="232"/>
      <c r="AH251" s="232"/>
      <c r="AI251" s="232"/>
      <c r="AJ251" s="232"/>
      <c r="AK251" s="232"/>
      <c r="AL251" s="88"/>
      <c r="AM251" s="418"/>
      <c r="AN251" s="143"/>
      <c r="AO251" s="335"/>
      <c r="AP251" s="335"/>
      <c r="AQ251" s="335"/>
      <c r="AS251" s="232"/>
      <c r="AT251" s="232"/>
      <c r="AU251" s="232"/>
      <c r="AV251" s="232"/>
      <c r="AW251" s="232"/>
      <c r="AX251" s="232"/>
      <c r="AY251" s="232"/>
      <c r="AZ251" s="232"/>
      <c r="BA251" s="232"/>
      <c r="BB251" s="232"/>
      <c r="BC251" s="232"/>
      <c r="BD251" s="232"/>
      <c r="BE251" s="232"/>
      <c r="BF251" s="232"/>
      <c r="BG251" s="88"/>
    </row>
    <row r="252" spans="1:59" ht="11.25" customHeight="1" x14ac:dyDescent="0.2">
      <c r="A252" s="335"/>
      <c r="B252" s="155"/>
      <c r="C252" s="142"/>
      <c r="D252" s="143"/>
      <c r="E252" s="354"/>
      <c r="F252" s="354"/>
      <c r="G252" s="354"/>
      <c r="H252" s="354"/>
      <c r="I252" s="354"/>
      <c r="J252" s="354"/>
      <c r="K252" s="354"/>
      <c r="L252" s="354"/>
      <c r="M252" s="354"/>
      <c r="N252" s="354"/>
      <c r="O252" s="354"/>
      <c r="P252" s="354"/>
      <c r="Q252" s="354"/>
      <c r="R252" s="354"/>
      <c r="S252" s="354"/>
      <c r="T252" s="354"/>
      <c r="U252" s="142"/>
      <c r="V252" s="417"/>
      <c r="W252" s="232"/>
      <c r="X252" s="232" t="s">
        <v>622</v>
      </c>
      <c r="Y252" s="232"/>
      <c r="Z252" s="232"/>
      <c r="AA252" s="308"/>
      <c r="AB252" s="51"/>
      <c r="AC252" s="51"/>
      <c r="AD252" s="51"/>
      <c r="AE252" s="51"/>
      <c r="AG252" s="51" t="s">
        <v>9</v>
      </c>
      <c r="AH252" s="51"/>
      <c r="AI252" s="51"/>
      <c r="AJ252" s="51"/>
      <c r="AK252" s="51"/>
      <c r="AL252" s="89" t="s">
        <v>405</v>
      </c>
      <c r="AM252" s="418"/>
      <c r="AN252" s="143"/>
      <c r="AO252" s="335"/>
      <c r="AP252" s="335"/>
      <c r="AQ252" s="335"/>
      <c r="AS252" s="232"/>
      <c r="AT252" s="232"/>
      <c r="AU252" s="232"/>
      <c r="AV252" s="232"/>
      <c r="AW252" s="232"/>
      <c r="AX252" s="232"/>
      <c r="AY252" s="232"/>
      <c r="AZ252" s="232"/>
      <c r="BA252" s="232"/>
      <c r="BB252" s="232"/>
      <c r="BC252" s="232"/>
      <c r="BD252" s="232"/>
      <c r="BE252" s="232"/>
      <c r="BF252" s="232"/>
      <c r="BG252" s="89"/>
    </row>
    <row r="253" spans="1:59" ht="11.25" customHeight="1" x14ac:dyDescent="0.2">
      <c r="A253" s="335"/>
      <c r="B253" s="155"/>
      <c r="C253" s="142"/>
      <c r="D253" s="143"/>
      <c r="E253" s="354"/>
      <c r="F253" s="354"/>
      <c r="G253" s="354"/>
      <c r="H253" s="354"/>
      <c r="I253" s="354"/>
      <c r="J253" s="354"/>
      <c r="K253" s="354"/>
      <c r="L253" s="354"/>
      <c r="M253" s="354"/>
      <c r="N253" s="354"/>
      <c r="O253" s="354"/>
      <c r="P253" s="354"/>
      <c r="Q253" s="354"/>
      <c r="R253" s="354"/>
      <c r="S253" s="354"/>
      <c r="T253" s="354"/>
      <c r="U253" s="142"/>
      <c r="V253" s="417"/>
      <c r="W253" s="232"/>
      <c r="X253" s="232"/>
      <c r="Y253" s="232"/>
      <c r="Z253" s="232"/>
      <c r="AA253" s="232"/>
      <c r="AB253" s="232"/>
      <c r="AC253" s="232"/>
      <c r="AD253" s="232"/>
      <c r="AE253" s="232"/>
      <c r="AF253" s="232"/>
      <c r="AG253" s="232"/>
      <c r="AH253" s="232"/>
      <c r="AI253" s="232"/>
      <c r="AJ253" s="232"/>
      <c r="AK253" s="232"/>
      <c r="AL253" s="88"/>
      <c r="AM253" s="418"/>
      <c r="AN253" s="143"/>
      <c r="AO253" s="335"/>
      <c r="AP253" s="335"/>
      <c r="AQ253" s="335"/>
      <c r="AS253" s="232"/>
      <c r="AT253" s="232"/>
      <c r="AU253" s="311"/>
      <c r="AV253" s="311"/>
      <c r="AW253" s="311"/>
      <c r="AX253" s="311"/>
      <c r="AY253" s="311"/>
      <c r="AZ253" s="311"/>
      <c r="BA253" s="311"/>
      <c r="BB253" s="311"/>
      <c r="BC253" s="311"/>
      <c r="BD253" s="311"/>
      <c r="BE253" s="311"/>
      <c r="BF253" s="311"/>
      <c r="BG253" s="88"/>
    </row>
    <row r="254" spans="1:59" ht="11.25" customHeight="1" x14ac:dyDescent="0.2">
      <c r="A254" s="335"/>
      <c r="B254" s="155"/>
      <c r="C254" s="142"/>
      <c r="D254" s="143"/>
      <c r="E254" s="354"/>
      <c r="F254" s="354"/>
      <c r="G254" s="354"/>
      <c r="H254" s="354"/>
      <c r="I254" s="354"/>
      <c r="J254" s="354"/>
      <c r="K254" s="354"/>
      <c r="L254" s="354"/>
      <c r="M254" s="354"/>
      <c r="N254" s="354"/>
      <c r="O254" s="354"/>
      <c r="P254" s="354"/>
      <c r="Q254" s="354"/>
      <c r="R254" s="354"/>
      <c r="S254" s="354"/>
      <c r="T254" s="354"/>
      <c r="U254" s="142"/>
      <c r="V254" s="417"/>
      <c r="W254" s="232" t="s">
        <v>253</v>
      </c>
      <c r="X254" s="232"/>
      <c r="Y254" s="232"/>
      <c r="Z254" s="232"/>
      <c r="AA254" s="232"/>
      <c r="AB254" s="232"/>
      <c r="AC254" s="232"/>
      <c r="AD254" s="232"/>
      <c r="AE254" s="232"/>
      <c r="AF254" s="232"/>
      <c r="AG254" s="232"/>
      <c r="AH254" s="232"/>
      <c r="AI254" s="232"/>
      <c r="AJ254" s="232"/>
      <c r="AK254" s="232"/>
      <c r="AL254" s="89" t="s">
        <v>71</v>
      </c>
      <c r="AM254" s="418"/>
      <c r="AN254" s="143"/>
      <c r="AO254" s="335"/>
      <c r="AP254" s="335"/>
      <c r="AQ254" s="335"/>
    </row>
    <row r="255" spans="1:59" x14ac:dyDescent="0.2">
      <c r="A255" s="335"/>
      <c r="B255" s="163"/>
      <c r="C255" s="142"/>
      <c r="D255" s="143"/>
      <c r="E255" s="354"/>
      <c r="F255" s="354"/>
      <c r="G255" s="354"/>
      <c r="H255" s="354"/>
      <c r="I255" s="354"/>
      <c r="J255" s="354"/>
      <c r="K255" s="354"/>
      <c r="L255" s="354"/>
      <c r="M255" s="354"/>
      <c r="N255" s="354"/>
      <c r="O255" s="354"/>
      <c r="P255" s="354"/>
      <c r="Q255" s="354"/>
      <c r="R255" s="354"/>
      <c r="S255" s="354"/>
      <c r="T255" s="354"/>
      <c r="U255" s="142"/>
      <c r="V255" s="417"/>
      <c r="W255" s="232"/>
      <c r="X255" s="232"/>
      <c r="Y255" s="232"/>
      <c r="Z255" s="309" t="s">
        <v>102</v>
      </c>
      <c r="AA255" s="309"/>
      <c r="AB255" s="309"/>
      <c r="AC255" s="309"/>
      <c r="AD255" s="309"/>
      <c r="AE255" s="309"/>
      <c r="AF255" s="309"/>
      <c r="AG255" s="309"/>
      <c r="AH255" s="309"/>
      <c r="AI255" s="309"/>
      <c r="AJ255" s="309"/>
      <c r="AK255" s="309"/>
      <c r="AL255" s="88"/>
      <c r="AM255" s="418"/>
      <c r="AN255" s="143"/>
      <c r="AO255" s="335"/>
      <c r="AP255" s="335"/>
      <c r="AQ255" s="335"/>
    </row>
    <row r="256" spans="1:59" ht="6" customHeight="1" thickBot="1" x14ac:dyDescent="0.25">
      <c r="A256" s="182"/>
      <c r="B256" s="353"/>
      <c r="C256" s="180"/>
      <c r="D256" s="179"/>
      <c r="E256" s="182"/>
      <c r="F256" s="182"/>
      <c r="G256" s="182"/>
      <c r="H256" s="182"/>
      <c r="I256" s="182"/>
      <c r="J256" s="182"/>
      <c r="K256" s="182"/>
      <c r="L256" s="182"/>
      <c r="M256" s="182"/>
      <c r="N256" s="182"/>
      <c r="O256" s="182"/>
      <c r="P256" s="182"/>
      <c r="Q256" s="182"/>
      <c r="R256" s="182"/>
      <c r="S256" s="182"/>
      <c r="T256" s="182"/>
      <c r="U256" s="180"/>
      <c r="V256" s="419"/>
      <c r="W256" s="420"/>
      <c r="X256" s="420"/>
      <c r="Y256" s="420"/>
      <c r="Z256" s="420"/>
      <c r="AA256" s="420"/>
      <c r="AB256" s="420"/>
      <c r="AC256" s="420"/>
      <c r="AD256" s="420"/>
      <c r="AE256" s="420"/>
      <c r="AF256" s="420"/>
      <c r="AG256" s="420"/>
      <c r="AH256" s="420"/>
      <c r="AI256" s="420"/>
      <c r="AJ256" s="420"/>
      <c r="AK256" s="420"/>
      <c r="AL256" s="420"/>
      <c r="AM256" s="421"/>
      <c r="AN256" s="179"/>
      <c r="AO256" s="182"/>
      <c r="AP256" s="182"/>
      <c r="AQ256" s="182"/>
    </row>
    <row r="257" spans="1:43" ht="6" customHeight="1" x14ac:dyDescent="0.2">
      <c r="A257" s="403"/>
      <c r="B257" s="375"/>
      <c r="C257" s="404"/>
      <c r="D257" s="405"/>
      <c r="E257" s="405"/>
      <c r="F257" s="405"/>
      <c r="G257" s="405"/>
      <c r="H257" s="405"/>
      <c r="I257" s="405"/>
      <c r="J257" s="405"/>
      <c r="K257" s="405"/>
      <c r="L257" s="405"/>
      <c r="M257" s="405"/>
      <c r="N257" s="405"/>
      <c r="O257" s="405"/>
      <c r="P257" s="405"/>
      <c r="Q257" s="405"/>
      <c r="R257" s="405"/>
      <c r="S257" s="405"/>
      <c r="T257" s="405"/>
      <c r="U257" s="405"/>
      <c r="V257" s="405"/>
      <c r="W257" s="405"/>
      <c r="X257" s="405"/>
      <c r="Y257" s="405"/>
      <c r="Z257" s="405"/>
      <c r="AA257" s="405"/>
      <c r="AB257" s="405"/>
      <c r="AC257" s="405"/>
      <c r="AD257" s="405"/>
      <c r="AE257" s="405"/>
      <c r="AF257" s="405"/>
      <c r="AG257" s="405"/>
      <c r="AH257" s="405"/>
      <c r="AI257" s="405"/>
      <c r="AJ257" s="405"/>
      <c r="AK257" s="405"/>
      <c r="AL257" s="405"/>
      <c r="AM257" s="405"/>
      <c r="AN257" s="406"/>
      <c r="AO257" s="405"/>
      <c r="AP257" s="407"/>
      <c r="AQ257" s="408"/>
    </row>
    <row r="258" spans="1:43" ht="10.75" customHeight="1" x14ac:dyDescent="0.2">
      <c r="A258" s="102"/>
      <c r="B258" s="146">
        <v>530</v>
      </c>
      <c r="C258" s="334"/>
      <c r="D258" s="232"/>
      <c r="E258" s="753" t="s">
        <v>623</v>
      </c>
      <c r="F258" s="753"/>
      <c r="G258" s="753"/>
      <c r="H258" s="753"/>
      <c r="I258" s="753"/>
      <c r="J258" s="753"/>
      <c r="K258" s="753"/>
      <c r="L258" s="753"/>
      <c r="M258" s="753"/>
      <c r="N258" s="753"/>
      <c r="O258" s="753"/>
      <c r="P258" s="753"/>
      <c r="Q258" s="753"/>
      <c r="R258" s="753"/>
      <c r="S258" s="753"/>
      <c r="T258" s="753"/>
      <c r="U258" s="753"/>
      <c r="V258" s="753"/>
      <c r="W258" s="753"/>
      <c r="X258" s="753"/>
      <c r="Y258" s="753"/>
      <c r="Z258" s="753"/>
      <c r="AA258" s="753"/>
      <c r="AB258" s="753"/>
      <c r="AC258" s="753"/>
      <c r="AD258" s="753"/>
      <c r="AE258" s="753"/>
      <c r="AF258" s="753"/>
      <c r="AG258" s="753"/>
      <c r="AH258" s="753"/>
      <c r="AI258" s="753"/>
      <c r="AJ258" s="753"/>
      <c r="AK258" s="753"/>
      <c r="AL258" s="753"/>
      <c r="AM258" s="232"/>
      <c r="AN258" s="55"/>
      <c r="AO258" s="232"/>
      <c r="AP258" s="232"/>
      <c r="AQ258" s="103"/>
    </row>
    <row r="259" spans="1:43" x14ac:dyDescent="0.2">
      <c r="A259" s="102"/>
      <c r="B259" s="328"/>
      <c r="C259" s="334"/>
      <c r="D259" s="232"/>
      <c r="E259" s="753"/>
      <c r="F259" s="753"/>
      <c r="G259" s="753"/>
      <c r="H259" s="753"/>
      <c r="I259" s="753"/>
      <c r="J259" s="753"/>
      <c r="K259" s="753"/>
      <c r="L259" s="753"/>
      <c r="M259" s="753"/>
      <c r="N259" s="753"/>
      <c r="O259" s="753"/>
      <c r="P259" s="753"/>
      <c r="Q259" s="753"/>
      <c r="R259" s="753"/>
      <c r="S259" s="753"/>
      <c r="T259" s="753"/>
      <c r="U259" s="753"/>
      <c r="V259" s="753"/>
      <c r="W259" s="753"/>
      <c r="X259" s="753"/>
      <c r="Y259" s="753"/>
      <c r="Z259" s="753"/>
      <c r="AA259" s="753"/>
      <c r="AB259" s="753"/>
      <c r="AC259" s="753"/>
      <c r="AD259" s="753"/>
      <c r="AE259" s="753"/>
      <c r="AF259" s="753"/>
      <c r="AG259" s="753"/>
      <c r="AH259" s="753"/>
      <c r="AI259" s="753"/>
      <c r="AJ259" s="753"/>
      <c r="AK259" s="753"/>
      <c r="AL259" s="753"/>
      <c r="AM259" s="232"/>
      <c r="AN259" s="55"/>
      <c r="AO259" s="232"/>
      <c r="AP259" s="232"/>
      <c r="AQ259" s="103"/>
    </row>
    <row r="260" spans="1:43" ht="6" customHeight="1" x14ac:dyDescent="0.2">
      <c r="A260" s="102"/>
      <c r="C260" s="334"/>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c r="AA260" s="232"/>
      <c r="AB260" s="232"/>
      <c r="AC260" s="232"/>
      <c r="AD260" s="232"/>
      <c r="AE260" s="232"/>
      <c r="AF260" s="232"/>
      <c r="AG260" s="232"/>
      <c r="AH260" s="232"/>
      <c r="AI260" s="232"/>
      <c r="AJ260" s="232"/>
      <c r="AK260" s="232"/>
      <c r="AL260" s="232"/>
      <c r="AM260" s="232"/>
      <c r="AN260" s="55"/>
      <c r="AO260" s="232"/>
      <c r="AP260" s="232"/>
      <c r="AQ260" s="103"/>
    </row>
    <row r="261" spans="1:43" ht="11.25" customHeight="1" x14ac:dyDescent="0.2">
      <c r="A261" s="102"/>
      <c r="B261" s="163"/>
      <c r="C261" s="334"/>
      <c r="D261" s="232"/>
      <c r="E261" s="721" t="s">
        <v>624</v>
      </c>
      <c r="F261" s="721"/>
      <c r="G261" s="721"/>
      <c r="H261" s="721"/>
      <c r="I261" s="721"/>
      <c r="J261" s="721"/>
      <c r="K261" s="721"/>
      <c r="L261" s="721"/>
      <c r="M261" s="721"/>
      <c r="N261" s="721"/>
      <c r="O261" s="721"/>
      <c r="Q261" s="232"/>
      <c r="R261" s="232"/>
      <c r="S261" s="232"/>
      <c r="T261" s="232"/>
      <c r="U261" s="721" t="s">
        <v>625</v>
      </c>
      <c r="V261" s="721"/>
      <c r="W261" s="721"/>
      <c r="X261" s="721"/>
      <c r="Y261" s="721"/>
      <c r="Z261" s="721"/>
      <c r="AA261" s="721"/>
      <c r="AB261" s="721"/>
      <c r="AC261" s="721"/>
      <c r="AD261" s="232"/>
      <c r="AE261" s="232"/>
      <c r="AF261" s="232"/>
      <c r="AG261" s="232"/>
      <c r="AH261" s="232"/>
      <c r="AI261" s="232"/>
      <c r="AJ261" s="232"/>
      <c r="AK261" s="232"/>
      <c r="AL261" s="232"/>
      <c r="AM261" s="232"/>
      <c r="AN261" s="55"/>
      <c r="AO261" s="232"/>
      <c r="AQ261" s="103"/>
    </row>
    <row r="262" spans="1:43" x14ac:dyDescent="0.2">
      <c r="A262" s="102"/>
      <c r="B262" s="328"/>
      <c r="C262" s="334"/>
      <c r="D262" s="232"/>
      <c r="E262" s="721"/>
      <c r="F262" s="721"/>
      <c r="G262" s="721"/>
      <c r="H262" s="721"/>
      <c r="I262" s="721"/>
      <c r="J262" s="721"/>
      <c r="K262" s="721"/>
      <c r="L262" s="721"/>
      <c r="M262" s="721"/>
      <c r="N262" s="721"/>
      <c r="O262" s="721"/>
      <c r="Q262" s="232"/>
      <c r="R262" s="232"/>
      <c r="S262" s="232"/>
      <c r="T262" s="232"/>
      <c r="U262" s="721"/>
      <c r="V262" s="721"/>
      <c r="W262" s="721"/>
      <c r="X262" s="721"/>
      <c r="Y262" s="721"/>
      <c r="Z262" s="721"/>
      <c r="AA262" s="721"/>
      <c r="AB262" s="721"/>
      <c r="AC262" s="721"/>
      <c r="AD262" s="232"/>
      <c r="AE262" s="232"/>
      <c r="AF262" s="232"/>
      <c r="AG262" s="232"/>
      <c r="AH262" s="232"/>
      <c r="AI262" s="232"/>
      <c r="AJ262" s="232"/>
      <c r="AK262" s="232"/>
      <c r="AL262" s="232"/>
      <c r="AM262" s="232"/>
      <c r="AN262" s="55"/>
      <c r="AO262" s="232"/>
      <c r="AP262" s="330">
        <v>601</v>
      </c>
      <c r="AQ262" s="103"/>
    </row>
    <row r="263" spans="1:43" ht="11.25" customHeight="1" x14ac:dyDescent="0.2">
      <c r="A263" s="102"/>
      <c r="B263" s="328"/>
      <c r="C263" s="334"/>
      <c r="D263" s="232"/>
      <c r="E263" s="721"/>
      <c r="F263" s="721"/>
      <c r="G263" s="721"/>
      <c r="H263" s="721"/>
      <c r="I263" s="721"/>
      <c r="J263" s="721"/>
      <c r="K263" s="721"/>
      <c r="L263" s="721"/>
      <c r="M263" s="721"/>
      <c r="N263" s="721"/>
      <c r="O263" s="721"/>
      <c r="P263" s="232"/>
      <c r="Q263" s="232"/>
      <c r="S263" s="232"/>
      <c r="T263" s="232"/>
      <c r="U263" s="721"/>
      <c r="V263" s="721"/>
      <c r="W263" s="721"/>
      <c r="X263" s="721"/>
      <c r="Y263" s="721"/>
      <c r="Z263" s="721"/>
      <c r="AA263" s="721"/>
      <c r="AB263" s="721"/>
      <c r="AC263" s="721"/>
      <c r="AD263" s="232"/>
      <c r="AE263" s="232"/>
      <c r="AF263" s="232"/>
      <c r="AG263" s="232"/>
      <c r="AH263" s="232"/>
      <c r="AI263" s="232"/>
      <c r="AJ263" s="232"/>
      <c r="AK263" s="232"/>
      <c r="AL263" s="232"/>
      <c r="AM263" s="232"/>
      <c r="AN263" s="55"/>
      <c r="AO263" s="232"/>
      <c r="AP263" s="232"/>
      <c r="AQ263" s="103"/>
    </row>
    <row r="264" spans="1:43" ht="11.25" customHeight="1" x14ac:dyDescent="0.2">
      <c r="A264" s="102"/>
      <c r="B264" s="328"/>
      <c r="C264" s="334"/>
      <c r="D264" s="232"/>
      <c r="E264" s="232"/>
      <c r="F264" s="232"/>
      <c r="H264" s="368"/>
      <c r="I264" s="368"/>
      <c r="J264" s="368"/>
      <c r="K264" s="368"/>
      <c r="L264" s="368"/>
      <c r="M264" s="368"/>
      <c r="N264" s="368"/>
      <c r="O264" s="368"/>
      <c r="P264" s="2"/>
      <c r="Q264" s="2"/>
      <c r="S264" s="232"/>
      <c r="T264" s="232"/>
      <c r="U264" s="721"/>
      <c r="V264" s="721"/>
      <c r="W264" s="721"/>
      <c r="X264" s="721"/>
      <c r="Y264" s="721"/>
      <c r="Z264" s="721"/>
      <c r="AA264" s="721"/>
      <c r="AB264" s="721"/>
      <c r="AC264" s="721"/>
      <c r="AD264" s="232"/>
      <c r="AE264" s="232"/>
      <c r="AF264" s="232"/>
      <c r="AG264" s="232"/>
      <c r="AH264" s="232"/>
      <c r="AI264" s="232"/>
      <c r="AJ264" s="232"/>
      <c r="AK264" s="232"/>
      <c r="AL264" s="232"/>
      <c r="AM264" s="232"/>
      <c r="AN264" s="55"/>
      <c r="AO264" s="232"/>
      <c r="AP264" s="232"/>
      <c r="AQ264" s="103"/>
    </row>
    <row r="265" spans="1:43" ht="11.25" customHeight="1" x14ac:dyDescent="0.2">
      <c r="A265" s="102"/>
      <c r="B265" s="328"/>
      <c r="C265" s="334"/>
      <c r="D265" s="232"/>
      <c r="E265" s="232"/>
      <c r="F265" s="232"/>
      <c r="G265" s="717" t="s">
        <v>626</v>
      </c>
      <c r="H265" s="717"/>
      <c r="I265" s="717"/>
      <c r="J265" s="717"/>
      <c r="K265" s="717"/>
      <c r="L265" s="717"/>
      <c r="M265" s="717"/>
      <c r="N265" s="717"/>
      <c r="O265" s="717"/>
      <c r="P265" s="2"/>
      <c r="Q265" s="2"/>
      <c r="S265" s="232"/>
      <c r="T265" s="232"/>
      <c r="U265" s="232"/>
      <c r="V265" s="232"/>
      <c r="W265" s="232"/>
      <c r="X265" s="232"/>
      <c r="Y265" s="232"/>
      <c r="Z265" s="232"/>
      <c r="AA265" s="232"/>
      <c r="AB265" s="232"/>
      <c r="AC265" s="232"/>
      <c r="AD265" s="232"/>
      <c r="AE265" s="232"/>
      <c r="AF265" s="232"/>
      <c r="AG265" s="232"/>
      <c r="AH265" s="232"/>
      <c r="AI265" s="232"/>
      <c r="AJ265" s="232"/>
      <c r="AK265" s="232"/>
      <c r="AL265" s="232"/>
      <c r="AM265" s="232"/>
      <c r="AN265" s="55"/>
      <c r="AO265" s="232"/>
      <c r="AP265" s="232"/>
      <c r="AQ265" s="103"/>
    </row>
    <row r="266" spans="1:43" ht="11.25" customHeight="1" x14ac:dyDescent="0.2">
      <c r="A266" s="102"/>
      <c r="B266" s="328"/>
      <c r="C266" s="334"/>
      <c r="D266" s="232"/>
      <c r="E266" s="232"/>
      <c r="F266" s="232"/>
      <c r="G266" s="717"/>
      <c r="H266" s="717"/>
      <c r="I266" s="717"/>
      <c r="J266" s="717"/>
      <c r="K266" s="717"/>
      <c r="L266" s="717"/>
      <c r="M266" s="717"/>
      <c r="N266" s="717"/>
      <c r="O266" s="717"/>
      <c r="P266" s="2"/>
      <c r="Q266" s="2"/>
      <c r="S266" s="232"/>
      <c r="T266" s="232"/>
      <c r="U266" s="232"/>
      <c r="V266" s="232"/>
      <c r="W266" s="232"/>
      <c r="X266" s="232"/>
      <c r="Y266" s="232"/>
      <c r="Z266" s="232"/>
      <c r="AA266" s="232"/>
      <c r="AB266" s="232"/>
      <c r="AC266" s="232"/>
      <c r="AD266" s="232"/>
      <c r="AE266" s="232"/>
      <c r="AF266" s="232"/>
      <c r="AG266" s="232"/>
      <c r="AH266" s="232"/>
      <c r="AI266" s="232"/>
      <c r="AJ266" s="232"/>
      <c r="AK266" s="232"/>
      <c r="AL266" s="232"/>
      <c r="AM266" s="232"/>
      <c r="AN266" s="55"/>
      <c r="AO266" s="232"/>
      <c r="AP266" s="232"/>
      <c r="AQ266" s="103"/>
    </row>
    <row r="267" spans="1:43" ht="6" customHeight="1" thickBot="1" x14ac:dyDescent="0.25">
      <c r="A267" s="104"/>
      <c r="B267" s="332"/>
      <c r="C267" s="85"/>
      <c r="D267" s="87"/>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7"/>
      <c r="AO267" s="85"/>
      <c r="AP267" s="85"/>
      <c r="AQ267" s="106"/>
    </row>
    <row r="268" spans="1:43" ht="6" customHeight="1" x14ac:dyDescent="0.2"/>
    <row r="288" ht="6" customHeight="1" x14ac:dyDescent="0.2"/>
  </sheetData>
  <sheetProtection formatCells="0" formatRows="0" insertRows="0" deleteRows="0"/>
  <mergeCells count="84">
    <mergeCell ref="E222:T223"/>
    <mergeCell ref="E226:T231"/>
    <mergeCell ref="E47:T55"/>
    <mergeCell ref="E66:AL66"/>
    <mergeCell ref="E60:T60"/>
    <mergeCell ref="W60:AL60"/>
    <mergeCell ref="E107:T108"/>
    <mergeCell ref="E195:T197"/>
    <mergeCell ref="E200:T201"/>
    <mergeCell ref="E204:T206"/>
    <mergeCell ref="E218:T219"/>
    <mergeCell ref="E209:T210"/>
    <mergeCell ref="E213:T215"/>
    <mergeCell ref="E127:T131"/>
    <mergeCell ref="E105:T106"/>
    <mergeCell ref="W70:Z70"/>
    <mergeCell ref="G265:O266"/>
    <mergeCell ref="E93:T94"/>
    <mergeCell ref="E168:T170"/>
    <mergeCell ref="E191:T192"/>
    <mergeCell ref="E173:T174"/>
    <mergeCell ref="E177:T178"/>
    <mergeCell ref="E181:T183"/>
    <mergeCell ref="E163:T165"/>
    <mergeCell ref="E186:T188"/>
    <mergeCell ref="E147:T150"/>
    <mergeCell ref="E158:T160"/>
    <mergeCell ref="E153:T155"/>
    <mergeCell ref="E258:AL259"/>
    <mergeCell ref="E113:T118"/>
    <mergeCell ref="E261:O263"/>
    <mergeCell ref="U261:AC264"/>
    <mergeCell ref="AP214:AQ215"/>
    <mergeCell ref="AP187:AP188"/>
    <mergeCell ref="AP196:AP197"/>
    <mergeCell ref="AP205:AP206"/>
    <mergeCell ref="AP169:AP170"/>
    <mergeCell ref="AP159:AP160"/>
    <mergeCell ref="A1:AQ1"/>
    <mergeCell ref="E3:T3"/>
    <mergeCell ref="W3:AL3"/>
    <mergeCell ref="AO3:AP3"/>
    <mergeCell ref="E5:AL6"/>
    <mergeCell ref="AP8:AP11"/>
    <mergeCell ref="E41:T44"/>
    <mergeCell ref="E31:T32"/>
    <mergeCell ref="E18:AL19"/>
    <mergeCell ref="A58:AQ58"/>
    <mergeCell ref="E35:T35"/>
    <mergeCell ref="AO60:AP60"/>
    <mergeCell ref="E63:K63"/>
    <mergeCell ref="E25:T28"/>
    <mergeCell ref="AP37:AP38"/>
    <mergeCell ref="I8:P11"/>
    <mergeCell ref="AP123:AQ124"/>
    <mergeCell ref="AP148:AQ149"/>
    <mergeCell ref="E75:T76"/>
    <mergeCell ref="E85:T86"/>
    <mergeCell ref="E83:T84"/>
    <mergeCell ref="E109:T110"/>
    <mergeCell ref="E87:T88"/>
    <mergeCell ref="E89:T90"/>
    <mergeCell ref="E91:T92"/>
    <mergeCell ref="E97:T98"/>
    <mergeCell ref="E99:T100"/>
    <mergeCell ref="E101:T102"/>
    <mergeCell ref="V8:AC11"/>
    <mergeCell ref="E14:AL15"/>
    <mergeCell ref="E103:T104"/>
    <mergeCell ref="E133:T136"/>
    <mergeCell ref="E121:AL122"/>
    <mergeCell ref="E95:T96"/>
    <mergeCell ref="E81:T82"/>
    <mergeCell ref="E77:T78"/>
    <mergeCell ref="E79:T80"/>
    <mergeCell ref="AT67:CA67"/>
    <mergeCell ref="AS128:BG131"/>
    <mergeCell ref="AS121:BZ121"/>
    <mergeCell ref="E67:AL68"/>
    <mergeCell ref="W128:AK132"/>
    <mergeCell ref="AE70:AL70"/>
    <mergeCell ref="E71:T72"/>
    <mergeCell ref="E73:T74"/>
    <mergeCell ref="AA70:AD70"/>
  </mergeCells>
  <printOptions horizontalCentered="1"/>
  <pageMargins left="0.5" right="0.5" top="0.5" bottom="0.5" header="0.3" footer="0.3"/>
  <pageSetup paperSize="9" scale="98" orientation="portrait" r:id="rId1"/>
  <headerFooter>
    <oddFooter>&amp;CW-&amp;P</oddFooter>
  </headerFooter>
  <rowBreaks count="4" manualBreakCount="4">
    <brk id="57" max="42" man="1"/>
    <brk id="125" max="42" man="1"/>
    <brk id="198" max="42" man="1"/>
    <brk id="267" max="4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A1:CG23"/>
  <sheetViews>
    <sheetView view="pageBreakPreview" zoomScaleNormal="100" zoomScaleSheetLayoutView="100" workbookViewId="0">
      <selection activeCell="A3" sqref="A3"/>
    </sheetView>
  </sheetViews>
  <sheetFormatPr defaultColWidth="2.77734375" defaultRowHeight="10" x14ac:dyDescent="0.2"/>
  <cols>
    <col min="1" max="16384" width="2.77734375" style="140"/>
  </cols>
  <sheetData>
    <row r="1" spans="1:85" x14ac:dyDescent="0.2">
      <c r="A1" s="724" t="s">
        <v>627</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row>
    <row r="2" spans="1:85" ht="6" customHeight="1" x14ac:dyDescent="0.2">
      <c r="A2" s="355"/>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row>
    <row r="3" spans="1:85" customFormat="1" ht="10.5" x14ac:dyDescent="0.2">
      <c r="A3" s="164"/>
      <c r="B3" s="755" t="s">
        <v>628</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c r="AM3" s="755"/>
      <c r="AN3" s="755"/>
      <c r="AO3" s="755"/>
      <c r="AP3" s="239"/>
      <c r="AQ3" s="239"/>
      <c r="AR3" s="239"/>
      <c r="AS3" s="239"/>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U3" s="671"/>
      <c r="BV3" s="671"/>
      <c r="BW3" s="671"/>
      <c r="BX3" s="671"/>
      <c r="BY3" s="671"/>
      <c r="BZ3" s="671"/>
      <c r="CA3" s="671"/>
      <c r="CB3" s="671"/>
      <c r="CC3" s="671"/>
      <c r="CD3" s="671"/>
      <c r="CE3" s="671"/>
      <c r="CF3" s="671"/>
      <c r="CG3" s="671"/>
    </row>
    <row r="4" spans="1:85" customFormat="1" ht="10.5" x14ac:dyDescent="0.2">
      <c r="A4" s="164"/>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239"/>
      <c r="AQ4" s="239"/>
      <c r="AR4" s="239"/>
      <c r="AS4" s="239"/>
      <c r="AT4" s="239"/>
      <c r="AU4" s="239"/>
      <c r="AV4" s="239"/>
      <c r="AW4" s="239"/>
      <c r="AX4" s="239"/>
      <c r="AY4" s="239"/>
      <c r="AZ4" s="239"/>
      <c r="BA4" s="239"/>
    </row>
    <row r="5" spans="1:85" customFormat="1" ht="11.25" customHeight="1" x14ac:dyDescent="0.2">
      <c r="A5" s="164"/>
      <c r="B5" s="755" t="s">
        <v>629</v>
      </c>
      <c r="C5" s="755"/>
      <c r="D5" s="755"/>
      <c r="E5" s="755"/>
      <c r="F5" s="755"/>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5"/>
      <c r="AJ5" s="755"/>
      <c r="AK5" s="755"/>
      <c r="AL5" s="755"/>
      <c r="AM5" s="755"/>
      <c r="AN5" s="755"/>
      <c r="AO5" s="755"/>
      <c r="AP5" s="240"/>
      <c r="AQ5" s="240"/>
      <c r="AR5" s="240"/>
      <c r="AS5" s="240"/>
      <c r="AT5" s="240"/>
      <c r="AU5" s="240"/>
      <c r="AV5" s="240"/>
      <c r="AW5" s="240"/>
      <c r="AX5" s="240"/>
      <c r="AY5" s="240"/>
      <c r="AZ5" s="240"/>
      <c r="BA5" s="240"/>
    </row>
    <row r="6" spans="1:85" customFormat="1" ht="11.25" customHeight="1" x14ac:dyDescent="0.2">
      <c r="A6" s="164"/>
      <c r="B6" s="755"/>
      <c r="C6" s="755"/>
      <c r="D6" s="755"/>
      <c r="E6" s="755"/>
      <c r="F6" s="755"/>
      <c r="G6" s="755"/>
      <c r="H6" s="755"/>
      <c r="I6" s="755"/>
      <c r="J6" s="755"/>
      <c r="K6" s="755"/>
      <c r="L6" s="755"/>
      <c r="M6" s="755"/>
      <c r="N6" s="755"/>
      <c r="O6" s="755"/>
      <c r="P6" s="755"/>
      <c r="Q6" s="755"/>
      <c r="R6" s="755"/>
      <c r="S6" s="755"/>
      <c r="T6" s="755"/>
      <c r="U6" s="755"/>
      <c r="V6" s="755"/>
      <c r="W6" s="755"/>
      <c r="X6" s="755"/>
      <c r="Y6" s="755"/>
      <c r="Z6" s="755"/>
      <c r="AA6" s="755"/>
      <c r="AB6" s="755"/>
      <c r="AC6" s="755"/>
      <c r="AD6" s="755"/>
      <c r="AE6" s="755"/>
      <c r="AF6" s="755"/>
      <c r="AG6" s="755"/>
      <c r="AH6" s="755"/>
      <c r="AI6" s="755"/>
      <c r="AJ6" s="755"/>
      <c r="AK6" s="755"/>
      <c r="AL6" s="755"/>
      <c r="AM6" s="755"/>
      <c r="AN6" s="755"/>
      <c r="AO6" s="755"/>
      <c r="AP6" s="240"/>
      <c r="AQ6" s="240"/>
      <c r="AR6" s="240"/>
      <c r="AS6" s="240"/>
      <c r="AT6" s="240"/>
      <c r="AU6" s="240"/>
      <c r="AV6" s="240"/>
      <c r="AW6" s="240"/>
      <c r="AX6" s="240"/>
      <c r="AY6" s="240"/>
      <c r="AZ6" s="240"/>
      <c r="BA6" s="240"/>
    </row>
    <row r="7" spans="1:85" customFormat="1" ht="11.25" customHeight="1" x14ac:dyDescent="0.2">
      <c r="A7" s="164"/>
      <c r="B7" s="755"/>
      <c r="C7" s="755"/>
      <c r="D7" s="755"/>
      <c r="E7" s="755"/>
      <c r="F7" s="755"/>
      <c r="G7" s="755"/>
      <c r="H7" s="755"/>
      <c r="I7" s="755"/>
      <c r="J7" s="755"/>
      <c r="K7" s="755"/>
      <c r="L7" s="755"/>
      <c r="M7" s="755"/>
      <c r="N7" s="755"/>
      <c r="O7" s="755"/>
      <c r="P7" s="755"/>
      <c r="Q7" s="755"/>
      <c r="R7" s="755"/>
      <c r="S7" s="755"/>
      <c r="T7" s="755"/>
      <c r="U7" s="755"/>
      <c r="V7" s="755"/>
      <c r="W7" s="755"/>
      <c r="X7" s="755"/>
      <c r="Y7" s="755"/>
      <c r="Z7" s="755"/>
      <c r="AA7" s="755"/>
      <c r="AB7" s="755"/>
      <c r="AC7" s="755"/>
      <c r="AD7" s="755"/>
      <c r="AE7" s="755"/>
      <c r="AF7" s="755"/>
      <c r="AG7" s="755"/>
      <c r="AH7" s="755"/>
      <c r="AI7" s="755"/>
      <c r="AJ7" s="755"/>
      <c r="AK7" s="755"/>
      <c r="AL7" s="755"/>
      <c r="AM7" s="755"/>
      <c r="AN7" s="755"/>
      <c r="AO7" s="755"/>
      <c r="AP7" s="240"/>
      <c r="AQ7" s="240"/>
      <c r="AR7" s="240"/>
      <c r="AS7" s="240"/>
      <c r="AT7" s="240"/>
      <c r="AU7" s="240"/>
      <c r="AV7" s="240"/>
      <c r="AW7" s="240"/>
      <c r="AX7" s="240"/>
      <c r="AY7" s="240"/>
      <c r="AZ7" s="240"/>
      <c r="BA7" s="240"/>
    </row>
    <row r="8" spans="1:85" customFormat="1" ht="10.5" x14ac:dyDescent="0.2">
      <c r="A8" s="164"/>
      <c r="B8" s="755"/>
      <c r="C8" s="755"/>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5"/>
      <c r="AI8" s="755"/>
      <c r="AJ8" s="755"/>
      <c r="AK8" s="755"/>
      <c r="AL8" s="755"/>
      <c r="AM8" s="755"/>
      <c r="AN8" s="755"/>
      <c r="AO8" s="755"/>
      <c r="AP8" s="240"/>
      <c r="AQ8" s="240"/>
      <c r="AR8" s="240"/>
      <c r="AS8" s="240"/>
      <c r="AT8" s="240"/>
      <c r="AU8" s="240"/>
      <c r="AV8" s="240"/>
      <c r="AW8" s="240"/>
      <c r="AX8" s="240"/>
      <c r="AY8" s="240"/>
      <c r="AZ8" s="240"/>
      <c r="BA8" s="240"/>
    </row>
    <row r="9" spans="1:85" customFormat="1" ht="10.5" x14ac:dyDescent="0.2">
      <c r="A9" s="164"/>
      <c r="B9" s="755" t="s">
        <v>630</v>
      </c>
      <c r="C9" s="755"/>
      <c r="D9" s="755"/>
      <c r="E9" s="755"/>
      <c r="F9" s="755"/>
      <c r="G9" s="755"/>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207"/>
      <c r="AQ9" s="207"/>
      <c r="AR9" s="207"/>
      <c r="AS9" s="207"/>
      <c r="AT9" s="207"/>
      <c r="AU9" s="207"/>
      <c r="AV9" s="207"/>
      <c r="AW9" s="207"/>
      <c r="AX9" s="207"/>
      <c r="AY9" s="207"/>
      <c r="AZ9" s="335"/>
      <c r="BA9" s="207"/>
    </row>
    <row r="10" spans="1:85" customFormat="1" ht="10.5" x14ac:dyDescent="0.2">
      <c r="A10" s="164"/>
      <c r="B10" s="756" t="s">
        <v>631</v>
      </c>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207"/>
      <c r="AQ10" s="207"/>
      <c r="AR10" s="207"/>
      <c r="AS10" s="207"/>
      <c r="AT10" s="207"/>
      <c r="AU10" s="207"/>
      <c r="AV10" s="207"/>
      <c r="AW10" s="207"/>
      <c r="AX10" s="207"/>
      <c r="AY10" s="207"/>
      <c r="AZ10" s="335"/>
      <c r="BA10" s="207"/>
    </row>
    <row r="11" spans="1:85" customFormat="1" ht="11.25" customHeight="1" x14ac:dyDescent="0.2">
      <c r="A11" s="164"/>
      <c r="B11" s="755" t="s">
        <v>632</v>
      </c>
      <c r="C11" s="755"/>
      <c r="D11" s="755"/>
      <c r="E11" s="755"/>
      <c r="F11" s="755"/>
      <c r="G11" s="755"/>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5"/>
      <c r="AM11" s="755"/>
      <c r="AN11" s="755"/>
      <c r="AO11" s="755"/>
      <c r="AP11" s="239"/>
      <c r="AQ11" s="239"/>
      <c r="AR11" s="239"/>
      <c r="AS11" s="239"/>
      <c r="AT11" s="239"/>
      <c r="AU11" s="239"/>
      <c r="AV11" s="239"/>
      <c r="AW11" s="239"/>
      <c r="AX11" s="239"/>
      <c r="AY11" s="239"/>
      <c r="AZ11" s="239"/>
      <c r="BA11" s="239"/>
    </row>
    <row r="12" spans="1:85" customFormat="1" ht="10.5" x14ac:dyDescent="0.2">
      <c r="A12" s="164"/>
      <c r="B12" s="755"/>
      <c r="C12" s="755"/>
      <c r="D12" s="755"/>
      <c r="E12" s="755"/>
      <c r="F12" s="755"/>
      <c r="G12" s="755"/>
      <c r="H12" s="755"/>
      <c r="I12" s="755"/>
      <c r="J12" s="755"/>
      <c r="K12" s="755"/>
      <c r="L12" s="755"/>
      <c r="M12" s="755"/>
      <c r="N12" s="755"/>
      <c r="O12" s="755"/>
      <c r="P12" s="755"/>
      <c r="Q12" s="755"/>
      <c r="R12" s="755"/>
      <c r="S12" s="755"/>
      <c r="T12" s="755"/>
      <c r="U12" s="755"/>
      <c r="V12" s="755"/>
      <c r="W12" s="755"/>
      <c r="X12" s="755"/>
      <c r="Y12" s="755"/>
      <c r="Z12" s="755"/>
      <c r="AA12" s="755"/>
      <c r="AB12" s="755"/>
      <c r="AC12" s="755"/>
      <c r="AD12" s="755"/>
      <c r="AE12" s="755"/>
      <c r="AF12" s="755"/>
      <c r="AG12" s="755"/>
      <c r="AH12" s="755"/>
      <c r="AI12" s="755"/>
      <c r="AJ12" s="755"/>
      <c r="AK12" s="755"/>
      <c r="AL12" s="755"/>
      <c r="AM12" s="755"/>
      <c r="AN12" s="755"/>
      <c r="AO12" s="755"/>
      <c r="AP12" s="239"/>
      <c r="AQ12" s="239"/>
      <c r="AR12" s="239"/>
      <c r="AS12" s="239"/>
      <c r="AT12" s="239"/>
      <c r="AU12" s="239"/>
      <c r="AV12" s="239"/>
      <c r="AW12" s="239"/>
      <c r="AX12" s="239"/>
      <c r="AY12" s="239"/>
      <c r="AZ12" s="239"/>
      <c r="BA12" s="239"/>
    </row>
    <row r="13" spans="1:85" customFormat="1" ht="11.25" customHeight="1" x14ac:dyDescent="0.2">
      <c r="A13" s="164"/>
      <c r="B13" s="755" t="s">
        <v>633</v>
      </c>
      <c r="C13" s="755"/>
      <c r="D13" s="755"/>
      <c r="E13" s="755"/>
      <c r="F13" s="755"/>
      <c r="G13" s="755"/>
      <c r="H13" s="755"/>
      <c r="I13" s="755"/>
      <c r="J13" s="755"/>
      <c r="K13" s="755"/>
      <c r="L13" s="755"/>
      <c r="M13" s="755"/>
      <c r="N13" s="755"/>
      <c r="O13" s="755"/>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755"/>
      <c r="AP13" s="239"/>
      <c r="AQ13" s="239"/>
      <c r="AR13" s="239"/>
      <c r="AS13" s="239"/>
      <c r="AT13" s="239"/>
      <c r="AU13" s="239"/>
      <c r="AV13" s="239"/>
      <c r="AW13" s="239"/>
      <c r="AX13" s="239"/>
      <c r="AY13" s="239"/>
      <c r="AZ13" s="239"/>
      <c r="BA13" s="239"/>
    </row>
    <row r="14" spans="1:85" customFormat="1" ht="10.5" x14ac:dyDescent="0.2">
      <c r="A14" s="164"/>
      <c r="B14" s="755" t="s">
        <v>634</v>
      </c>
      <c r="C14" s="755"/>
      <c r="D14" s="755"/>
      <c r="E14" s="755"/>
      <c r="F14" s="755"/>
      <c r="G14" s="755"/>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5"/>
      <c r="AK14" s="755"/>
      <c r="AL14" s="755"/>
      <c r="AM14" s="755"/>
      <c r="AN14" s="755"/>
      <c r="AO14" s="755"/>
      <c r="AP14" s="239"/>
      <c r="AQ14" s="239"/>
      <c r="AR14" s="239"/>
      <c r="AS14" s="239"/>
      <c r="AT14" s="239"/>
      <c r="AU14" s="239"/>
      <c r="AV14" s="239"/>
      <c r="AW14" s="239"/>
      <c r="AX14" s="239"/>
      <c r="AY14" s="239"/>
      <c r="AZ14" s="239"/>
      <c r="BA14" s="239"/>
    </row>
    <row r="15" spans="1:85" customFormat="1" ht="11.25" customHeight="1" x14ac:dyDescent="0.2">
      <c r="A15" s="164"/>
      <c r="B15" s="755" t="s">
        <v>635</v>
      </c>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c r="AB15" s="755"/>
      <c r="AC15" s="755"/>
      <c r="AD15" s="755"/>
      <c r="AE15" s="755"/>
      <c r="AF15" s="755"/>
      <c r="AG15" s="755"/>
      <c r="AH15" s="755"/>
      <c r="AI15" s="755"/>
      <c r="AJ15" s="755"/>
      <c r="AK15" s="755"/>
      <c r="AL15" s="755"/>
      <c r="AM15" s="755"/>
      <c r="AN15" s="755"/>
      <c r="AO15" s="755"/>
      <c r="AP15" s="239"/>
      <c r="AQ15" s="239"/>
      <c r="AR15" s="239"/>
      <c r="AS15" s="239"/>
      <c r="AT15" s="239"/>
      <c r="AU15" s="239"/>
      <c r="AV15" s="239"/>
      <c r="AW15" s="239"/>
      <c r="AX15" s="239"/>
      <c r="AY15" s="239"/>
      <c r="AZ15" s="239"/>
      <c r="BA15" s="239"/>
    </row>
    <row r="16" spans="1:85" customFormat="1" x14ac:dyDescent="0.2">
      <c r="B16" s="755" t="s">
        <v>636</v>
      </c>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c r="AA16" s="755"/>
      <c r="AB16" s="755"/>
      <c r="AC16" s="755"/>
      <c r="AD16" s="755"/>
      <c r="AE16" s="755"/>
      <c r="AF16" s="755"/>
      <c r="AG16" s="755"/>
      <c r="AH16" s="755"/>
      <c r="AI16" s="755"/>
      <c r="AJ16" s="755"/>
      <c r="AK16" s="755"/>
      <c r="AL16" s="755"/>
      <c r="AM16" s="755"/>
      <c r="AN16" s="755"/>
      <c r="AO16" s="755"/>
    </row>
    <row r="17" spans="1:53" customFormat="1" ht="10.5" x14ac:dyDescent="0.2">
      <c r="A17" s="164"/>
      <c r="B17" s="757" t="s">
        <v>637</v>
      </c>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7"/>
      <c r="AL17" s="757"/>
      <c r="AM17" s="757"/>
      <c r="AN17" s="757"/>
      <c r="AO17" s="757"/>
      <c r="AP17" s="239"/>
      <c r="AQ17" s="239"/>
      <c r="AR17" s="239"/>
      <c r="AS17" s="239"/>
      <c r="AT17" s="239"/>
      <c r="AU17" s="239"/>
      <c r="AV17" s="239"/>
      <c r="AW17" s="239"/>
      <c r="AX17" s="239"/>
      <c r="AY17" s="239"/>
      <c r="AZ17" s="239"/>
      <c r="BA17" s="239"/>
    </row>
    <row r="18" spans="1:53" customFormat="1" ht="11.25" customHeight="1" x14ac:dyDescent="0.2">
      <c r="A18" s="164"/>
      <c r="B18" s="755" t="s">
        <v>638</v>
      </c>
      <c r="C18" s="755"/>
      <c r="D18" s="755"/>
      <c r="E18" s="755"/>
      <c r="F18" s="755"/>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239"/>
      <c r="AQ18" s="239"/>
      <c r="AR18" s="239"/>
      <c r="AS18" s="239"/>
      <c r="AT18" s="239"/>
      <c r="AU18" s="239"/>
      <c r="AV18" s="239"/>
      <c r="AW18" s="239"/>
      <c r="AX18" s="239"/>
      <c r="AY18" s="239"/>
      <c r="AZ18" s="239"/>
      <c r="BA18" s="239"/>
    </row>
    <row r="19" spans="1:53" customFormat="1" ht="10.5" x14ac:dyDescent="0.2">
      <c r="A19" s="164"/>
      <c r="B19" s="755"/>
      <c r="C19" s="755"/>
      <c r="D19" s="755"/>
      <c r="E19" s="755"/>
      <c r="F19" s="755"/>
      <c r="G19" s="755"/>
      <c r="H19" s="755"/>
      <c r="I19" s="755"/>
      <c r="J19" s="755"/>
      <c r="K19" s="755"/>
      <c r="L19" s="755"/>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5"/>
      <c r="AJ19" s="755"/>
      <c r="AK19" s="755"/>
      <c r="AL19" s="755"/>
      <c r="AM19" s="755"/>
      <c r="AN19" s="755"/>
      <c r="AO19" s="755"/>
      <c r="AP19" s="239"/>
      <c r="AQ19" s="239"/>
      <c r="AR19" s="239"/>
      <c r="AS19" s="239"/>
      <c r="AT19" s="239"/>
      <c r="AU19" s="239"/>
      <c r="AV19" s="239"/>
      <c r="AW19" s="239"/>
      <c r="AX19" s="239"/>
      <c r="AY19" s="239"/>
      <c r="AZ19" s="239"/>
      <c r="BA19" s="239"/>
    </row>
    <row r="20" spans="1:53" customFormat="1" ht="11.25" customHeight="1" x14ac:dyDescent="0.2">
      <c r="A20" s="164"/>
      <c r="B20" s="755" t="s">
        <v>639</v>
      </c>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5"/>
      <c r="AJ20" s="755"/>
      <c r="AK20" s="755"/>
      <c r="AL20" s="755"/>
      <c r="AM20" s="755"/>
      <c r="AN20" s="755"/>
      <c r="AO20" s="755"/>
      <c r="AP20" s="239"/>
      <c r="AQ20" s="239"/>
      <c r="AR20" s="239"/>
      <c r="AS20" s="239"/>
      <c r="AT20" s="239"/>
      <c r="AU20" s="239"/>
      <c r="AV20" s="239"/>
      <c r="AW20" s="239"/>
      <c r="AX20" s="239"/>
      <c r="AY20" s="239"/>
      <c r="AZ20" s="239"/>
      <c r="BA20" s="239"/>
    </row>
    <row r="21" spans="1:53" customFormat="1" ht="11.25" customHeight="1" x14ac:dyDescent="0.2">
      <c r="A21" s="164"/>
      <c r="B21" s="741" t="s">
        <v>640</v>
      </c>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41"/>
      <c r="AC21" s="741"/>
      <c r="AD21" s="741"/>
      <c r="AE21" s="741"/>
      <c r="AF21" s="741"/>
      <c r="AG21" s="741"/>
      <c r="AH21" s="741"/>
      <c r="AI21" s="741"/>
      <c r="AJ21" s="741"/>
      <c r="AK21" s="741"/>
      <c r="AL21" s="741"/>
      <c r="AM21" s="741"/>
      <c r="AN21" s="741"/>
      <c r="AO21" s="741"/>
      <c r="AP21" s="239"/>
      <c r="AQ21" s="239"/>
      <c r="AR21" s="239"/>
      <c r="AS21" s="239"/>
      <c r="AT21" s="239"/>
      <c r="AU21" s="239"/>
      <c r="AV21" s="239"/>
      <c r="AW21" s="239"/>
      <c r="AX21" s="239"/>
      <c r="AY21" s="239"/>
      <c r="AZ21" s="239"/>
      <c r="BA21" s="239"/>
    </row>
    <row r="22" spans="1:53" customFormat="1" ht="11.25" customHeight="1" x14ac:dyDescent="0.2">
      <c r="A22" s="164"/>
      <c r="B22" s="741"/>
      <c r="C22" s="741"/>
      <c r="D22" s="741"/>
      <c r="E22" s="741"/>
      <c r="F22" s="741"/>
      <c r="G22" s="741"/>
      <c r="H22" s="741"/>
      <c r="I22" s="741"/>
      <c r="J22" s="741"/>
      <c r="K22" s="741"/>
      <c r="L22" s="741"/>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1"/>
      <c r="AM22" s="741"/>
      <c r="AN22" s="741"/>
      <c r="AO22" s="741"/>
      <c r="AP22" s="239"/>
      <c r="AQ22" s="239"/>
      <c r="AR22" s="239"/>
      <c r="AS22" s="239"/>
      <c r="AT22" s="239"/>
      <c r="AU22" s="239"/>
      <c r="AV22" s="239"/>
      <c r="AW22" s="239"/>
      <c r="AX22" s="239"/>
      <c r="AY22" s="239"/>
      <c r="AZ22" s="239"/>
      <c r="BA22" s="239"/>
    </row>
    <row r="23" spans="1:53" ht="6" customHeight="1" x14ac:dyDescent="0.2"/>
  </sheetData>
  <sheetProtection formatCells="0" formatRows="0" insertRows="0" deleteRows="0"/>
  <mergeCells count="15">
    <mergeCell ref="A1:AO1"/>
    <mergeCell ref="AT3:CG3"/>
    <mergeCell ref="B5:AO8"/>
    <mergeCell ref="B9:AO9"/>
    <mergeCell ref="B21:AO22"/>
    <mergeCell ref="B20:AO20"/>
    <mergeCell ref="B10:AO10"/>
    <mergeCell ref="B11:AO12"/>
    <mergeCell ref="B13:AO13"/>
    <mergeCell ref="B14:AO14"/>
    <mergeCell ref="B15:AO15"/>
    <mergeCell ref="B17:AO17"/>
    <mergeCell ref="B16:AO16"/>
    <mergeCell ref="B3:AO4"/>
    <mergeCell ref="B18:AO19"/>
  </mergeCells>
  <printOptions horizontalCentered="1"/>
  <pageMargins left="0.5" right="0.5" top="0.5" bottom="0.5" header="0.3" footer="0.3"/>
  <pageSetup paperSize="9" scale="98" orientation="portrait" r:id="rId1"/>
  <headerFooter>
    <oddFooter>&amp;CW-&amp;P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rgb="FFCC00CC"/>
  </sheetPr>
  <dimension ref="A1:CI371"/>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77734375" style="125" customWidth="1"/>
    <col min="3" max="4" width="1.77734375" customWidth="1"/>
    <col min="21" max="22" width="1.77734375" customWidth="1"/>
    <col min="38" max="38" width="2.77734375" style="27"/>
    <col min="39" max="41" width="1.77734375" customWidth="1"/>
    <col min="42" max="42" width="4.77734375" customWidth="1"/>
    <col min="43" max="43" width="1.77734375" customWidth="1"/>
    <col min="86" max="86" width="4.109375" bestFit="1" customWidth="1"/>
  </cols>
  <sheetData>
    <row r="1" spans="1:43" x14ac:dyDescent="0.2">
      <c r="A1" s="672" t="s">
        <v>641</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s="140" customFormat="1" ht="6" customHeight="1" x14ac:dyDescent="0.2">
      <c r="A2" s="335"/>
      <c r="B2" s="15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row>
    <row r="3" spans="1:43" s="140" customFormat="1" ht="11.25" customHeight="1" thickBot="1" x14ac:dyDescent="0.25">
      <c r="A3" s="137"/>
      <c r="B3" s="349" t="s">
        <v>59</v>
      </c>
      <c r="C3" s="138"/>
      <c r="D3" s="139"/>
      <c r="E3" s="719" t="s">
        <v>60</v>
      </c>
      <c r="F3" s="719"/>
      <c r="G3" s="719"/>
      <c r="H3" s="719"/>
      <c r="I3" s="719"/>
      <c r="J3" s="719"/>
      <c r="K3" s="719"/>
      <c r="L3" s="719"/>
      <c r="M3" s="719"/>
      <c r="N3" s="719"/>
      <c r="O3" s="719"/>
      <c r="P3" s="719"/>
      <c r="Q3" s="719"/>
      <c r="R3" s="719"/>
      <c r="S3" s="719"/>
      <c r="T3" s="719"/>
      <c r="U3" s="138"/>
      <c r="V3" s="139"/>
      <c r="W3" s="719" t="s">
        <v>61</v>
      </c>
      <c r="X3" s="719"/>
      <c r="Y3" s="719"/>
      <c r="Z3" s="719"/>
      <c r="AA3" s="719"/>
      <c r="AB3" s="719"/>
      <c r="AC3" s="719"/>
      <c r="AD3" s="719"/>
      <c r="AE3" s="719"/>
      <c r="AF3" s="719"/>
      <c r="AG3" s="719"/>
      <c r="AH3" s="719"/>
      <c r="AI3" s="719"/>
      <c r="AJ3" s="719"/>
      <c r="AK3" s="719"/>
      <c r="AL3" s="719"/>
      <c r="AM3" s="138"/>
      <c r="AN3" s="137"/>
      <c r="AO3" s="719" t="s">
        <v>62</v>
      </c>
      <c r="AP3" s="719"/>
      <c r="AQ3" s="137"/>
    </row>
    <row r="4" spans="1:43" ht="6" customHeight="1" x14ac:dyDescent="0.2">
      <c r="A4" s="96"/>
      <c r="B4" s="97"/>
      <c r="C4" s="98"/>
      <c r="D4" s="99"/>
      <c r="E4" s="1"/>
      <c r="F4" s="1"/>
      <c r="G4" s="1"/>
      <c r="H4" s="1"/>
      <c r="I4" s="1"/>
      <c r="J4" s="1"/>
      <c r="K4" s="1"/>
      <c r="L4" s="1"/>
      <c r="M4" s="1"/>
      <c r="N4" s="1"/>
      <c r="O4" s="1"/>
      <c r="P4" s="1"/>
      <c r="Q4" s="1"/>
      <c r="R4" s="1"/>
      <c r="S4" s="1"/>
      <c r="T4" s="1"/>
      <c r="U4" s="1"/>
      <c r="V4" s="1"/>
      <c r="W4" s="1"/>
      <c r="X4" s="1"/>
      <c r="Y4" s="100"/>
      <c r="Z4" s="1"/>
      <c r="AA4" s="1"/>
      <c r="AB4" s="1"/>
      <c r="AC4" s="1"/>
      <c r="AD4" s="1"/>
      <c r="AE4" s="1"/>
      <c r="AF4" s="1"/>
      <c r="AG4" s="1"/>
      <c r="AH4" s="1"/>
      <c r="AI4" s="1"/>
      <c r="AJ4" s="1"/>
      <c r="AK4" s="1"/>
      <c r="AL4" s="1"/>
      <c r="AM4" s="98"/>
      <c r="AN4" s="1"/>
      <c r="AO4" s="1"/>
      <c r="AP4" s="100"/>
      <c r="AQ4" s="101"/>
    </row>
    <row r="5" spans="1:43" ht="11.25" customHeight="1" x14ac:dyDescent="0.2">
      <c r="A5" s="102"/>
      <c r="B5" s="328">
        <v>601</v>
      </c>
      <c r="C5" s="334"/>
      <c r="D5" s="55"/>
      <c r="E5" s="645" t="s">
        <v>642</v>
      </c>
      <c r="F5" s="645"/>
      <c r="G5" s="645"/>
      <c r="H5" s="645"/>
      <c r="I5" s="645"/>
      <c r="J5" s="645"/>
      <c r="K5" s="645"/>
      <c r="L5" s="645"/>
      <c r="M5" s="645"/>
      <c r="N5" s="645"/>
      <c r="O5" s="645"/>
      <c r="P5" s="645"/>
      <c r="Q5" s="645"/>
      <c r="R5" s="645"/>
      <c r="S5" s="645"/>
      <c r="T5" s="645"/>
      <c r="U5" s="645"/>
      <c r="V5" s="645"/>
      <c r="W5" s="645"/>
      <c r="X5" s="645"/>
      <c r="Y5" s="645"/>
      <c r="Z5" s="645"/>
      <c r="AA5" s="645"/>
      <c r="AB5" s="645"/>
      <c r="AC5" s="645"/>
      <c r="AD5" s="645"/>
      <c r="AE5" s="645"/>
      <c r="AF5" s="645"/>
      <c r="AG5" s="645"/>
      <c r="AH5" s="645"/>
      <c r="AI5" s="645"/>
      <c r="AJ5" s="645"/>
      <c r="AK5" s="645"/>
      <c r="AL5" s="645"/>
      <c r="AM5" s="334"/>
      <c r="AN5" s="232"/>
      <c r="AO5" s="232"/>
      <c r="AP5" s="88"/>
      <c r="AQ5" s="103"/>
    </row>
    <row r="6" spans="1:43" ht="11.25" customHeight="1" x14ac:dyDescent="0.2">
      <c r="A6" s="102"/>
      <c r="B6" s="328"/>
      <c r="C6" s="334"/>
      <c r="D6" s="5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334"/>
      <c r="AN6" s="232"/>
      <c r="AO6" s="232"/>
      <c r="AP6" s="88"/>
      <c r="AQ6" s="103"/>
    </row>
    <row r="7" spans="1:43" ht="6" customHeight="1" x14ac:dyDescent="0.2">
      <c r="A7" s="102"/>
      <c r="B7" s="328"/>
      <c r="C7" s="334"/>
      <c r="D7" s="55"/>
      <c r="E7" s="232"/>
      <c r="F7" s="232"/>
      <c r="G7" s="232"/>
      <c r="H7" s="232"/>
      <c r="I7" s="232"/>
      <c r="J7" s="232"/>
      <c r="K7" s="232"/>
      <c r="L7" s="232"/>
      <c r="M7" s="232"/>
      <c r="N7" s="232"/>
      <c r="O7" s="232"/>
      <c r="P7" s="232"/>
      <c r="Q7" s="232"/>
      <c r="R7" s="232"/>
      <c r="S7" s="232"/>
      <c r="T7" s="232"/>
      <c r="U7" s="232"/>
      <c r="V7" s="232"/>
      <c r="W7" s="232"/>
      <c r="X7" s="232"/>
      <c r="Y7" s="88"/>
      <c r="Z7" s="232"/>
      <c r="AA7" s="232"/>
      <c r="AB7" s="232"/>
      <c r="AC7" s="232"/>
      <c r="AD7" s="232"/>
      <c r="AE7" s="232"/>
      <c r="AF7" s="232"/>
      <c r="AG7" s="232"/>
      <c r="AH7" s="232"/>
      <c r="AI7" s="232"/>
      <c r="AJ7" s="232"/>
      <c r="AK7" s="232"/>
      <c r="AL7" s="232"/>
      <c r="AM7" s="334"/>
      <c r="AN7" s="232"/>
      <c r="AO7" s="232"/>
      <c r="AP7" s="88"/>
      <c r="AQ7" s="103"/>
    </row>
    <row r="8" spans="1:43" ht="11.25" customHeight="1" x14ac:dyDescent="0.2">
      <c r="A8" s="102"/>
      <c r="B8" s="328"/>
      <c r="C8" s="334"/>
      <c r="D8" s="55"/>
      <c r="E8" s="232"/>
      <c r="F8" s="721" t="s">
        <v>643</v>
      </c>
      <c r="G8" s="721"/>
      <c r="H8" s="721"/>
      <c r="I8" s="721"/>
      <c r="J8" s="721"/>
      <c r="K8" s="721"/>
      <c r="L8" s="721"/>
      <c r="M8" s="721"/>
      <c r="N8" s="721"/>
      <c r="O8" s="721"/>
      <c r="P8" s="721"/>
      <c r="Q8" s="721"/>
      <c r="R8" s="331"/>
      <c r="S8" s="331"/>
      <c r="T8" s="331"/>
      <c r="U8" s="331"/>
      <c r="V8" s="232"/>
      <c r="W8" s="721" t="s">
        <v>644</v>
      </c>
      <c r="X8" s="721"/>
      <c r="Y8" s="721"/>
      <c r="Z8" s="721"/>
      <c r="AA8" s="721"/>
      <c r="AB8" s="721"/>
      <c r="AC8" s="721"/>
      <c r="AD8" s="721"/>
      <c r="AE8" s="721"/>
      <c r="AF8" s="232"/>
      <c r="AG8" s="232"/>
      <c r="AH8" s="232"/>
      <c r="AI8" s="232"/>
      <c r="AJ8" s="232"/>
      <c r="AK8" s="232"/>
      <c r="AL8" s="232"/>
      <c r="AM8" s="334"/>
      <c r="AN8" s="232"/>
      <c r="AO8" s="232"/>
      <c r="AP8" s="88"/>
      <c r="AQ8" s="103"/>
    </row>
    <row r="9" spans="1:43" ht="11.25" customHeight="1" x14ac:dyDescent="0.2">
      <c r="A9" s="102"/>
      <c r="B9" s="93"/>
      <c r="C9" s="334"/>
      <c r="D9" s="55"/>
      <c r="E9" s="232"/>
      <c r="F9" s="721"/>
      <c r="G9" s="721"/>
      <c r="H9" s="721"/>
      <c r="I9" s="721"/>
      <c r="J9" s="721"/>
      <c r="K9" s="721"/>
      <c r="L9" s="721"/>
      <c r="M9" s="721"/>
      <c r="N9" s="721"/>
      <c r="O9" s="721"/>
      <c r="P9" s="721"/>
      <c r="Q9" s="721"/>
      <c r="R9" s="331"/>
      <c r="S9" s="331"/>
      <c r="T9" s="331"/>
      <c r="U9" s="331"/>
      <c r="V9" s="232"/>
      <c r="W9" s="721"/>
      <c r="X9" s="721"/>
      <c r="Y9" s="721"/>
      <c r="Z9" s="721"/>
      <c r="AA9" s="721"/>
      <c r="AB9" s="721"/>
      <c r="AC9" s="721"/>
      <c r="AD9" s="721"/>
      <c r="AE9" s="721"/>
      <c r="AF9" s="232"/>
      <c r="AG9" s="232"/>
      <c r="AH9" s="232"/>
      <c r="AI9" s="232"/>
      <c r="AJ9" s="232"/>
      <c r="AK9" s="232"/>
      <c r="AL9" s="232"/>
      <c r="AM9" s="334"/>
      <c r="AN9" s="232"/>
      <c r="AP9" s="27"/>
      <c r="AQ9" s="103"/>
    </row>
    <row r="10" spans="1:43" x14ac:dyDescent="0.2">
      <c r="A10" s="102"/>
      <c r="B10" s="328"/>
      <c r="C10" s="334"/>
      <c r="D10" s="55"/>
      <c r="E10" s="232"/>
      <c r="F10" s="721"/>
      <c r="G10" s="721"/>
      <c r="H10" s="721"/>
      <c r="I10" s="721"/>
      <c r="J10" s="721"/>
      <c r="K10" s="721"/>
      <c r="L10" s="721"/>
      <c r="M10" s="721"/>
      <c r="N10" s="721"/>
      <c r="O10" s="721"/>
      <c r="P10" s="721"/>
      <c r="Q10" s="721"/>
      <c r="R10" s="331"/>
      <c r="S10" s="331"/>
      <c r="T10" s="331"/>
      <c r="U10" s="331"/>
      <c r="V10" s="232"/>
      <c r="W10" s="721"/>
      <c r="X10" s="721"/>
      <c r="Y10" s="721"/>
      <c r="Z10" s="721"/>
      <c r="AA10" s="721"/>
      <c r="AB10" s="721"/>
      <c r="AC10" s="721"/>
      <c r="AD10" s="721"/>
      <c r="AE10" s="721"/>
      <c r="AF10" s="232"/>
      <c r="AG10" s="232"/>
      <c r="AH10" s="232"/>
      <c r="AI10" s="232"/>
      <c r="AJ10" s="232"/>
      <c r="AK10" s="232"/>
      <c r="AL10" s="232"/>
      <c r="AM10" s="334"/>
      <c r="AN10" s="232"/>
      <c r="AO10" s="95"/>
      <c r="AP10" s="330">
        <v>643</v>
      </c>
      <c r="AQ10" s="103"/>
    </row>
    <row r="11" spans="1:43" ht="6" customHeight="1" thickBot="1" x14ac:dyDescent="0.25">
      <c r="A11" s="104"/>
      <c r="B11" s="332"/>
      <c r="C11" s="86"/>
      <c r="D11" s="87"/>
      <c r="E11" s="85"/>
      <c r="F11" s="85"/>
      <c r="G11" s="85"/>
      <c r="H11" s="85"/>
      <c r="I11" s="85"/>
      <c r="J11" s="85"/>
      <c r="K11" s="85"/>
      <c r="L11" s="85"/>
      <c r="M11" s="85"/>
      <c r="N11" s="85"/>
      <c r="O11" s="85"/>
      <c r="P11" s="85"/>
      <c r="Q11" s="85"/>
      <c r="R11" s="85"/>
      <c r="S11" s="85"/>
      <c r="T11" s="85"/>
      <c r="U11" s="85"/>
      <c r="V11" s="85"/>
      <c r="W11" s="85"/>
      <c r="X11" s="85"/>
      <c r="Y11" s="105"/>
      <c r="Z11" s="85"/>
      <c r="AA11" s="85"/>
      <c r="AB11" s="85"/>
      <c r="AC11" s="85"/>
      <c r="AD11" s="85"/>
      <c r="AE11" s="85"/>
      <c r="AF11" s="85"/>
      <c r="AG11" s="85"/>
      <c r="AH11" s="85"/>
      <c r="AI11" s="85"/>
      <c r="AJ11" s="85"/>
      <c r="AK11" s="85"/>
      <c r="AL11" s="85"/>
      <c r="AM11" s="86"/>
      <c r="AN11" s="85"/>
      <c r="AO11" s="85"/>
      <c r="AP11" s="105"/>
      <c r="AQ11" s="106"/>
    </row>
    <row r="12" spans="1:43" ht="6" customHeight="1" x14ac:dyDescent="0.2">
      <c r="A12" s="96"/>
      <c r="B12" s="97"/>
      <c r="C12" s="98"/>
      <c r="D12" s="99"/>
      <c r="E12" s="1"/>
      <c r="F12" s="1"/>
      <c r="G12" s="1"/>
      <c r="H12" s="1"/>
      <c r="I12" s="1"/>
      <c r="J12" s="1"/>
      <c r="K12" s="1"/>
      <c r="L12" s="1"/>
      <c r="M12" s="1"/>
      <c r="N12" s="1"/>
      <c r="O12" s="1"/>
      <c r="P12" s="1"/>
      <c r="Q12" s="1"/>
      <c r="R12" s="1"/>
      <c r="S12" s="1"/>
      <c r="T12" s="1"/>
      <c r="U12" s="1"/>
      <c r="V12" s="1"/>
      <c r="W12" s="1"/>
      <c r="X12" s="1"/>
      <c r="Y12" s="100"/>
      <c r="Z12" s="1"/>
      <c r="AA12" s="1"/>
      <c r="AB12" s="1"/>
      <c r="AC12" s="1"/>
      <c r="AD12" s="1"/>
      <c r="AE12" s="1"/>
      <c r="AF12" s="1"/>
      <c r="AG12" s="1"/>
      <c r="AH12" s="1"/>
      <c r="AI12" s="1"/>
      <c r="AJ12" s="1"/>
      <c r="AK12" s="1"/>
      <c r="AL12" s="1"/>
      <c r="AM12" s="98"/>
      <c r="AN12" s="1"/>
      <c r="AO12" s="1"/>
      <c r="AP12" s="100"/>
      <c r="AQ12" s="101"/>
    </row>
    <row r="13" spans="1:43" ht="11.25" customHeight="1" x14ac:dyDescent="0.2">
      <c r="A13" s="102"/>
      <c r="B13" s="328">
        <v>602</v>
      </c>
      <c r="C13" s="334"/>
      <c r="D13" s="55"/>
      <c r="E13" s="676" t="str">
        <f ca="1">VLOOKUP(INDIRECT(ADDRESS(ROW(),COLUMN()-3)),Language_Translations,MATCH(Language_Selected,Language_Options,0),FALSE)</f>
        <v>Now I would like to ask some questions about the health of your children born in the last 5 years. (We will talk about each separately, starting with the youngest.)</v>
      </c>
      <c r="F13" s="676"/>
      <c r="G13" s="676"/>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259"/>
      <c r="AN13" s="331"/>
      <c r="AO13" s="331"/>
      <c r="AP13" s="331"/>
      <c r="AQ13" s="103"/>
    </row>
    <row r="14" spans="1:43" ht="11.25" customHeight="1" x14ac:dyDescent="0.2">
      <c r="A14" s="102"/>
      <c r="B14" s="328"/>
      <c r="C14" s="334"/>
      <c r="D14" s="55"/>
      <c r="E14" s="676"/>
      <c r="F14" s="676"/>
      <c r="G14" s="676"/>
      <c r="H14" s="676"/>
      <c r="I14" s="676"/>
      <c r="J14" s="676"/>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356"/>
      <c r="AN14" s="346"/>
      <c r="AO14" s="346"/>
      <c r="AP14" s="346"/>
      <c r="AQ14" s="103"/>
    </row>
    <row r="15" spans="1:43" ht="6" customHeight="1" thickBot="1" x14ac:dyDescent="0.25">
      <c r="A15" s="104"/>
      <c r="B15" s="332"/>
      <c r="C15" s="86"/>
      <c r="D15" s="87"/>
      <c r="E15" s="85"/>
      <c r="F15" s="85"/>
      <c r="G15" s="85"/>
      <c r="H15" s="85"/>
      <c r="I15" s="85"/>
      <c r="J15" s="85"/>
      <c r="K15" s="85"/>
      <c r="L15" s="85"/>
      <c r="M15" s="85"/>
      <c r="N15" s="85"/>
      <c r="O15" s="85"/>
      <c r="P15" s="85"/>
      <c r="Q15" s="85"/>
      <c r="R15" s="85"/>
      <c r="S15" s="85"/>
      <c r="T15" s="85"/>
      <c r="U15" s="85"/>
      <c r="V15" s="85"/>
      <c r="W15" s="85"/>
      <c r="X15" s="85"/>
      <c r="Y15" s="105"/>
      <c r="Z15" s="85"/>
      <c r="AA15" s="85"/>
      <c r="AB15" s="85"/>
      <c r="AC15" s="85"/>
      <c r="AD15" s="85"/>
      <c r="AE15" s="85"/>
      <c r="AF15" s="85"/>
      <c r="AG15" s="85"/>
      <c r="AH15" s="85"/>
      <c r="AI15" s="85"/>
      <c r="AJ15" s="85"/>
      <c r="AK15" s="85"/>
      <c r="AL15" s="85"/>
      <c r="AM15" s="86"/>
      <c r="AN15" s="85"/>
      <c r="AO15" s="85"/>
      <c r="AP15" s="105"/>
      <c r="AQ15" s="106"/>
    </row>
    <row r="16" spans="1:43" s="140" customFormat="1" ht="6" customHeight="1" x14ac:dyDescent="0.2">
      <c r="A16" s="159"/>
      <c r="B16" s="151"/>
      <c r="C16" s="152"/>
      <c r="D16" s="153"/>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2"/>
      <c r="AN16" s="153"/>
      <c r="AO16" s="150"/>
      <c r="AP16" s="150"/>
      <c r="AQ16" s="160"/>
    </row>
    <row r="17" spans="1:43" s="140" customFormat="1" ht="11.25" customHeight="1" x14ac:dyDescent="0.2">
      <c r="A17" s="141"/>
      <c r="B17" s="155">
        <v>603</v>
      </c>
      <c r="C17" s="142"/>
      <c r="D17" s="143"/>
      <c r="E17" s="715" t="s">
        <v>645</v>
      </c>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142"/>
      <c r="AN17" s="143"/>
      <c r="AO17" s="335"/>
      <c r="AP17" s="232"/>
      <c r="AQ17" s="145"/>
    </row>
    <row r="18" spans="1:43" s="140" customFormat="1" ht="11.25" customHeight="1" x14ac:dyDescent="0.2">
      <c r="A18" s="141"/>
      <c r="B18" s="163"/>
      <c r="C18" s="142"/>
      <c r="D18" s="143"/>
      <c r="E18" s="715"/>
      <c r="F18" s="715"/>
      <c r="G18" s="715"/>
      <c r="H18" s="715"/>
      <c r="I18" s="715"/>
      <c r="J18" s="715"/>
      <c r="K18" s="715"/>
      <c r="L18" s="715"/>
      <c r="M18" s="715"/>
      <c r="N18" s="715"/>
      <c r="O18" s="715"/>
      <c r="P18" s="715"/>
      <c r="Q18" s="715"/>
      <c r="R18" s="715"/>
      <c r="S18" s="715"/>
      <c r="T18" s="715"/>
      <c r="U18" s="715"/>
      <c r="V18" s="715"/>
      <c r="W18" s="715"/>
      <c r="X18" s="715"/>
      <c r="Y18" s="715"/>
      <c r="Z18" s="715"/>
      <c r="AA18" s="715"/>
      <c r="AB18" s="715"/>
      <c r="AC18" s="715"/>
      <c r="AD18" s="715"/>
      <c r="AE18" s="715"/>
      <c r="AF18" s="715"/>
      <c r="AG18" s="715"/>
      <c r="AH18" s="715"/>
      <c r="AI18" s="715"/>
      <c r="AJ18" s="715"/>
      <c r="AK18" s="715"/>
      <c r="AL18" s="715"/>
      <c r="AM18" s="142"/>
      <c r="AN18" s="143"/>
      <c r="AO18" s="335"/>
      <c r="AP18" s="335"/>
      <c r="AQ18" s="145"/>
    </row>
    <row r="19" spans="1:43" s="140" customFormat="1" ht="6" customHeight="1" x14ac:dyDescent="0.2">
      <c r="A19" s="141"/>
      <c r="B19" s="155"/>
      <c r="C19" s="142"/>
      <c r="D19" s="143"/>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142"/>
      <c r="AN19" s="143"/>
      <c r="AO19" s="335"/>
      <c r="AP19" s="335"/>
      <c r="AQ19" s="145"/>
    </row>
    <row r="20" spans="1:43" s="140" customFormat="1" ht="10.5" x14ac:dyDescent="0.2">
      <c r="A20" s="141"/>
      <c r="B20" s="125"/>
      <c r="C20" s="204"/>
      <c r="D20" s="143"/>
      <c r="E20" s="335"/>
      <c r="F20" s="335"/>
      <c r="G20" s="203"/>
      <c r="H20" s="203"/>
      <c r="I20" s="203"/>
      <c r="J20" s="203"/>
      <c r="K20" s="203"/>
      <c r="L20" s="203"/>
      <c r="M20" s="203"/>
      <c r="N20" s="203"/>
      <c r="O20" s="203"/>
      <c r="P20" s="203"/>
      <c r="Q20" s="203"/>
      <c r="R20" s="203"/>
      <c r="S20" s="203"/>
      <c r="T20" s="203"/>
      <c r="U20" s="203"/>
      <c r="V20" s="335"/>
      <c r="W20" s="335"/>
      <c r="X20" s="335"/>
      <c r="Y20" s="335"/>
      <c r="Z20" s="335"/>
      <c r="AA20" s="335"/>
      <c r="AB20" s="335"/>
      <c r="AC20" s="335"/>
      <c r="AD20" s="335"/>
      <c r="AE20" s="335"/>
      <c r="AF20" s="335"/>
      <c r="AG20" s="335"/>
      <c r="AH20" s="335"/>
      <c r="AI20" s="177"/>
      <c r="AJ20" s="178"/>
      <c r="AK20" s="177"/>
      <c r="AL20" s="178"/>
      <c r="AM20" s="142"/>
      <c r="AN20" s="143"/>
      <c r="AO20" s="335"/>
      <c r="AP20" s="335"/>
      <c r="AQ20" s="145"/>
    </row>
    <row r="21" spans="1:43" s="140" customFormat="1" ht="10.5" x14ac:dyDescent="0.2">
      <c r="A21" s="141"/>
      <c r="B21" s="242"/>
      <c r="C21" s="204"/>
      <c r="D21" s="143"/>
      <c r="E21" s="207" t="s">
        <v>567</v>
      </c>
      <c r="F21" s="207"/>
      <c r="G21" s="207"/>
      <c r="H21" s="207"/>
      <c r="I21" s="207"/>
      <c r="J21" s="207"/>
      <c r="K21" s="317"/>
      <c r="L21" s="317"/>
      <c r="M21" s="182"/>
      <c r="N21" s="182"/>
      <c r="O21" s="182"/>
      <c r="P21" s="182"/>
      <c r="Q21" s="182"/>
      <c r="R21" s="182"/>
      <c r="S21" s="182"/>
      <c r="T21" s="182"/>
      <c r="U21" s="335"/>
      <c r="V21" s="335"/>
      <c r="W21" s="335" t="s">
        <v>435</v>
      </c>
      <c r="X21" s="335"/>
      <c r="Y21" s="335"/>
      <c r="Z21" s="335"/>
      <c r="AA21" s="335"/>
      <c r="AB21" s="335"/>
      <c r="AC21" s="335"/>
      <c r="AD21" s="335"/>
      <c r="AH21" s="157" t="s">
        <v>9</v>
      </c>
      <c r="AI21" s="179"/>
      <c r="AJ21" s="180"/>
      <c r="AK21" s="179"/>
      <c r="AL21" s="180"/>
      <c r="AM21" s="142"/>
      <c r="AN21" s="143"/>
      <c r="AO21" s="335"/>
      <c r="AP21" s="335"/>
      <c r="AQ21" s="145"/>
    </row>
    <row r="22" spans="1:43" s="140" customFormat="1" ht="6" customHeight="1" thickBot="1" x14ac:dyDescent="0.25">
      <c r="A22" s="147"/>
      <c r="B22" s="349"/>
      <c r="C22" s="138"/>
      <c r="D22" s="139"/>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8"/>
      <c r="AN22" s="139"/>
      <c r="AO22" s="137"/>
      <c r="AP22" s="137"/>
      <c r="AQ22" s="149"/>
    </row>
    <row r="23" spans="1:43" s="140" customFormat="1" ht="6" hidden="1" customHeight="1" x14ac:dyDescent="0.2">
      <c r="A23" s="159"/>
      <c r="B23" s="151"/>
      <c r="C23" s="152"/>
      <c r="D23" s="153"/>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2"/>
      <c r="AN23" s="153"/>
      <c r="AO23" s="150"/>
      <c r="AP23" s="150"/>
      <c r="AQ23" s="160"/>
    </row>
    <row r="24" spans="1:43" s="140" customFormat="1" hidden="1" x14ac:dyDescent="0.2">
      <c r="A24" s="141"/>
      <c r="B24" s="155">
        <v>604</v>
      </c>
      <c r="C24" s="142"/>
      <c r="D24" s="143"/>
      <c r="E24" s="670" t="s">
        <v>646</v>
      </c>
      <c r="F24" s="670"/>
      <c r="G24" s="670"/>
      <c r="H24" s="670"/>
      <c r="I24" s="670"/>
      <c r="J24" s="670"/>
      <c r="K24" s="670"/>
      <c r="L24" s="670"/>
      <c r="M24" s="670"/>
      <c r="N24" s="670"/>
      <c r="O24" s="670"/>
      <c r="P24" s="670"/>
      <c r="Q24" s="670"/>
      <c r="R24" s="670"/>
      <c r="S24" s="670"/>
      <c r="T24" s="670"/>
      <c r="U24" s="232"/>
      <c r="V24" s="232"/>
      <c r="W24" s="232"/>
      <c r="X24" s="232"/>
      <c r="Y24" s="232"/>
      <c r="Z24" s="232"/>
      <c r="AA24" s="232"/>
      <c r="AB24" s="232"/>
      <c r="AC24" s="232"/>
      <c r="AD24" s="232"/>
      <c r="AE24" s="232"/>
      <c r="AF24" s="232"/>
      <c r="AG24" s="232"/>
      <c r="AH24" s="232"/>
      <c r="AI24" s="232"/>
      <c r="AJ24" s="232"/>
      <c r="AK24" s="232"/>
      <c r="AL24" s="232"/>
      <c r="AM24" s="334"/>
      <c r="AN24" s="55"/>
      <c r="AO24" s="232"/>
      <c r="AP24" s="232"/>
      <c r="AQ24" s="145"/>
    </row>
    <row r="25" spans="1:43" s="140" customFormat="1" ht="6" hidden="1" customHeight="1" x14ac:dyDescent="0.2">
      <c r="A25" s="141"/>
      <c r="B25" s="155"/>
      <c r="C25" s="142"/>
      <c r="D25" s="143"/>
      <c r="E25" s="333"/>
      <c r="F25" s="333"/>
      <c r="G25" s="333"/>
      <c r="H25" s="333"/>
      <c r="I25" s="333"/>
      <c r="J25" s="333"/>
      <c r="K25" s="333"/>
      <c r="L25" s="333"/>
      <c r="M25" s="333"/>
      <c r="N25" s="333"/>
      <c r="O25" s="333"/>
      <c r="P25" s="333"/>
      <c r="Q25" s="333"/>
      <c r="R25" s="333"/>
      <c r="S25" s="333"/>
      <c r="T25" s="333"/>
      <c r="U25" s="232"/>
      <c r="V25" s="232"/>
      <c r="W25" s="232"/>
      <c r="X25" s="232"/>
      <c r="Y25" s="232"/>
      <c r="Z25" s="232"/>
      <c r="AA25" s="232"/>
      <c r="AB25" s="232"/>
      <c r="AC25" s="232"/>
      <c r="AD25" s="232"/>
      <c r="AE25" s="232"/>
      <c r="AF25" s="232"/>
      <c r="AG25" s="232"/>
      <c r="AH25" s="232"/>
      <c r="AI25" s="232"/>
      <c r="AJ25" s="232"/>
      <c r="AK25" s="232"/>
      <c r="AL25" s="232"/>
      <c r="AM25" s="334"/>
      <c r="AN25" s="55"/>
      <c r="AO25" s="232"/>
      <c r="AP25" s="232"/>
      <c r="AQ25" s="145"/>
    </row>
    <row r="26" spans="1:43" s="140" customFormat="1" hidden="1" x14ac:dyDescent="0.2">
      <c r="A26" s="141"/>
      <c r="B26" s="155"/>
      <c r="C26" s="142"/>
      <c r="D26" s="143"/>
      <c r="E26" s="232"/>
      <c r="F26" s="232"/>
      <c r="G26" s="232"/>
      <c r="H26" s="232"/>
      <c r="I26" s="232"/>
      <c r="J26" s="232"/>
      <c r="K26" s="232"/>
      <c r="N26" s="88"/>
      <c r="P26" s="88" t="s">
        <v>547</v>
      </c>
      <c r="Q26" s="88"/>
      <c r="R26" s="232"/>
      <c r="T26" s="232"/>
      <c r="U26" s="232"/>
      <c r="W26" s="232"/>
      <c r="Y26" s="232"/>
      <c r="Z26" s="232"/>
      <c r="AA26" s="232"/>
      <c r="AB26" s="232"/>
      <c r="AC26" s="88" t="s">
        <v>548</v>
      </c>
      <c r="AD26" s="232"/>
      <c r="AE26" s="232"/>
      <c r="AF26" s="232"/>
      <c r="AG26" s="232"/>
      <c r="AH26" s="232"/>
      <c r="AI26" s="232"/>
      <c r="AJ26" s="232"/>
      <c r="AK26" s="232"/>
      <c r="AL26" s="232"/>
      <c r="AM26" s="334"/>
      <c r="AN26" s="55"/>
      <c r="AO26" s="232"/>
      <c r="AP26" s="675">
        <v>646</v>
      </c>
      <c r="AQ26" s="126"/>
    </row>
    <row r="27" spans="1:43" s="140" customFormat="1" hidden="1" x14ac:dyDescent="0.2">
      <c r="A27" s="141"/>
      <c r="B27" s="155"/>
      <c r="C27" s="142"/>
      <c r="D27" s="143"/>
      <c r="E27" s="232"/>
      <c r="F27" s="232"/>
      <c r="G27" s="232"/>
      <c r="H27" s="232"/>
      <c r="I27" s="232"/>
      <c r="J27" s="232"/>
      <c r="K27" s="232"/>
      <c r="N27" s="88"/>
      <c r="P27" s="88"/>
      <c r="Q27" s="88"/>
      <c r="R27" s="232"/>
      <c r="T27" s="232"/>
      <c r="U27" s="232"/>
      <c r="W27" s="232"/>
      <c r="Y27" s="232"/>
      <c r="Z27" s="232"/>
      <c r="AA27" s="232"/>
      <c r="AB27" s="232"/>
      <c r="AC27" s="88"/>
      <c r="AD27" s="232"/>
      <c r="AE27" s="232"/>
      <c r="AF27" s="232"/>
      <c r="AG27" s="232"/>
      <c r="AH27" s="232"/>
      <c r="AI27" s="232"/>
      <c r="AJ27" s="232"/>
      <c r="AK27" s="232"/>
      <c r="AL27" s="232"/>
      <c r="AM27" s="334"/>
      <c r="AN27" s="55"/>
      <c r="AO27" s="232"/>
      <c r="AP27" s="675"/>
      <c r="AQ27" s="126"/>
    </row>
    <row r="28" spans="1:43" s="140" customFormat="1" ht="6" hidden="1" customHeight="1" thickBot="1" x14ac:dyDescent="0.25">
      <c r="A28" s="147"/>
      <c r="B28" s="349"/>
      <c r="C28" s="138"/>
      <c r="D28" s="139"/>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8"/>
      <c r="AN28" s="139"/>
      <c r="AO28" s="137"/>
      <c r="AP28" s="137"/>
      <c r="AQ28" s="149"/>
    </row>
    <row r="29" spans="1:43" ht="6" customHeight="1" x14ac:dyDescent="0.2">
      <c r="A29" s="18"/>
      <c r="B29" s="326"/>
      <c r="C29" s="50"/>
      <c r="D29" s="29"/>
      <c r="E29" s="18"/>
      <c r="F29" s="18"/>
      <c r="G29" s="18"/>
      <c r="H29" s="18"/>
      <c r="I29" s="18"/>
      <c r="J29" s="18"/>
      <c r="K29" s="18"/>
      <c r="L29" s="18"/>
      <c r="M29" s="18"/>
      <c r="N29" s="18"/>
      <c r="O29" s="18"/>
      <c r="P29" s="18"/>
      <c r="Q29" s="18"/>
      <c r="R29" s="18"/>
      <c r="S29" s="18"/>
      <c r="T29" s="18"/>
      <c r="U29" s="50"/>
      <c r="V29" s="29"/>
      <c r="W29" s="18"/>
      <c r="X29" s="18"/>
      <c r="Y29" s="18"/>
      <c r="Z29" s="18"/>
      <c r="AA29" s="18"/>
      <c r="AB29" s="18"/>
      <c r="AC29" s="18"/>
      <c r="AD29" s="18"/>
      <c r="AE29" s="18"/>
      <c r="AF29" s="18"/>
      <c r="AG29" s="18"/>
      <c r="AH29" s="18"/>
      <c r="AI29" s="18"/>
      <c r="AJ29" s="18"/>
      <c r="AK29" s="18"/>
      <c r="AL29" s="26"/>
      <c r="AM29" s="50"/>
      <c r="AN29" s="18"/>
      <c r="AO29" s="18"/>
      <c r="AP29" s="18"/>
      <c r="AQ29" s="18"/>
    </row>
    <row r="30" spans="1:43" ht="11.25" customHeight="1" x14ac:dyDescent="0.2">
      <c r="A30" s="232"/>
      <c r="B30" s="146">
        <v>604</v>
      </c>
      <c r="C30" s="334"/>
      <c r="D30" s="55"/>
      <c r="E30" s="676" t="str">
        <f ca="1">VLOOKUP(INDIRECT(ADDRESS(ROW(),COLUMN()-3)),Language_Translations,MATCH(Language_Selected,Language_Options,0),FALSE)</f>
        <v xml:space="preserve">In the last 12 months, was (NAME) given any of the following: </v>
      </c>
      <c r="F30" s="676"/>
      <c r="G30" s="676"/>
      <c r="H30" s="676"/>
      <c r="I30" s="676"/>
      <c r="J30" s="676"/>
      <c r="K30" s="676"/>
      <c r="L30" s="676"/>
      <c r="M30" s="676"/>
      <c r="N30" s="676"/>
      <c r="O30" s="676"/>
      <c r="P30" s="676"/>
      <c r="Q30" s="676"/>
      <c r="R30" s="676"/>
      <c r="S30" s="676"/>
      <c r="T30" s="676"/>
      <c r="U30" s="108"/>
      <c r="V30" s="55"/>
      <c r="AM30" s="334"/>
      <c r="AN30" s="232"/>
      <c r="AO30" s="232"/>
      <c r="AP30" s="232"/>
      <c r="AQ30" s="232"/>
    </row>
    <row r="31" spans="1:43" x14ac:dyDescent="0.2">
      <c r="A31" s="232"/>
      <c r="B31" s="93" t="s">
        <v>52</v>
      </c>
      <c r="C31" s="334"/>
      <c r="D31" s="55"/>
      <c r="E31" s="676"/>
      <c r="F31" s="676"/>
      <c r="G31" s="676"/>
      <c r="H31" s="676"/>
      <c r="I31" s="676"/>
      <c r="J31" s="676"/>
      <c r="K31" s="676"/>
      <c r="L31" s="676"/>
      <c r="M31" s="676"/>
      <c r="N31" s="676"/>
      <c r="O31" s="676"/>
      <c r="P31" s="676"/>
      <c r="Q31" s="676"/>
      <c r="R31" s="676"/>
      <c r="S31" s="676"/>
      <c r="T31" s="676"/>
      <c r="U31" s="108"/>
      <c r="V31" s="55"/>
      <c r="W31" s="232"/>
      <c r="X31" s="232"/>
      <c r="Y31" s="232"/>
      <c r="Z31" s="232"/>
      <c r="AA31" s="232"/>
      <c r="AB31" s="232"/>
      <c r="AC31" s="232"/>
      <c r="AD31" s="232"/>
      <c r="AE31" s="232"/>
      <c r="AF31" s="89"/>
      <c r="AG31" s="232"/>
      <c r="AH31" s="328" t="s">
        <v>112</v>
      </c>
      <c r="AI31" s="232"/>
      <c r="AJ31" s="328" t="s">
        <v>113</v>
      </c>
      <c r="AL31" s="125" t="s">
        <v>474</v>
      </c>
      <c r="AM31" s="388"/>
      <c r="AN31" s="51"/>
      <c r="AO31" s="51"/>
      <c r="AP31" s="51"/>
      <c r="AQ31" s="51"/>
    </row>
    <row r="32" spans="1:43" ht="6" customHeight="1" x14ac:dyDescent="0.2">
      <c r="A32" s="232"/>
      <c r="B32" s="328"/>
      <c r="C32" s="334"/>
      <c r="D32" s="55"/>
      <c r="E32" s="331"/>
      <c r="F32" s="331"/>
      <c r="G32" s="331"/>
      <c r="H32" s="331"/>
      <c r="I32" s="331"/>
      <c r="J32" s="331"/>
      <c r="K32" s="331"/>
      <c r="L32" s="331"/>
      <c r="M32" s="331"/>
      <c r="N32" s="331"/>
      <c r="O32" s="331"/>
      <c r="P32" s="331"/>
      <c r="Q32" s="331"/>
      <c r="R32" s="331"/>
      <c r="S32" s="331"/>
      <c r="T32" s="331"/>
      <c r="U32" s="108"/>
      <c r="V32" s="55"/>
      <c r="W32" s="232"/>
      <c r="X32" s="232"/>
      <c r="Y32" s="232"/>
      <c r="Z32" s="232"/>
      <c r="AA32" s="232"/>
      <c r="AB32" s="232"/>
      <c r="AC32" s="232"/>
      <c r="AD32" s="232"/>
      <c r="AE32" s="232"/>
      <c r="AG32" s="232"/>
      <c r="AH32" s="328"/>
      <c r="AI32" s="232"/>
      <c r="AJ32" s="93"/>
      <c r="AL32" s="125"/>
      <c r="AM32" s="388"/>
      <c r="AN32" s="51"/>
      <c r="AO32" s="51"/>
      <c r="AP32" s="51"/>
      <c r="AQ32" s="51"/>
    </row>
    <row r="33" spans="1:43" ht="11.25" customHeight="1" x14ac:dyDescent="0.2">
      <c r="A33" s="232"/>
      <c r="B33" s="328"/>
      <c r="C33" s="334"/>
      <c r="D33" s="55"/>
      <c r="E33" s="331" t="s">
        <v>148</v>
      </c>
      <c r="F33" s="676" t="str">
        <f ca="1">VLOOKUP(CONCATENATE(B30&amp;INDIRECT(ADDRESS(ROW(),COLUMN()-1))),Language_Translations,MATCH(Language_Selected,Language_Options,0),FALSE)</f>
        <v>Iron tablets or syrup?</v>
      </c>
      <c r="G33" s="676"/>
      <c r="H33" s="676"/>
      <c r="I33" s="676"/>
      <c r="J33" s="676"/>
      <c r="K33" s="676"/>
      <c r="L33" s="676"/>
      <c r="M33" s="676"/>
      <c r="N33" s="676"/>
      <c r="O33" s="676"/>
      <c r="P33" s="676"/>
      <c r="Q33" s="346"/>
      <c r="R33" s="346"/>
      <c r="S33" s="346"/>
      <c r="T33" s="346"/>
      <c r="U33" s="108"/>
      <c r="V33" s="55"/>
      <c r="W33" t="s">
        <v>148</v>
      </c>
      <c r="X33" s="232" t="s">
        <v>647</v>
      </c>
      <c r="Y33" s="232"/>
      <c r="Z33" s="232"/>
      <c r="AA33" s="232"/>
      <c r="AD33" s="51" t="s">
        <v>9</v>
      </c>
      <c r="AE33" s="51"/>
      <c r="AF33" s="51"/>
      <c r="AG33" s="51"/>
      <c r="AH33" s="93" t="s">
        <v>87</v>
      </c>
      <c r="AI33" s="232"/>
      <c r="AJ33" s="93" t="s">
        <v>89</v>
      </c>
      <c r="AL33" s="255" t="s">
        <v>212</v>
      </c>
      <c r="AM33" s="388"/>
      <c r="AN33" s="51"/>
      <c r="AO33" s="51"/>
      <c r="AP33" s="51"/>
      <c r="AQ33" s="51"/>
    </row>
    <row r="34" spans="1:43" x14ac:dyDescent="0.2">
      <c r="A34" s="232"/>
      <c r="B34" s="328"/>
      <c r="C34" s="334"/>
      <c r="D34" s="55"/>
      <c r="E34" s="331"/>
      <c r="F34" s="676"/>
      <c r="G34" s="676"/>
      <c r="H34" s="676"/>
      <c r="I34" s="676"/>
      <c r="J34" s="676"/>
      <c r="K34" s="676"/>
      <c r="L34" s="676"/>
      <c r="M34" s="676"/>
      <c r="N34" s="676"/>
      <c r="O34" s="676"/>
      <c r="P34" s="676"/>
      <c r="Q34" s="346"/>
      <c r="R34" s="346"/>
      <c r="S34" s="346"/>
      <c r="T34" s="346"/>
      <c r="U34" s="108"/>
      <c r="V34" s="55"/>
      <c r="W34" s="232"/>
      <c r="X34" s="232"/>
      <c r="Y34" s="51"/>
      <c r="Z34" s="51"/>
      <c r="AA34" s="51"/>
      <c r="AB34" s="51"/>
      <c r="AC34" s="51"/>
      <c r="AD34" s="51"/>
      <c r="AE34" s="51"/>
      <c r="AF34" s="51"/>
      <c r="AG34" s="51"/>
      <c r="AH34" s="51"/>
      <c r="AI34" s="51"/>
      <c r="AJ34" s="51"/>
      <c r="AK34" s="51"/>
      <c r="AL34" s="89"/>
      <c r="AM34" s="334"/>
      <c r="AN34" s="232"/>
      <c r="AO34" s="232"/>
      <c r="AP34" s="232"/>
      <c r="AQ34" s="232"/>
    </row>
    <row r="35" spans="1:43" ht="11.25" customHeight="1" x14ac:dyDescent="0.2">
      <c r="A35" s="232"/>
      <c r="B35" s="328"/>
      <c r="C35" s="334"/>
      <c r="D35" s="55"/>
      <c r="E35" s="331" t="s">
        <v>150</v>
      </c>
      <c r="F35" s="676" t="str">
        <f ca="1">VLOOKUP(CONCATENATE(B30&amp;INDIRECT(ADDRESS(ROW(),COLUMN()-1))),Language_Translations,MATCH(Language_Selected,Language_Options,0),FALSE)</f>
        <v>[LOCAL NAME FOR MULTIPLE MICRONUTRIENT POWDERS]?</v>
      </c>
      <c r="G35" s="676"/>
      <c r="H35" s="676"/>
      <c r="I35" s="676"/>
      <c r="J35" s="676"/>
      <c r="K35" s="676"/>
      <c r="L35" s="676"/>
      <c r="M35" s="676"/>
      <c r="N35" s="676"/>
      <c r="O35" s="676"/>
      <c r="P35" s="676"/>
      <c r="Q35" s="346"/>
      <c r="R35" s="346"/>
      <c r="S35" s="346"/>
      <c r="T35" s="346"/>
      <c r="U35" s="108"/>
      <c r="V35" s="55"/>
      <c r="W35" s="232" t="s">
        <v>150</v>
      </c>
      <c r="X35" s="232" t="s">
        <v>648</v>
      </c>
      <c r="Y35" s="51"/>
      <c r="Z35" s="51"/>
      <c r="AA35" s="51"/>
      <c r="AB35" s="51"/>
      <c r="AC35" s="51"/>
      <c r="AD35" s="51"/>
      <c r="AE35" s="51"/>
      <c r="AF35" s="51"/>
      <c r="AG35" s="51"/>
      <c r="AH35" s="51"/>
      <c r="AI35" s="51"/>
      <c r="AJ35" s="51"/>
      <c r="AK35" s="51"/>
      <c r="AL35" s="89"/>
      <c r="AM35" s="334"/>
      <c r="AN35" s="232"/>
      <c r="AO35" s="232"/>
      <c r="AP35" s="232"/>
      <c r="AQ35" s="232"/>
    </row>
    <row r="36" spans="1:43" x14ac:dyDescent="0.2">
      <c r="A36" s="232"/>
      <c r="B36" s="328"/>
      <c r="C36" s="334"/>
      <c r="D36" s="55"/>
      <c r="E36" s="331"/>
      <c r="F36" s="676"/>
      <c r="G36" s="676"/>
      <c r="H36" s="676"/>
      <c r="I36" s="676"/>
      <c r="J36" s="676"/>
      <c r="K36" s="676"/>
      <c r="L36" s="676"/>
      <c r="M36" s="676"/>
      <c r="N36" s="676"/>
      <c r="O36" s="676"/>
      <c r="P36" s="676"/>
      <c r="Q36" s="346"/>
      <c r="R36" s="346"/>
      <c r="S36" s="346"/>
      <c r="T36" s="346"/>
      <c r="U36" s="108"/>
      <c r="V36" s="55"/>
      <c r="W36" s="232"/>
      <c r="Y36" s="232" t="s">
        <v>649</v>
      </c>
      <c r="Z36" s="51"/>
      <c r="AC36" s="51" t="s">
        <v>9</v>
      </c>
      <c r="AD36" s="51"/>
      <c r="AE36" s="51"/>
      <c r="AF36" s="51"/>
      <c r="AG36" s="51"/>
      <c r="AH36" s="93" t="s">
        <v>87</v>
      </c>
      <c r="AI36" s="232"/>
      <c r="AJ36" s="93" t="s">
        <v>89</v>
      </c>
      <c r="AL36" s="255" t="s">
        <v>212</v>
      </c>
      <c r="AM36" s="334"/>
      <c r="AN36" s="232"/>
      <c r="AO36" s="232"/>
      <c r="AP36" s="232"/>
      <c r="AQ36" s="232"/>
    </row>
    <row r="37" spans="1:43" ht="6" customHeight="1" x14ac:dyDescent="0.2">
      <c r="A37" s="232"/>
      <c r="B37" s="328"/>
      <c r="C37" s="334"/>
      <c r="D37" s="55"/>
      <c r="E37" s="331"/>
      <c r="F37" s="346"/>
      <c r="G37" s="346"/>
      <c r="H37" s="346"/>
      <c r="I37" s="346"/>
      <c r="J37" s="346"/>
      <c r="K37" s="346"/>
      <c r="L37" s="346"/>
      <c r="M37" s="346"/>
      <c r="N37" s="346"/>
      <c r="O37" s="346"/>
      <c r="P37" s="346"/>
      <c r="Q37" s="346"/>
      <c r="R37" s="346"/>
      <c r="S37" s="346"/>
      <c r="T37" s="346"/>
      <c r="U37" s="108"/>
      <c r="V37" s="55"/>
      <c r="AL37"/>
      <c r="AM37" s="334"/>
      <c r="AN37" s="232"/>
      <c r="AO37" s="232"/>
      <c r="AP37" s="232"/>
      <c r="AQ37" s="232"/>
    </row>
    <row r="38" spans="1:43" ht="11.25" customHeight="1" x14ac:dyDescent="0.2">
      <c r="A38" s="232"/>
      <c r="B38" s="328"/>
      <c r="C38" s="334"/>
      <c r="D38" s="55"/>
      <c r="E38" s="761" t="s">
        <v>650</v>
      </c>
      <c r="F38" s="761"/>
      <c r="G38" s="761"/>
      <c r="H38" s="761"/>
      <c r="I38" s="761"/>
      <c r="J38" s="761"/>
      <c r="K38" s="761"/>
      <c r="L38" s="761"/>
      <c r="M38" s="761"/>
      <c r="N38" s="761"/>
      <c r="O38" s="761"/>
      <c r="P38" s="761"/>
      <c r="Q38" s="761"/>
      <c r="R38" s="761"/>
      <c r="S38" s="761"/>
      <c r="T38" s="761"/>
      <c r="U38" s="108"/>
      <c r="V38" s="55"/>
      <c r="W38" s="232"/>
      <c r="AL38"/>
      <c r="AM38" s="334"/>
      <c r="AN38" s="232"/>
      <c r="AO38" s="232"/>
      <c r="AP38" s="232"/>
      <c r="AQ38" s="232"/>
    </row>
    <row r="39" spans="1:43" ht="11.25" customHeight="1" x14ac:dyDescent="0.2">
      <c r="A39" s="232"/>
      <c r="B39" s="328"/>
      <c r="C39" s="334"/>
      <c r="D39" s="55"/>
      <c r="E39" s="761"/>
      <c r="F39" s="761"/>
      <c r="G39" s="761"/>
      <c r="H39" s="761"/>
      <c r="I39" s="761"/>
      <c r="J39" s="761"/>
      <c r="K39" s="761"/>
      <c r="L39" s="761"/>
      <c r="M39" s="761"/>
      <c r="N39" s="761"/>
      <c r="O39" s="761"/>
      <c r="P39" s="761"/>
      <c r="Q39" s="761"/>
      <c r="R39" s="761"/>
      <c r="S39" s="761"/>
      <c r="T39" s="761"/>
      <c r="U39" s="108"/>
      <c r="V39" s="55"/>
      <c r="W39" s="232"/>
      <c r="X39" s="232"/>
      <c r="Y39" s="232"/>
      <c r="Z39" s="232"/>
      <c r="AA39" s="232"/>
      <c r="AB39" s="232"/>
      <c r="AC39" s="232"/>
      <c r="AD39" s="232"/>
      <c r="AE39" s="232"/>
      <c r="AF39" s="232"/>
      <c r="AG39" s="51"/>
      <c r="AH39" s="51"/>
      <c r="AI39" s="111"/>
      <c r="AJ39" s="51"/>
      <c r="AK39" s="51"/>
      <c r="AL39" s="89"/>
      <c r="AM39" s="334"/>
      <c r="AN39" s="232"/>
      <c r="AO39" s="232"/>
      <c r="AP39" s="232"/>
      <c r="AQ39" s="232"/>
    </row>
    <row r="40" spans="1:43" ht="6" customHeight="1" x14ac:dyDescent="0.2">
      <c r="A40" s="91"/>
      <c r="B40" s="90"/>
      <c r="C40" s="52"/>
      <c r="D40" s="28"/>
      <c r="E40" s="91"/>
      <c r="F40" s="91"/>
      <c r="G40" s="91"/>
      <c r="H40" s="91"/>
      <c r="I40" s="91"/>
      <c r="J40" s="91"/>
      <c r="K40" s="91"/>
      <c r="L40" s="91"/>
      <c r="M40" s="91"/>
      <c r="N40" s="91"/>
      <c r="O40" s="91"/>
      <c r="P40" s="91"/>
      <c r="Q40" s="91"/>
      <c r="R40" s="91"/>
      <c r="S40" s="91"/>
      <c r="T40" s="91"/>
      <c r="U40" s="52"/>
      <c r="V40" s="28"/>
      <c r="W40" s="91"/>
      <c r="X40" s="91"/>
      <c r="Y40" s="91"/>
      <c r="Z40" s="91"/>
      <c r="AA40" s="91"/>
      <c r="AB40" s="91"/>
      <c r="AC40" s="91"/>
      <c r="AD40" s="91"/>
      <c r="AE40" s="91"/>
      <c r="AF40" s="91"/>
      <c r="AG40" s="91"/>
      <c r="AH40" s="91"/>
      <c r="AI40" s="91"/>
      <c r="AJ40" s="91"/>
      <c r="AK40" s="91"/>
      <c r="AL40" s="92"/>
      <c r="AM40" s="52"/>
      <c r="AN40" s="91"/>
      <c r="AO40" s="91"/>
      <c r="AP40" s="91"/>
      <c r="AQ40" s="91"/>
    </row>
    <row r="41" spans="1:43" ht="6" customHeight="1" x14ac:dyDescent="0.2">
      <c r="A41" s="232"/>
      <c r="B41" s="328"/>
      <c r="C41" s="334"/>
      <c r="D41" s="55"/>
      <c r="E41" s="232"/>
      <c r="F41" s="232"/>
      <c r="G41" s="232"/>
      <c r="H41" s="232"/>
      <c r="I41" s="232"/>
      <c r="J41" s="232"/>
      <c r="K41" s="232"/>
      <c r="L41" s="232"/>
      <c r="M41" s="232"/>
      <c r="N41" s="232"/>
      <c r="O41" s="232"/>
      <c r="P41" s="232"/>
      <c r="Q41" s="232"/>
      <c r="R41" s="232"/>
      <c r="S41" s="232"/>
      <c r="T41" s="232"/>
      <c r="U41" s="334"/>
      <c r="V41" s="55"/>
      <c r="W41" s="232"/>
      <c r="X41" s="232"/>
      <c r="Y41" s="232"/>
      <c r="Z41" s="232"/>
      <c r="AA41" s="232"/>
      <c r="AB41" s="232"/>
      <c r="AC41" s="232"/>
      <c r="AD41" s="232"/>
      <c r="AE41" s="232"/>
      <c r="AF41" s="232"/>
      <c r="AG41" s="232"/>
      <c r="AH41" s="232"/>
      <c r="AI41" s="232"/>
      <c r="AJ41" s="232"/>
      <c r="AK41" s="232"/>
      <c r="AL41" s="88"/>
      <c r="AM41" s="334"/>
      <c r="AN41" s="232"/>
      <c r="AO41" s="232"/>
      <c r="AP41" s="232"/>
      <c r="AQ41" s="232"/>
    </row>
    <row r="42" spans="1:43" ht="11.25" customHeight="1" x14ac:dyDescent="0.2">
      <c r="A42" s="232"/>
      <c r="B42" s="146">
        <v>605</v>
      </c>
      <c r="C42" s="334"/>
      <c r="D42" s="55"/>
      <c r="E42" s="676" t="str">
        <f ca="1">VLOOKUP(INDIRECT(ADDRESS(ROW(),COLUMN()-3)),Language_Translations,MATCH(Language_Selected,Language_Options,0),FALSE)</f>
        <v>In the last 6 months, was (NAME) given a vitamin A dose like [this/any of these]?</v>
      </c>
      <c r="F42" s="676"/>
      <c r="G42" s="676"/>
      <c r="H42" s="676"/>
      <c r="I42" s="676"/>
      <c r="J42" s="676"/>
      <c r="K42" s="676"/>
      <c r="L42" s="676"/>
      <c r="M42" s="676"/>
      <c r="N42" s="676"/>
      <c r="O42" s="676"/>
      <c r="P42" s="676"/>
      <c r="Q42" s="676"/>
      <c r="R42" s="676"/>
      <c r="S42" s="676"/>
      <c r="T42" s="676"/>
      <c r="U42" s="334"/>
      <c r="V42" s="55"/>
      <c r="X42" s="232"/>
      <c r="Y42" s="232"/>
      <c r="Z42" s="232"/>
      <c r="AA42" s="232"/>
      <c r="AB42" s="232"/>
      <c r="AC42" s="232"/>
      <c r="AD42" s="232"/>
      <c r="AE42" s="232"/>
      <c r="AF42" s="232"/>
      <c r="AG42" s="232"/>
      <c r="AH42" s="232"/>
      <c r="AI42" s="232"/>
      <c r="AJ42" s="232"/>
      <c r="AK42" s="232"/>
      <c r="AL42" s="88"/>
      <c r="AM42" s="334"/>
      <c r="AN42" s="232"/>
      <c r="AO42" s="232"/>
      <c r="AP42" s="232"/>
      <c r="AQ42" s="232"/>
    </row>
    <row r="43" spans="1:43" x14ac:dyDescent="0.2">
      <c r="A43" s="232"/>
      <c r="B43" s="328"/>
      <c r="C43" s="334"/>
      <c r="D43" s="55"/>
      <c r="E43" s="676"/>
      <c r="F43" s="676"/>
      <c r="G43" s="676"/>
      <c r="H43" s="676"/>
      <c r="I43" s="676"/>
      <c r="J43" s="676"/>
      <c r="K43" s="676"/>
      <c r="L43" s="676"/>
      <c r="M43" s="676"/>
      <c r="N43" s="676"/>
      <c r="O43" s="676"/>
      <c r="P43" s="676"/>
      <c r="Q43" s="676"/>
      <c r="R43" s="676"/>
      <c r="S43" s="676"/>
      <c r="T43" s="676"/>
      <c r="U43" s="334"/>
      <c r="V43" s="55"/>
      <c r="W43" s="232" t="s">
        <v>112</v>
      </c>
      <c r="X43" s="232"/>
      <c r="Y43" s="51" t="s">
        <v>9</v>
      </c>
      <c r="Z43" s="51"/>
      <c r="AA43" s="51"/>
      <c r="AB43" s="51"/>
      <c r="AC43" s="51"/>
      <c r="AD43" s="51"/>
      <c r="AE43" s="51"/>
      <c r="AF43" s="51"/>
      <c r="AG43" s="51"/>
      <c r="AH43" s="51"/>
      <c r="AI43" s="51"/>
      <c r="AJ43" s="51"/>
      <c r="AK43" s="51"/>
      <c r="AL43" s="89" t="s">
        <v>87</v>
      </c>
      <c r="AM43" s="334"/>
      <c r="AN43" s="232"/>
      <c r="AO43" s="232"/>
      <c r="AP43" s="232"/>
      <c r="AQ43" s="232"/>
    </row>
    <row r="44" spans="1:43" x14ac:dyDescent="0.2">
      <c r="A44" s="232"/>
      <c r="B44" s="328"/>
      <c r="C44" s="334"/>
      <c r="D44" s="55"/>
      <c r="E44" s="676"/>
      <c r="F44" s="676"/>
      <c r="G44" s="676"/>
      <c r="H44" s="676"/>
      <c r="I44" s="676"/>
      <c r="J44" s="676"/>
      <c r="K44" s="676"/>
      <c r="L44" s="676"/>
      <c r="M44" s="676"/>
      <c r="N44" s="676"/>
      <c r="O44" s="676"/>
      <c r="P44" s="676"/>
      <c r="Q44" s="676"/>
      <c r="R44" s="676"/>
      <c r="S44" s="676"/>
      <c r="T44" s="676"/>
      <c r="U44" s="334"/>
      <c r="V44" s="55"/>
      <c r="W44" s="232" t="s">
        <v>446</v>
      </c>
      <c r="X44" s="232"/>
      <c r="Y44" s="51" t="s">
        <v>9</v>
      </c>
      <c r="Z44" s="51"/>
      <c r="AA44" s="51"/>
      <c r="AB44" s="51"/>
      <c r="AC44" s="51"/>
      <c r="AD44" s="51"/>
      <c r="AE44" s="51"/>
      <c r="AF44" s="51"/>
      <c r="AG44" s="51"/>
      <c r="AH44" s="51"/>
      <c r="AI44" s="51"/>
      <c r="AJ44" s="51"/>
      <c r="AK44" s="51"/>
      <c r="AL44" s="89" t="s">
        <v>89</v>
      </c>
      <c r="AM44" s="334"/>
      <c r="AN44" s="232"/>
      <c r="AO44" s="232"/>
      <c r="AP44" s="232"/>
      <c r="AQ44" s="232"/>
    </row>
    <row r="45" spans="1:43" ht="11.25" customHeight="1" x14ac:dyDescent="0.2">
      <c r="A45" s="232"/>
      <c r="B45" s="328"/>
      <c r="C45" s="334"/>
      <c r="D45" s="55"/>
      <c r="E45" s="645" t="s">
        <v>651</v>
      </c>
      <c r="F45" s="645"/>
      <c r="G45" s="645"/>
      <c r="H45" s="645"/>
      <c r="I45" s="645"/>
      <c r="J45" s="645"/>
      <c r="K45" s="645"/>
      <c r="L45" s="645"/>
      <c r="M45" s="645"/>
      <c r="N45" s="645"/>
      <c r="O45" s="645"/>
      <c r="P45" s="645"/>
      <c r="Q45" s="645"/>
      <c r="R45" s="645"/>
      <c r="S45" s="645"/>
      <c r="T45" s="645"/>
      <c r="U45" s="334"/>
      <c r="V45" s="55"/>
      <c r="W45" s="232" t="s">
        <v>260</v>
      </c>
      <c r="X45" s="232"/>
      <c r="Y45" s="232"/>
      <c r="Z45" s="232"/>
      <c r="AA45" s="232"/>
      <c r="AB45" s="51" t="s">
        <v>9</v>
      </c>
      <c r="AC45" s="51"/>
      <c r="AD45" s="51"/>
      <c r="AE45" s="51"/>
      <c r="AF45" s="51"/>
      <c r="AG45" s="51"/>
      <c r="AH45" s="51"/>
      <c r="AI45" s="51"/>
      <c r="AJ45" s="51"/>
      <c r="AK45" s="51"/>
      <c r="AL45" s="89" t="s">
        <v>212</v>
      </c>
      <c r="AM45" s="334"/>
      <c r="AN45" s="232"/>
      <c r="AO45" s="232"/>
      <c r="AP45" s="232"/>
      <c r="AQ45" s="232"/>
    </row>
    <row r="46" spans="1:43" x14ac:dyDescent="0.2">
      <c r="A46" s="232"/>
      <c r="B46" s="328"/>
      <c r="C46" s="334"/>
      <c r="D46" s="55"/>
      <c r="E46" s="645"/>
      <c r="F46" s="645"/>
      <c r="G46" s="645"/>
      <c r="H46" s="645"/>
      <c r="I46" s="645"/>
      <c r="J46" s="645"/>
      <c r="K46" s="645"/>
      <c r="L46" s="645"/>
      <c r="M46" s="645"/>
      <c r="N46" s="645"/>
      <c r="O46" s="645"/>
      <c r="P46" s="645"/>
      <c r="Q46" s="645"/>
      <c r="R46" s="645"/>
      <c r="S46" s="645"/>
      <c r="T46" s="645"/>
      <c r="U46" s="334"/>
      <c r="V46" s="55"/>
      <c r="W46" s="232"/>
      <c r="X46" s="232"/>
      <c r="Y46" s="232"/>
      <c r="Z46" s="232"/>
      <c r="AA46" s="232"/>
      <c r="AB46" s="232"/>
      <c r="AC46" s="232"/>
      <c r="AD46" s="232"/>
      <c r="AE46" s="232"/>
      <c r="AF46" s="232"/>
      <c r="AG46" s="232"/>
      <c r="AH46" s="232"/>
      <c r="AI46" s="232"/>
      <c r="AJ46" s="232"/>
      <c r="AK46" s="232"/>
      <c r="AL46" s="88"/>
      <c r="AM46" s="334"/>
      <c r="AN46" s="232"/>
      <c r="AO46" s="232"/>
      <c r="AP46" s="232"/>
      <c r="AQ46" s="232"/>
    </row>
    <row r="47" spans="1:43" ht="6" customHeight="1" x14ac:dyDescent="0.2">
      <c r="A47" s="91"/>
      <c r="B47" s="90"/>
      <c r="C47" s="52"/>
      <c r="D47" s="28"/>
      <c r="E47" s="91"/>
      <c r="F47" s="91"/>
      <c r="G47" s="91"/>
      <c r="H47" s="91"/>
      <c r="I47" s="91"/>
      <c r="J47" s="91"/>
      <c r="K47" s="91"/>
      <c r="L47" s="91"/>
      <c r="M47" s="91"/>
      <c r="N47" s="91"/>
      <c r="O47" s="91"/>
      <c r="P47" s="91"/>
      <c r="Q47" s="91"/>
      <c r="R47" s="91"/>
      <c r="S47" s="91"/>
      <c r="T47" s="91"/>
      <c r="U47" s="52"/>
      <c r="V47" s="28"/>
      <c r="W47" s="91"/>
      <c r="X47" s="91"/>
      <c r="Y47" s="91"/>
      <c r="Z47" s="91"/>
      <c r="AA47" s="91"/>
      <c r="AB47" s="91"/>
      <c r="AC47" s="91"/>
      <c r="AD47" s="91"/>
      <c r="AE47" s="91"/>
      <c r="AF47" s="91"/>
      <c r="AG47" s="91"/>
      <c r="AH47" s="91"/>
      <c r="AI47" s="91"/>
      <c r="AJ47" s="91"/>
      <c r="AK47" s="91"/>
      <c r="AL47" s="92"/>
      <c r="AM47" s="52"/>
      <c r="AN47" s="91"/>
      <c r="AO47" s="91"/>
      <c r="AP47" s="91"/>
      <c r="AQ47" s="91"/>
    </row>
    <row r="48" spans="1:43" ht="6" customHeight="1" x14ac:dyDescent="0.2">
      <c r="A48" s="135"/>
      <c r="B48" s="348"/>
      <c r="C48" s="136"/>
      <c r="D48" s="29"/>
      <c r="E48" s="18"/>
      <c r="F48" s="18"/>
      <c r="G48" s="18"/>
      <c r="H48" s="18"/>
      <c r="I48" s="18"/>
      <c r="J48" s="18"/>
      <c r="K48" s="18"/>
      <c r="L48" s="18"/>
      <c r="M48" s="18"/>
      <c r="N48" s="18"/>
      <c r="O48" s="18"/>
      <c r="P48" s="18"/>
      <c r="Q48" s="18"/>
      <c r="R48" s="18"/>
      <c r="S48" s="18"/>
      <c r="T48" s="18"/>
      <c r="U48" s="50"/>
      <c r="V48" s="29"/>
      <c r="W48" s="18"/>
      <c r="X48" s="18"/>
      <c r="Y48" s="18"/>
      <c r="Z48" s="18"/>
      <c r="AA48" s="18"/>
      <c r="AB48" s="18"/>
      <c r="AC48" s="18"/>
      <c r="AD48" s="18"/>
      <c r="AE48" s="18"/>
      <c r="AF48" s="18"/>
      <c r="AG48" s="18"/>
      <c r="AH48" s="18"/>
      <c r="AI48" s="18"/>
      <c r="AJ48" s="18"/>
      <c r="AK48" s="18"/>
      <c r="AL48" s="26"/>
      <c r="AM48" s="50"/>
      <c r="AN48" s="18"/>
      <c r="AO48" s="18"/>
      <c r="AP48" s="18"/>
      <c r="AQ48" s="18"/>
    </row>
    <row r="49" spans="1:43" ht="11.25" customHeight="1" x14ac:dyDescent="0.2">
      <c r="A49" s="262"/>
      <c r="B49" s="385">
        <v>606</v>
      </c>
      <c r="C49" s="131"/>
      <c r="D49" s="55"/>
      <c r="E49" s="676" t="str">
        <f ca="1">VLOOKUP(INDIRECT(ADDRESS(ROW(),COLUMN()-3)),Language_Translations,MATCH(Language_Selected,Language_Options,0),FALSE)</f>
        <v>In the last 6 months, was (NAME) given any medicine for intestinal worms?</v>
      </c>
      <c r="F49" s="676"/>
      <c r="G49" s="676"/>
      <c r="H49" s="676"/>
      <c r="I49" s="676"/>
      <c r="J49" s="676"/>
      <c r="K49" s="676"/>
      <c r="L49" s="676"/>
      <c r="M49" s="676"/>
      <c r="N49" s="676"/>
      <c r="O49" s="676"/>
      <c r="P49" s="676"/>
      <c r="Q49" s="676"/>
      <c r="R49" s="676"/>
      <c r="S49" s="676"/>
      <c r="T49" s="676"/>
      <c r="U49" s="108"/>
      <c r="V49" s="55"/>
      <c r="W49" s="232" t="s">
        <v>112</v>
      </c>
      <c r="X49" s="232"/>
      <c r="Y49" s="51" t="s">
        <v>9</v>
      </c>
      <c r="Z49" s="51"/>
      <c r="AA49" s="51"/>
      <c r="AB49" s="51"/>
      <c r="AC49" s="51"/>
      <c r="AD49" s="51"/>
      <c r="AE49" s="51"/>
      <c r="AF49" s="51"/>
      <c r="AG49" s="51"/>
      <c r="AH49" s="51"/>
      <c r="AI49" s="51"/>
      <c r="AJ49" s="51"/>
      <c r="AK49" s="51"/>
      <c r="AL49" s="89" t="s">
        <v>87</v>
      </c>
      <c r="AM49" s="334"/>
      <c r="AN49" s="232"/>
      <c r="AO49" s="232"/>
      <c r="AP49" s="232"/>
      <c r="AQ49" s="232"/>
    </row>
    <row r="50" spans="1:43" x14ac:dyDescent="0.2">
      <c r="A50" s="262"/>
      <c r="B50" s="213" t="s">
        <v>93</v>
      </c>
      <c r="C50" s="131"/>
      <c r="D50" s="55"/>
      <c r="E50" s="676"/>
      <c r="F50" s="676"/>
      <c r="G50" s="676"/>
      <c r="H50" s="676"/>
      <c r="I50" s="676"/>
      <c r="J50" s="676"/>
      <c r="K50" s="676"/>
      <c r="L50" s="676"/>
      <c r="M50" s="676"/>
      <c r="N50" s="676"/>
      <c r="O50" s="676"/>
      <c r="P50" s="676"/>
      <c r="Q50" s="676"/>
      <c r="R50" s="676"/>
      <c r="S50" s="676"/>
      <c r="T50" s="676"/>
      <c r="U50" s="108"/>
      <c r="V50" s="55"/>
      <c r="W50" s="232" t="s">
        <v>446</v>
      </c>
      <c r="X50" s="232"/>
      <c r="Y50" s="51" t="s">
        <v>9</v>
      </c>
      <c r="Z50" s="51"/>
      <c r="AA50" s="51"/>
      <c r="AB50" s="51"/>
      <c r="AC50" s="51"/>
      <c r="AD50" s="51"/>
      <c r="AE50" s="51"/>
      <c r="AF50" s="51"/>
      <c r="AG50" s="51"/>
      <c r="AH50" s="51"/>
      <c r="AI50" s="51"/>
      <c r="AJ50" s="51"/>
      <c r="AK50" s="51"/>
      <c r="AL50" s="89" t="s">
        <v>89</v>
      </c>
      <c r="AM50" s="334"/>
      <c r="AN50" s="232"/>
      <c r="AO50" s="232"/>
      <c r="AP50" s="232"/>
      <c r="AQ50" s="232"/>
    </row>
    <row r="51" spans="1:43" x14ac:dyDescent="0.2">
      <c r="A51" s="262"/>
      <c r="B51" s="130"/>
      <c r="C51" s="131"/>
      <c r="D51" s="55"/>
      <c r="E51" s="676"/>
      <c r="F51" s="676"/>
      <c r="G51" s="676"/>
      <c r="H51" s="676"/>
      <c r="I51" s="676"/>
      <c r="J51" s="676"/>
      <c r="K51" s="676"/>
      <c r="L51" s="676"/>
      <c r="M51" s="676"/>
      <c r="N51" s="676"/>
      <c r="O51" s="676"/>
      <c r="P51" s="676"/>
      <c r="Q51" s="676"/>
      <c r="R51" s="676"/>
      <c r="S51" s="676"/>
      <c r="T51" s="676"/>
      <c r="U51" s="108"/>
      <c r="V51" s="55"/>
      <c r="W51" s="232" t="s">
        <v>260</v>
      </c>
      <c r="X51" s="232"/>
      <c r="Y51" s="232"/>
      <c r="Z51" s="232"/>
      <c r="AA51" s="232"/>
      <c r="AB51" s="51" t="s">
        <v>9</v>
      </c>
      <c r="AC51" s="51"/>
      <c r="AD51" s="51"/>
      <c r="AE51" s="51"/>
      <c r="AF51" s="51"/>
      <c r="AG51" s="51"/>
      <c r="AH51" s="51"/>
      <c r="AI51" s="51"/>
      <c r="AJ51" s="51"/>
      <c r="AK51" s="51"/>
      <c r="AL51" s="89" t="s">
        <v>212</v>
      </c>
      <c r="AM51" s="334"/>
      <c r="AN51" s="232"/>
      <c r="AO51" s="232"/>
      <c r="AP51" s="232"/>
      <c r="AQ51" s="232"/>
    </row>
    <row r="52" spans="1:43" ht="6" customHeight="1" x14ac:dyDescent="0.2">
      <c r="A52" s="132"/>
      <c r="B52" s="133"/>
      <c r="C52" s="134"/>
      <c r="D52" s="28"/>
      <c r="E52" s="91"/>
      <c r="F52" s="91"/>
      <c r="G52" s="91"/>
      <c r="H52" s="91"/>
      <c r="I52" s="91"/>
      <c r="J52" s="91"/>
      <c r="K52" s="91"/>
      <c r="L52" s="91"/>
      <c r="M52" s="91"/>
      <c r="N52" s="91"/>
      <c r="O52" s="91"/>
      <c r="P52" s="91"/>
      <c r="Q52" s="91"/>
      <c r="R52" s="91"/>
      <c r="S52" s="91"/>
      <c r="T52" s="91"/>
      <c r="U52" s="52"/>
      <c r="V52" s="28"/>
      <c r="W52" s="91"/>
      <c r="X52" s="91"/>
      <c r="Y52" s="91"/>
      <c r="Z52" s="91"/>
      <c r="AA52" s="91"/>
      <c r="AB52" s="91"/>
      <c r="AC52" s="91"/>
      <c r="AD52" s="91"/>
      <c r="AE52" s="91"/>
      <c r="AF52" s="91"/>
      <c r="AG52" s="91"/>
      <c r="AH52" s="91"/>
      <c r="AI52" s="91"/>
      <c r="AJ52" s="91"/>
      <c r="AK52" s="91"/>
      <c r="AL52" s="92"/>
      <c r="AM52" s="52"/>
      <c r="AN52" s="91"/>
      <c r="AO52" s="91"/>
      <c r="AP52" s="91"/>
      <c r="AQ52" s="91"/>
    </row>
    <row r="53" spans="1:43" ht="6" customHeight="1" x14ac:dyDescent="0.2">
      <c r="A53" s="18"/>
      <c r="B53" s="326"/>
      <c r="C53" s="50"/>
      <c r="D53" s="29"/>
      <c r="E53" s="18"/>
      <c r="F53" s="18"/>
      <c r="G53" s="18"/>
      <c r="H53" s="18"/>
      <c r="I53" s="18"/>
      <c r="J53" s="18"/>
      <c r="K53" s="18"/>
      <c r="L53" s="18"/>
      <c r="M53" s="18"/>
      <c r="N53" s="18"/>
      <c r="O53" s="18"/>
      <c r="P53" s="18"/>
      <c r="Q53" s="18"/>
      <c r="R53" s="18"/>
      <c r="S53" s="18"/>
      <c r="T53" s="18"/>
      <c r="U53" s="50"/>
      <c r="V53" s="29"/>
      <c r="W53" s="18"/>
      <c r="X53" s="18"/>
      <c r="Y53" s="18"/>
      <c r="Z53" s="18"/>
      <c r="AA53" s="18"/>
      <c r="AB53" s="18"/>
      <c r="AC53" s="18"/>
      <c r="AD53" s="18"/>
      <c r="AE53" s="18"/>
      <c r="AF53" s="18"/>
      <c r="AG53" s="18"/>
      <c r="AH53" s="18"/>
      <c r="AI53" s="18"/>
      <c r="AJ53" s="18"/>
      <c r="AK53" s="18"/>
      <c r="AL53" s="26"/>
      <c r="AM53" s="50"/>
      <c r="AN53" s="18"/>
      <c r="AO53" s="18"/>
      <c r="AP53" s="18"/>
      <c r="AQ53" s="18"/>
    </row>
    <row r="54" spans="1:43" ht="11.25" customHeight="1" x14ac:dyDescent="0.2">
      <c r="A54" s="232"/>
      <c r="B54" s="146">
        <v>607</v>
      </c>
      <c r="C54" s="334"/>
      <c r="D54" s="55"/>
      <c r="E54" s="676" t="str">
        <f ca="1">VLOOKUP(INDIRECT(ADDRESS(ROW(),COLUMN()-3)),Language_Translations,MATCH(Language_Selected,Language_Options,0),FALSE)</f>
        <v>In the last 3 months, has any healthcare provider or community health worker measured:</v>
      </c>
      <c r="F54" s="676"/>
      <c r="G54" s="676"/>
      <c r="H54" s="676"/>
      <c r="I54" s="676"/>
      <c r="J54" s="676"/>
      <c r="K54" s="676"/>
      <c r="L54" s="676"/>
      <c r="M54" s="676"/>
      <c r="N54" s="676"/>
      <c r="O54" s="676"/>
      <c r="P54" s="676"/>
      <c r="Q54" s="676"/>
      <c r="R54" s="676"/>
      <c r="S54" s="676"/>
      <c r="T54" s="676"/>
      <c r="U54" s="108"/>
      <c r="V54" s="55"/>
      <c r="AM54" s="334"/>
      <c r="AN54" s="232"/>
      <c r="AO54" s="232"/>
      <c r="AP54" s="232"/>
      <c r="AQ54" s="232"/>
    </row>
    <row r="55" spans="1:43" x14ac:dyDescent="0.2">
      <c r="A55" s="232"/>
      <c r="B55" s="93" t="s">
        <v>115</v>
      </c>
      <c r="C55" s="334"/>
      <c r="D55" s="55"/>
      <c r="E55" s="676"/>
      <c r="F55" s="676"/>
      <c r="G55" s="676"/>
      <c r="H55" s="676"/>
      <c r="I55" s="676"/>
      <c r="J55" s="676"/>
      <c r="K55" s="676"/>
      <c r="L55" s="676"/>
      <c r="M55" s="676"/>
      <c r="N55" s="676"/>
      <c r="O55" s="676"/>
      <c r="P55" s="676"/>
      <c r="Q55" s="676"/>
      <c r="R55" s="676"/>
      <c r="S55" s="676"/>
      <c r="T55" s="676"/>
      <c r="U55" s="108"/>
      <c r="V55" s="55"/>
      <c r="W55" s="232"/>
      <c r="X55" s="232"/>
      <c r="Y55" s="232"/>
      <c r="Z55" s="232"/>
      <c r="AA55" s="232"/>
      <c r="AB55" s="232"/>
      <c r="AC55" s="232"/>
      <c r="AD55" s="232"/>
      <c r="AE55" s="232"/>
      <c r="AF55" s="89"/>
      <c r="AG55" s="232"/>
      <c r="AH55" s="328" t="s">
        <v>112</v>
      </c>
      <c r="AI55" s="232"/>
      <c r="AJ55" s="328" t="s">
        <v>113</v>
      </c>
      <c r="AL55" s="125" t="s">
        <v>474</v>
      </c>
      <c r="AM55" s="388"/>
      <c r="AN55" s="51"/>
      <c r="AO55" s="51"/>
      <c r="AP55" s="51"/>
      <c r="AQ55" s="51"/>
    </row>
    <row r="56" spans="1:43" ht="6" customHeight="1" x14ac:dyDescent="0.2">
      <c r="A56" s="232"/>
      <c r="B56" s="328"/>
      <c r="C56" s="334"/>
      <c r="D56" s="55"/>
      <c r="E56" s="331"/>
      <c r="F56" s="331"/>
      <c r="G56" s="331"/>
      <c r="H56" s="331"/>
      <c r="I56" s="331"/>
      <c r="J56" s="331"/>
      <c r="K56" s="331"/>
      <c r="L56" s="331"/>
      <c r="M56" s="331"/>
      <c r="N56" s="331"/>
      <c r="O56" s="331"/>
      <c r="P56" s="331"/>
      <c r="Q56" s="331"/>
      <c r="R56" s="331"/>
      <c r="S56" s="331"/>
      <c r="T56" s="331"/>
      <c r="U56" s="108"/>
      <c r="V56" s="55"/>
      <c r="W56" s="232"/>
      <c r="X56" s="232"/>
      <c r="Y56" s="232"/>
      <c r="Z56" s="232"/>
      <c r="AA56" s="232"/>
      <c r="AB56" s="232"/>
      <c r="AC56" s="232"/>
      <c r="AD56" s="232"/>
      <c r="AE56" s="232"/>
      <c r="AG56" s="232"/>
      <c r="AH56" s="328"/>
      <c r="AI56" s="232"/>
      <c r="AJ56" s="93"/>
      <c r="AL56" s="125"/>
      <c r="AM56" s="388"/>
      <c r="AN56" s="51"/>
      <c r="AO56" s="51"/>
      <c r="AP56" s="51"/>
      <c r="AQ56" s="51"/>
    </row>
    <row r="57" spans="1:43" ht="11.25" customHeight="1" x14ac:dyDescent="0.2">
      <c r="A57" s="232"/>
      <c r="B57" s="328"/>
      <c r="C57" s="334"/>
      <c r="D57" s="55"/>
      <c r="E57" s="331" t="s">
        <v>148</v>
      </c>
      <c r="F57" s="676" t="str">
        <f ca="1">VLOOKUP(CONCATENATE(B54&amp;INDIRECT(ADDRESS(ROW(),COLUMN()-1))),Language_Translations,MATCH(Language_Selected,Language_Options,0),FALSE)</f>
        <v>(NAME)'s weight?</v>
      </c>
      <c r="G57" s="676"/>
      <c r="H57" s="676"/>
      <c r="I57" s="676"/>
      <c r="J57" s="676"/>
      <c r="K57" s="676"/>
      <c r="L57" s="676"/>
      <c r="M57" s="676"/>
      <c r="N57" s="676"/>
      <c r="O57" s="676"/>
      <c r="P57" s="676"/>
      <c r="Q57" s="676"/>
      <c r="R57" s="676"/>
      <c r="S57" s="676"/>
      <c r="T57" s="676"/>
      <c r="U57" s="108"/>
      <c r="V57" s="55"/>
      <c r="W57" t="s">
        <v>148</v>
      </c>
      <c r="X57" s="232" t="s">
        <v>652</v>
      </c>
      <c r="Y57" s="232"/>
      <c r="Z57" s="232"/>
      <c r="AA57" s="232"/>
      <c r="AC57" s="51" t="s">
        <v>9</v>
      </c>
      <c r="AD57" s="51"/>
      <c r="AE57" s="51"/>
      <c r="AF57" s="51"/>
      <c r="AG57" s="51"/>
      <c r="AH57" s="93" t="s">
        <v>87</v>
      </c>
      <c r="AI57" s="232"/>
      <c r="AJ57" s="93" t="s">
        <v>89</v>
      </c>
      <c r="AL57" s="255" t="s">
        <v>212</v>
      </c>
      <c r="AM57" s="388"/>
      <c r="AN57" s="51"/>
      <c r="AO57" s="51"/>
      <c r="AP57" s="51"/>
      <c r="AQ57" s="51"/>
    </row>
    <row r="58" spans="1:43" x14ac:dyDescent="0.2">
      <c r="A58" s="232"/>
      <c r="B58" s="328"/>
      <c r="C58" s="334"/>
      <c r="D58" s="55"/>
      <c r="E58" s="331"/>
      <c r="F58" s="331"/>
      <c r="G58" s="331"/>
      <c r="H58" s="331"/>
      <c r="I58" s="331"/>
      <c r="J58" s="331"/>
      <c r="K58" s="331"/>
      <c r="L58" s="331"/>
      <c r="M58" s="331"/>
      <c r="N58" s="331"/>
      <c r="O58" s="331"/>
      <c r="P58" s="331"/>
      <c r="Q58" s="346"/>
      <c r="R58" s="346"/>
      <c r="S58" s="346"/>
      <c r="T58" s="346"/>
      <c r="U58" s="108"/>
      <c r="V58" s="55"/>
      <c r="W58" s="232"/>
      <c r="X58" s="232"/>
      <c r="Y58" s="51"/>
      <c r="Z58" s="51"/>
      <c r="AA58" s="51"/>
      <c r="AB58" s="51"/>
      <c r="AC58" s="51"/>
      <c r="AD58" s="51"/>
      <c r="AE58" s="51"/>
      <c r="AF58" s="51"/>
      <c r="AG58" s="51"/>
      <c r="AH58" s="51"/>
      <c r="AI58" s="51"/>
      <c r="AJ58" s="51"/>
      <c r="AK58" s="51"/>
      <c r="AL58" s="89"/>
      <c r="AM58" s="334"/>
      <c r="AN58" s="232"/>
      <c r="AO58" s="232"/>
      <c r="AP58" s="232"/>
      <c r="AQ58" s="232"/>
    </row>
    <row r="59" spans="1:43" ht="11.25" customHeight="1" x14ac:dyDescent="0.2">
      <c r="A59" s="232"/>
      <c r="B59" s="328"/>
      <c r="C59" s="334"/>
      <c r="D59" s="55"/>
      <c r="E59" s="331" t="s">
        <v>150</v>
      </c>
      <c r="F59" s="676" t="str">
        <f ca="1">VLOOKUP(CONCATENATE(B54&amp;INDIRECT(ADDRESS(ROW(),COLUMN()-1))),Language_Translations,MATCH(Language_Selected,Language_Options,0),FALSE)</f>
        <v>(NAME)'s length or height?</v>
      </c>
      <c r="G59" s="676"/>
      <c r="H59" s="676"/>
      <c r="I59" s="676"/>
      <c r="J59" s="676"/>
      <c r="K59" s="676"/>
      <c r="L59" s="676"/>
      <c r="M59" s="676"/>
      <c r="N59" s="676"/>
      <c r="O59" s="676"/>
      <c r="P59" s="676"/>
      <c r="Q59" s="676"/>
      <c r="R59" s="676"/>
      <c r="S59" s="676"/>
      <c r="T59" s="676"/>
      <c r="U59" s="108"/>
      <c r="V59" s="55"/>
      <c r="W59" s="232" t="s">
        <v>150</v>
      </c>
      <c r="X59" s="232" t="s">
        <v>653</v>
      </c>
      <c r="Y59" s="51"/>
      <c r="Z59" s="51"/>
      <c r="AA59" s="51"/>
      <c r="AB59" s="51"/>
      <c r="AD59" s="51" t="s">
        <v>9</v>
      </c>
      <c r="AE59" s="51"/>
      <c r="AF59" s="51"/>
      <c r="AG59" s="51"/>
      <c r="AH59" s="93" t="s">
        <v>87</v>
      </c>
      <c r="AI59" s="232"/>
      <c r="AJ59" s="93" t="s">
        <v>89</v>
      </c>
      <c r="AL59" s="255" t="s">
        <v>212</v>
      </c>
      <c r="AM59" s="334"/>
      <c r="AN59" s="232"/>
      <c r="AO59" s="232"/>
      <c r="AP59" s="232"/>
      <c r="AQ59" s="232"/>
    </row>
    <row r="60" spans="1:43" x14ac:dyDescent="0.2">
      <c r="A60" s="232"/>
      <c r="B60" s="328"/>
      <c r="C60" s="334"/>
      <c r="D60" s="55"/>
      <c r="E60" s="331"/>
      <c r="F60" s="331"/>
      <c r="G60" s="331"/>
      <c r="H60" s="331"/>
      <c r="I60" s="331"/>
      <c r="J60" s="331"/>
      <c r="K60" s="331"/>
      <c r="L60" s="331"/>
      <c r="M60" s="331"/>
      <c r="N60" s="331"/>
      <c r="O60" s="331"/>
      <c r="P60" s="331"/>
      <c r="Q60" s="346"/>
      <c r="R60" s="346"/>
      <c r="S60" s="346"/>
      <c r="T60" s="346"/>
      <c r="U60" s="108"/>
      <c r="V60" s="55"/>
      <c r="W60" s="232"/>
      <c r="Y60" s="232"/>
      <c r="Z60" s="51"/>
      <c r="AL60"/>
      <c r="AM60" s="334"/>
      <c r="AN60" s="232"/>
      <c r="AO60" s="232"/>
      <c r="AP60" s="232"/>
      <c r="AQ60" s="232"/>
    </row>
    <row r="61" spans="1:43" ht="11.25" customHeight="1" x14ac:dyDescent="0.2">
      <c r="A61" s="232"/>
      <c r="B61" s="328"/>
      <c r="C61" s="334"/>
      <c r="D61" s="55"/>
      <c r="E61" s="359" t="s">
        <v>366</v>
      </c>
      <c r="F61" s="761" t="str">
        <f ca="1">VLOOKUP(CONCATENATE(B54&amp;INDIRECT(ADDRESS(ROW(),COLUMN()-1))),Language_Translations,MATCH(Language_Selected,Language_Options,0),FALSE)</f>
        <v>Around (NAME)'s upper arm?</v>
      </c>
      <c r="G61" s="761"/>
      <c r="H61" s="761"/>
      <c r="I61" s="761"/>
      <c r="J61" s="761"/>
      <c r="K61" s="761"/>
      <c r="L61" s="761"/>
      <c r="M61" s="761"/>
      <c r="N61" s="761"/>
      <c r="O61" s="761"/>
      <c r="P61" s="761"/>
      <c r="Q61" s="761"/>
      <c r="R61" s="761"/>
      <c r="S61" s="761"/>
      <c r="T61" s="761"/>
      <c r="U61" s="108"/>
      <c r="V61" s="55"/>
      <c r="W61" s="232" t="s">
        <v>366</v>
      </c>
      <c r="X61" t="s">
        <v>654</v>
      </c>
      <c r="AC61" s="51" t="s">
        <v>9</v>
      </c>
      <c r="AD61" s="51"/>
      <c r="AE61" s="51"/>
      <c r="AF61" s="51"/>
      <c r="AG61" s="51"/>
      <c r="AH61" s="93" t="s">
        <v>87</v>
      </c>
      <c r="AI61" s="232"/>
      <c r="AJ61" s="93" t="s">
        <v>89</v>
      </c>
      <c r="AL61" s="255" t="s">
        <v>212</v>
      </c>
      <c r="AM61" s="334"/>
      <c r="AN61" s="232"/>
      <c r="AO61" s="232"/>
      <c r="AP61" s="232"/>
      <c r="AQ61" s="232"/>
    </row>
    <row r="62" spans="1:43" ht="11.25" customHeight="1" x14ac:dyDescent="0.2">
      <c r="A62" s="232"/>
      <c r="B62" s="328"/>
      <c r="C62" s="334"/>
      <c r="D62" s="55"/>
      <c r="E62" s="359"/>
      <c r="F62" s="608"/>
      <c r="G62" s="608"/>
      <c r="H62" s="608"/>
      <c r="I62" s="608"/>
      <c r="J62" s="608"/>
      <c r="K62" s="608"/>
      <c r="L62" s="608"/>
      <c r="M62" s="608"/>
      <c r="N62" s="608"/>
      <c r="O62" s="608"/>
      <c r="P62" s="608"/>
      <c r="Q62" s="608"/>
      <c r="R62" s="608"/>
      <c r="S62" s="608"/>
      <c r="T62" s="608"/>
      <c r="U62" s="108"/>
      <c r="V62" s="55"/>
      <c r="W62" s="232"/>
      <c r="AC62" s="51"/>
      <c r="AD62" s="51"/>
      <c r="AE62" s="51"/>
      <c r="AF62" s="51"/>
      <c r="AG62" s="51"/>
      <c r="AH62" s="93"/>
      <c r="AI62" s="232"/>
      <c r="AJ62" s="93"/>
      <c r="AL62" s="255"/>
      <c r="AM62" s="334"/>
      <c r="AN62" s="232"/>
      <c r="AO62" s="232"/>
      <c r="AP62" s="232"/>
      <c r="AQ62" s="232"/>
    </row>
    <row r="63" spans="1:43" ht="11.25" customHeight="1" x14ac:dyDescent="0.2">
      <c r="A63" s="232"/>
      <c r="B63" s="328"/>
      <c r="C63" s="334"/>
      <c r="D63" s="55"/>
      <c r="E63" s="359"/>
      <c r="F63" s="761" t="s">
        <v>655</v>
      </c>
      <c r="G63" s="761"/>
      <c r="H63" s="761"/>
      <c r="I63" s="761"/>
      <c r="J63" s="761"/>
      <c r="K63" s="761"/>
      <c r="L63" s="761"/>
      <c r="M63" s="761"/>
      <c r="N63" s="761"/>
      <c r="O63" s="761"/>
      <c r="P63" s="761"/>
      <c r="Q63" s="761"/>
      <c r="R63" s="761"/>
      <c r="S63" s="761"/>
      <c r="T63" s="761"/>
      <c r="U63" s="108"/>
      <c r="V63" s="55"/>
      <c r="W63" s="232"/>
      <c r="AC63" s="51"/>
      <c r="AD63" s="51"/>
      <c r="AE63" s="51"/>
      <c r="AF63" s="51"/>
      <c r="AG63" s="51"/>
      <c r="AH63" s="93"/>
      <c r="AI63" s="232"/>
      <c r="AJ63" s="93"/>
      <c r="AL63" s="255"/>
      <c r="AM63" s="334"/>
      <c r="AN63" s="232"/>
      <c r="AO63" s="232"/>
      <c r="AP63" s="232"/>
      <c r="AQ63" s="232"/>
    </row>
    <row r="64" spans="1:43" ht="6" customHeight="1" x14ac:dyDescent="0.2">
      <c r="A64" s="91"/>
      <c r="B64" s="90"/>
      <c r="C64" s="52"/>
      <c r="D64" s="28"/>
      <c r="E64" s="91"/>
      <c r="F64" s="91"/>
      <c r="G64" s="91"/>
      <c r="H64" s="91"/>
      <c r="I64" s="91"/>
      <c r="J64" s="91"/>
      <c r="K64" s="91"/>
      <c r="L64" s="91"/>
      <c r="M64" s="91"/>
      <c r="N64" s="91"/>
      <c r="O64" s="91"/>
      <c r="P64" s="91"/>
      <c r="Q64" s="91"/>
      <c r="R64" s="91"/>
      <c r="S64" s="91"/>
      <c r="T64" s="91"/>
      <c r="U64" s="52"/>
      <c r="V64" s="28"/>
      <c r="W64" s="91"/>
      <c r="X64" s="91"/>
      <c r="Y64" s="91"/>
      <c r="Z64" s="91"/>
      <c r="AA64" s="91"/>
      <c r="AB64" s="91"/>
      <c r="AC64" s="91"/>
      <c r="AD64" s="91"/>
      <c r="AE64" s="91"/>
      <c r="AF64" s="91"/>
      <c r="AG64" s="91"/>
      <c r="AH64" s="91"/>
      <c r="AI64" s="91"/>
      <c r="AJ64" s="91"/>
      <c r="AK64" s="91"/>
      <c r="AL64" s="92"/>
      <c r="AM64" s="52"/>
      <c r="AN64" s="91"/>
      <c r="AO64" s="91"/>
      <c r="AP64" s="91"/>
      <c r="AQ64" s="91"/>
    </row>
    <row r="65" spans="1:60" ht="6" customHeight="1" x14ac:dyDescent="0.2">
      <c r="A65" s="18"/>
      <c r="B65" s="326"/>
      <c r="C65" s="50"/>
      <c r="D65" s="29"/>
      <c r="E65" s="18"/>
      <c r="F65" s="18"/>
      <c r="G65" s="18"/>
      <c r="H65" s="18"/>
      <c r="I65" s="18"/>
      <c r="J65" s="18"/>
      <c r="K65" s="18"/>
      <c r="L65" s="18"/>
      <c r="M65" s="18"/>
      <c r="N65" s="18"/>
      <c r="O65" s="18"/>
      <c r="P65" s="18"/>
      <c r="Q65" s="18"/>
      <c r="R65" s="18"/>
      <c r="S65" s="18"/>
      <c r="T65" s="18"/>
      <c r="U65" s="50"/>
      <c r="V65" s="29"/>
      <c r="W65" s="18"/>
      <c r="X65" s="18"/>
      <c r="Y65" s="18"/>
      <c r="Z65" s="18"/>
      <c r="AA65" s="18"/>
      <c r="AB65" s="18"/>
      <c r="AC65" s="18"/>
      <c r="AD65" s="18"/>
      <c r="AE65" s="18"/>
      <c r="AF65" s="18"/>
      <c r="AG65" s="18"/>
      <c r="AH65" s="18"/>
      <c r="AI65" s="18"/>
      <c r="AJ65" s="18"/>
      <c r="AK65" s="18"/>
      <c r="AL65" s="26"/>
      <c r="AM65" s="50"/>
      <c r="AN65" s="18"/>
      <c r="AO65" s="18"/>
      <c r="AP65" s="18"/>
      <c r="AQ65" s="18"/>
    </row>
    <row r="66" spans="1:60" ht="11.25" customHeight="1" x14ac:dyDescent="0.2">
      <c r="A66" s="232"/>
      <c r="B66" s="328">
        <v>608</v>
      </c>
      <c r="C66" s="334"/>
      <c r="D66" s="55"/>
      <c r="E66" s="676" t="str">
        <f ca="1">VLOOKUP(INDIRECT(ADDRESS(ROW(),COLUMN()-3)),Language_Translations,MATCH(Language_Selected,Language_Options,0),FALSE)</f>
        <v>Has (NAME) had diarrhea in the last 2 weeks?</v>
      </c>
      <c r="F66" s="676"/>
      <c r="G66" s="676"/>
      <c r="H66" s="676"/>
      <c r="I66" s="676"/>
      <c r="J66" s="676"/>
      <c r="K66" s="676"/>
      <c r="L66" s="676"/>
      <c r="M66" s="676"/>
      <c r="N66" s="676"/>
      <c r="O66" s="676"/>
      <c r="P66" s="676"/>
      <c r="Q66" s="676"/>
      <c r="R66" s="676"/>
      <c r="S66" s="676"/>
      <c r="T66" s="676"/>
      <c r="U66" s="108"/>
      <c r="V66" s="55"/>
      <c r="W66" s="232" t="s">
        <v>112</v>
      </c>
      <c r="X66" s="232"/>
      <c r="Y66" s="51" t="s">
        <v>9</v>
      </c>
      <c r="Z66" s="51"/>
      <c r="AA66" s="51"/>
      <c r="AB66" s="51"/>
      <c r="AC66" s="51"/>
      <c r="AD66" s="51"/>
      <c r="AE66" s="51"/>
      <c r="AF66" s="51"/>
      <c r="AG66" s="51"/>
      <c r="AH66" s="51"/>
      <c r="AI66" s="51"/>
      <c r="AJ66" s="51"/>
      <c r="AK66" s="51"/>
      <c r="AL66" s="89" t="s">
        <v>87</v>
      </c>
      <c r="AM66" s="334"/>
      <c r="AN66" s="232"/>
      <c r="AO66" s="232"/>
      <c r="AP66" s="232"/>
      <c r="AQ66" s="232"/>
    </row>
    <row r="67" spans="1:60" x14ac:dyDescent="0.2">
      <c r="A67" s="232"/>
      <c r="B67" s="93" t="s">
        <v>123</v>
      </c>
      <c r="C67" s="334"/>
      <c r="D67" s="55"/>
      <c r="E67" s="676"/>
      <c r="F67" s="676"/>
      <c r="G67" s="676"/>
      <c r="H67" s="676"/>
      <c r="I67" s="676"/>
      <c r="J67" s="676"/>
      <c r="K67" s="676"/>
      <c r="L67" s="676"/>
      <c r="M67" s="676"/>
      <c r="N67" s="676"/>
      <c r="O67" s="676"/>
      <c r="P67" s="676"/>
      <c r="Q67" s="676"/>
      <c r="R67" s="676"/>
      <c r="S67" s="676"/>
      <c r="T67" s="676"/>
      <c r="U67" s="108"/>
      <c r="V67" s="55"/>
      <c r="W67" s="232" t="s">
        <v>446</v>
      </c>
      <c r="X67" s="232"/>
      <c r="Y67" s="51" t="s">
        <v>9</v>
      </c>
      <c r="Z67" s="51"/>
      <c r="AA67" s="51"/>
      <c r="AB67" s="51"/>
      <c r="AC67" s="51"/>
      <c r="AD67" s="51"/>
      <c r="AE67" s="51"/>
      <c r="AF67" s="51"/>
      <c r="AG67" s="51"/>
      <c r="AH67" s="51"/>
      <c r="AI67" s="51"/>
      <c r="AJ67" s="51"/>
      <c r="AK67" s="51"/>
      <c r="AL67" s="89" t="s">
        <v>89</v>
      </c>
      <c r="AM67" s="334"/>
      <c r="AN67" s="232"/>
      <c r="AO67" s="232"/>
      <c r="AP67" s="684">
        <v>618</v>
      </c>
      <c r="AQ67" s="232"/>
    </row>
    <row r="68" spans="1:60" x14ac:dyDescent="0.2">
      <c r="A68" s="232"/>
      <c r="B68" s="328"/>
      <c r="C68" s="334"/>
      <c r="D68" s="55"/>
      <c r="E68" s="676"/>
      <c r="F68" s="676"/>
      <c r="G68" s="676"/>
      <c r="H68" s="676"/>
      <c r="I68" s="676"/>
      <c r="J68" s="676"/>
      <c r="K68" s="676"/>
      <c r="L68" s="676"/>
      <c r="M68" s="676"/>
      <c r="N68" s="676"/>
      <c r="O68" s="676"/>
      <c r="P68" s="676"/>
      <c r="Q68" s="676"/>
      <c r="R68" s="676"/>
      <c r="S68" s="676"/>
      <c r="T68" s="676"/>
      <c r="U68" s="108"/>
      <c r="V68" s="55"/>
      <c r="W68" s="232" t="s">
        <v>260</v>
      </c>
      <c r="X68" s="232"/>
      <c r="Y68" s="232"/>
      <c r="Z68" s="232"/>
      <c r="AA68" s="232"/>
      <c r="AB68" s="51" t="s">
        <v>9</v>
      </c>
      <c r="AC68" s="51"/>
      <c r="AD68" s="51"/>
      <c r="AE68" s="51"/>
      <c r="AF68" s="51"/>
      <c r="AG68" s="51"/>
      <c r="AH68" s="51"/>
      <c r="AI68" s="51"/>
      <c r="AJ68" s="51"/>
      <c r="AK68" s="51"/>
      <c r="AL68" s="89" t="s">
        <v>212</v>
      </c>
      <c r="AM68" s="334"/>
      <c r="AN68" s="232"/>
      <c r="AO68" s="232"/>
      <c r="AP68" s="684"/>
      <c r="AQ68" s="232"/>
    </row>
    <row r="69" spans="1:60" ht="6" customHeight="1" x14ac:dyDescent="0.2">
      <c r="A69" s="91"/>
      <c r="B69" s="90"/>
      <c r="C69" s="52"/>
      <c r="D69" s="28"/>
      <c r="E69" s="91"/>
      <c r="F69" s="91"/>
      <c r="G69" s="91"/>
      <c r="H69" s="91"/>
      <c r="I69" s="91"/>
      <c r="J69" s="91"/>
      <c r="K69" s="91"/>
      <c r="L69" s="91"/>
      <c r="M69" s="91"/>
      <c r="N69" s="91"/>
      <c r="O69" s="91"/>
      <c r="P69" s="91"/>
      <c r="Q69" s="91"/>
      <c r="R69" s="91"/>
      <c r="S69" s="91"/>
      <c r="T69" s="91"/>
      <c r="U69" s="52"/>
      <c r="V69" s="28"/>
      <c r="W69" s="91"/>
      <c r="X69" s="91"/>
      <c r="Y69" s="91"/>
      <c r="Z69" s="91"/>
      <c r="AA69" s="91"/>
      <c r="AB69" s="91"/>
      <c r="AC69" s="91"/>
      <c r="AD69" s="91"/>
      <c r="AE69" s="91"/>
      <c r="AF69" s="91"/>
      <c r="AG69" s="91"/>
      <c r="AH69" s="91"/>
      <c r="AI69" s="91"/>
      <c r="AJ69" s="91"/>
      <c r="AK69" s="91"/>
      <c r="AL69" s="92"/>
      <c r="AM69" s="52"/>
      <c r="AN69" s="91"/>
      <c r="AO69" s="91"/>
      <c r="AP69" s="91"/>
      <c r="AQ69" s="91"/>
    </row>
    <row r="70" spans="1:60" ht="6" customHeight="1" x14ac:dyDescent="0.2">
      <c r="A70" s="232"/>
      <c r="B70" s="328"/>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88"/>
      <c r="AM70" s="232"/>
      <c r="AN70" s="232"/>
      <c r="AO70" s="232"/>
      <c r="AP70" s="232"/>
      <c r="AQ70" s="232"/>
    </row>
    <row r="71" spans="1:60" x14ac:dyDescent="0.2">
      <c r="A71" s="764" t="str">
        <f>A1</f>
        <v>SECTION 6. CHILD HEALTH AND NUTRITION</v>
      </c>
      <c r="B71" s="765"/>
      <c r="C71" s="765"/>
      <c r="D71" s="765"/>
      <c r="E71" s="765"/>
      <c r="F71" s="765"/>
      <c r="G71" s="765"/>
      <c r="H71" s="765"/>
      <c r="I71" s="765"/>
      <c r="J71" s="765"/>
      <c r="K71" s="765"/>
      <c r="L71" s="765"/>
      <c r="M71" s="765"/>
      <c r="N71" s="765"/>
      <c r="O71" s="765"/>
      <c r="P71" s="765"/>
      <c r="Q71" s="765"/>
      <c r="R71" s="765"/>
      <c r="S71" s="765"/>
      <c r="T71" s="765"/>
      <c r="U71" s="765"/>
      <c r="V71" s="765"/>
      <c r="W71" s="765"/>
      <c r="X71" s="765"/>
      <c r="Y71" s="765"/>
      <c r="Z71" s="765"/>
      <c r="AA71" s="765"/>
      <c r="AB71" s="765"/>
      <c r="AC71" s="765"/>
      <c r="AD71" s="765"/>
      <c r="AE71" s="765"/>
      <c r="AF71" s="765"/>
      <c r="AG71" s="765"/>
      <c r="AH71" s="765"/>
      <c r="AI71" s="765"/>
      <c r="AJ71" s="765"/>
      <c r="AK71" s="765"/>
      <c r="AL71" s="765"/>
      <c r="AM71" s="765"/>
      <c r="AN71" s="765"/>
      <c r="AO71" s="765"/>
      <c r="AP71" s="765"/>
      <c r="AQ71" s="765"/>
    </row>
    <row r="72" spans="1:60" ht="6" customHeight="1" x14ac:dyDescent="0.2">
      <c r="A72" s="232"/>
      <c r="B72" s="328"/>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88"/>
      <c r="AM72" s="232"/>
      <c r="AN72" s="232"/>
      <c r="AO72" s="232"/>
      <c r="AP72" s="232"/>
      <c r="AQ72" s="232"/>
    </row>
    <row r="73" spans="1:60" s="140" customFormat="1" ht="11.25" customHeight="1" thickBot="1" x14ac:dyDescent="0.25">
      <c r="A73" s="137"/>
      <c r="B73" s="349" t="s">
        <v>59</v>
      </c>
      <c r="C73" s="138"/>
      <c r="D73" s="139"/>
      <c r="E73" s="719" t="s">
        <v>60</v>
      </c>
      <c r="F73" s="719"/>
      <c r="G73" s="719"/>
      <c r="H73" s="719"/>
      <c r="I73" s="719"/>
      <c r="J73" s="719"/>
      <c r="K73" s="719"/>
      <c r="L73" s="719"/>
      <c r="M73" s="719"/>
      <c r="N73" s="719"/>
      <c r="O73" s="719"/>
      <c r="P73" s="719"/>
      <c r="Q73" s="719"/>
      <c r="R73" s="719"/>
      <c r="S73" s="719"/>
      <c r="T73" s="719"/>
      <c r="U73" s="138"/>
      <c r="V73" s="139"/>
      <c r="W73" s="719" t="s">
        <v>61</v>
      </c>
      <c r="X73" s="719"/>
      <c r="Y73" s="719"/>
      <c r="Z73" s="719"/>
      <c r="AA73" s="719"/>
      <c r="AB73" s="719"/>
      <c r="AC73" s="719"/>
      <c r="AD73" s="719"/>
      <c r="AE73" s="719"/>
      <c r="AF73" s="719"/>
      <c r="AG73" s="719"/>
      <c r="AH73" s="719"/>
      <c r="AI73" s="719"/>
      <c r="AJ73" s="719"/>
      <c r="AK73" s="719"/>
      <c r="AL73" s="719"/>
      <c r="AM73" s="138"/>
      <c r="AN73" s="137"/>
      <c r="AO73" s="719" t="s">
        <v>62</v>
      </c>
      <c r="AP73" s="719"/>
      <c r="AQ73" s="137"/>
    </row>
    <row r="74" spans="1:60" ht="6" customHeight="1" x14ac:dyDescent="0.2">
      <c r="A74" s="96"/>
      <c r="B74" s="97"/>
      <c r="C74" s="98"/>
      <c r="D74" s="99"/>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00"/>
      <c r="AM74" s="98"/>
      <c r="AN74" s="1"/>
      <c r="AO74" s="1"/>
      <c r="AP74" s="1"/>
      <c r="AQ74" s="101"/>
    </row>
    <row r="75" spans="1:60" ht="10.5" x14ac:dyDescent="0.2">
      <c r="A75" s="102"/>
      <c r="B75" s="328"/>
      <c r="C75" s="334"/>
      <c r="D75" s="55"/>
      <c r="E75" s="335"/>
      <c r="F75" s="335"/>
      <c r="G75" s="203"/>
      <c r="H75" s="203"/>
      <c r="I75" s="203"/>
      <c r="J75" s="203"/>
      <c r="K75" s="203"/>
      <c r="L75" s="203"/>
      <c r="M75" s="203"/>
      <c r="N75" s="203"/>
      <c r="O75" s="203"/>
      <c r="P75" s="203"/>
      <c r="Q75" s="203"/>
      <c r="R75" s="203"/>
      <c r="S75" s="203"/>
      <c r="T75" s="203"/>
      <c r="U75" s="203"/>
      <c r="V75" s="335"/>
      <c r="W75" s="335"/>
      <c r="X75" s="335"/>
      <c r="Y75" s="335"/>
      <c r="Z75" s="335"/>
      <c r="AA75" s="335"/>
      <c r="AB75" s="335"/>
      <c r="AC75" s="335"/>
      <c r="AD75" s="335"/>
      <c r="AE75" s="335"/>
      <c r="AF75" s="335"/>
      <c r="AG75" s="335"/>
      <c r="AH75" s="335"/>
      <c r="AI75" s="177"/>
      <c r="AJ75" s="178"/>
      <c r="AK75" s="177"/>
      <c r="AL75" s="178"/>
      <c r="AM75" s="334"/>
      <c r="AN75" s="232"/>
      <c r="AO75" s="232"/>
      <c r="AP75" s="232"/>
      <c r="AQ75" s="103"/>
    </row>
    <row r="76" spans="1:60" ht="10.5" x14ac:dyDescent="0.2">
      <c r="A76" s="102"/>
      <c r="B76" s="328" t="s">
        <v>59</v>
      </c>
      <c r="C76" s="334"/>
      <c r="D76" s="55"/>
      <c r="E76" s="748" t="s">
        <v>581</v>
      </c>
      <c r="F76" s="748"/>
      <c r="G76" s="748"/>
      <c r="H76" s="748"/>
      <c r="I76" s="748"/>
      <c r="J76" s="748"/>
      <c r="K76" s="748"/>
      <c r="L76" s="182"/>
      <c r="M76" s="182"/>
      <c r="N76" s="182"/>
      <c r="O76" s="182"/>
      <c r="P76" s="182"/>
      <c r="Q76" s="182"/>
      <c r="R76" s="182"/>
      <c r="S76" s="182"/>
      <c r="T76" s="182"/>
      <c r="U76" s="203"/>
      <c r="V76" s="335"/>
      <c r="W76" s="335" t="s">
        <v>435</v>
      </c>
      <c r="X76" s="335"/>
      <c r="Y76" s="335"/>
      <c r="Z76" s="335"/>
      <c r="AA76" s="335"/>
      <c r="AB76" s="335"/>
      <c r="AC76" s="335"/>
      <c r="AD76" s="335"/>
      <c r="AE76" s="140"/>
      <c r="AF76" s="157"/>
      <c r="AH76" s="157" t="s">
        <v>9</v>
      </c>
      <c r="AI76" s="179"/>
      <c r="AJ76" s="180"/>
      <c r="AK76" s="179"/>
      <c r="AL76" s="180"/>
      <c r="AM76" s="334"/>
      <c r="AN76" s="232"/>
      <c r="AO76" s="232"/>
      <c r="AP76" s="232"/>
      <c r="AQ76" s="103"/>
    </row>
    <row r="77" spans="1:60" ht="6" customHeight="1" thickBot="1" x14ac:dyDescent="0.25">
      <c r="A77" s="104"/>
      <c r="B77" s="332"/>
      <c r="C77" s="86"/>
      <c r="D77" s="87"/>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105"/>
      <c r="AM77" s="86"/>
      <c r="AN77" s="85"/>
      <c r="AO77" s="85"/>
      <c r="AP77" s="85"/>
      <c r="AQ77" s="106"/>
    </row>
    <row r="78" spans="1:60" ht="6" customHeight="1" x14ac:dyDescent="0.2">
      <c r="A78" s="18"/>
      <c r="B78" s="326"/>
      <c r="C78" s="50"/>
      <c r="D78" s="29"/>
      <c r="E78" s="18"/>
      <c r="F78" s="18"/>
      <c r="G78" s="18"/>
      <c r="H78" s="18"/>
      <c r="I78" s="18"/>
      <c r="J78" s="18"/>
      <c r="K78" s="18"/>
      <c r="L78" s="18"/>
      <c r="M78" s="18"/>
      <c r="N78" s="18"/>
      <c r="O78" s="18"/>
      <c r="P78" s="18"/>
      <c r="Q78" s="18"/>
      <c r="R78" s="18"/>
      <c r="S78" s="18"/>
      <c r="T78" s="18"/>
      <c r="U78" s="50"/>
      <c r="V78" s="29"/>
      <c r="W78" s="18"/>
      <c r="X78" s="18"/>
      <c r="Y78" s="18"/>
      <c r="Z78" s="18"/>
      <c r="AA78" s="18"/>
      <c r="AB78" s="18"/>
      <c r="AC78" s="18"/>
      <c r="AD78" s="18"/>
      <c r="AE78" s="18"/>
      <c r="AF78" s="18"/>
      <c r="AG78" s="18"/>
      <c r="AH78" s="18"/>
      <c r="AI78" s="18"/>
      <c r="AJ78" s="18"/>
      <c r="AK78" s="18"/>
      <c r="AL78" s="26"/>
      <c r="AM78" s="50"/>
      <c r="AN78" s="18"/>
      <c r="AO78" s="18"/>
      <c r="AP78" s="18"/>
      <c r="AQ78" s="18"/>
    </row>
    <row r="79" spans="1:60" ht="11.25" customHeight="1" x14ac:dyDescent="0.2">
      <c r="A79" s="232"/>
      <c r="B79" s="328">
        <v>609</v>
      </c>
      <c r="C79" s="334"/>
      <c r="D79" s="55"/>
      <c r="E79" s="660" t="s">
        <v>656</v>
      </c>
      <c r="F79" s="660"/>
      <c r="G79" s="660"/>
      <c r="H79" s="660"/>
      <c r="I79" s="660"/>
      <c r="J79" s="660"/>
      <c r="K79" s="660"/>
      <c r="L79" s="660"/>
      <c r="M79" s="660"/>
      <c r="N79" s="660"/>
      <c r="O79" s="660"/>
      <c r="P79" s="660"/>
      <c r="Q79" s="660"/>
      <c r="R79" s="660"/>
      <c r="S79" s="660"/>
      <c r="T79" s="660"/>
      <c r="U79" s="108"/>
      <c r="V79" s="55"/>
      <c r="W79" s="232"/>
      <c r="X79" s="232"/>
      <c r="Y79" s="232"/>
      <c r="Z79" s="232"/>
      <c r="AA79" s="232"/>
      <c r="AB79" s="232"/>
      <c r="AC79" s="232"/>
      <c r="AD79" s="232"/>
      <c r="AE79" s="232"/>
      <c r="AF79" s="232"/>
      <c r="AG79" s="232"/>
      <c r="AH79" s="232"/>
      <c r="AI79" s="232"/>
      <c r="AJ79" s="232"/>
      <c r="AK79" s="232"/>
      <c r="AL79" s="88"/>
      <c r="AM79" s="334"/>
      <c r="AN79" s="232"/>
      <c r="AO79" s="232"/>
      <c r="AP79" s="232"/>
      <c r="AQ79" s="232"/>
      <c r="AR79" s="232"/>
      <c r="AS79" s="232"/>
      <c r="AT79" s="232"/>
      <c r="AU79" s="232"/>
      <c r="AV79" s="232"/>
      <c r="AW79" s="232"/>
      <c r="AX79" s="232"/>
      <c r="AY79" s="232"/>
      <c r="AZ79" s="232"/>
      <c r="BA79" s="232"/>
      <c r="BB79" s="232"/>
      <c r="BC79" s="232"/>
      <c r="BD79" s="232"/>
      <c r="BE79" s="232"/>
      <c r="BF79" s="232"/>
      <c r="BG79" s="232"/>
      <c r="BH79" s="232"/>
    </row>
    <row r="80" spans="1:60" ht="6" customHeight="1" x14ac:dyDescent="0.2">
      <c r="A80" s="232"/>
      <c r="B80" s="328"/>
      <c r="C80" s="334"/>
      <c r="D80" s="55"/>
      <c r="E80" s="313"/>
      <c r="F80" s="313"/>
      <c r="G80" s="313"/>
      <c r="H80" s="313"/>
      <c r="I80" s="313"/>
      <c r="J80" s="313"/>
      <c r="K80" s="313"/>
      <c r="M80" s="3"/>
      <c r="N80" s="3"/>
      <c r="O80" s="313"/>
      <c r="P80" s="313"/>
      <c r="Q80" s="313"/>
      <c r="R80" s="313"/>
      <c r="S80" s="313"/>
      <c r="T80" s="313"/>
      <c r="U80" s="108"/>
      <c r="V80" s="55"/>
      <c r="W80" s="232"/>
      <c r="X80" s="232"/>
      <c r="Y80" s="232"/>
      <c r="Z80" s="232"/>
      <c r="AA80" s="232"/>
      <c r="AB80" s="232"/>
      <c r="AC80" s="232"/>
      <c r="AD80" s="232"/>
      <c r="AE80" s="232"/>
      <c r="AF80" s="232"/>
      <c r="AG80" s="232"/>
      <c r="AH80" s="232"/>
      <c r="AI80" s="232"/>
      <c r="AJ80" s="232"/>
      <c r="AK80" s="232"/>
      <c r="AL80" s="88"/>
      <c r="AM80" s="334"/>
      <c r="AN80" s="232"/>
      <c r="AO80" s="232"/>
      <c r="AP80" s="232"/>
      <c r="AQ80" s="232"/>
      <c r="AR80" s="232"/>
      <c r="AS80" s="346"/>
      <c r="AT80" s="346"/>
      <c r="AU80" s="346"/>
      <c r="AV80" s="346"/>
      <c r="AW80" s="346"/>
      <c r="AX80" s="346"/>
      <c r="AY80" s="346"/>
      <c r="AZ80" s="346"/>
      <c r="BA80" s="346"/>
      <c r="BB80" s="346"/>
      <c r="BC80" s="346"/>
      <c r="BD80" s="346"/>
      <c r="BE80" s="346"/>
      <c r="BF80" s="346"/>
      <c r="BG80" s="346"/>
      <c r="BH80" s="232"/>
    </row>
    <row r="81" spans="1:60" ht="11.25" customHeight="1" x14ac:dyDescent="0.2">
      <c r="A81" s="232"/>
      <c r="B81" s="328"/>
      <c r="C81" s="334"/>
      <c r="D81" s="55"/>
      <c r="E81" s="4"/>
      <c r="F81" s="4"/>
      <c r="G81" s="4"/>
      <c r="I81" s="32" t="s">
        <v>112</v>
      </c>
      <c r="L81" s="190"/>
      <c r="M81" s="4"/>
      <c r="P81" s="760" t="s">
        <v>657</v>
      </c>
      <c r="Q81" s="760"/>
      <c r="R81" s="760"/>
      <c r="S81" s="4"/>
      <c r="T81" s="4"/>
      <c r="U81" s="108"/>
      <c r="V81" s="55"/>
      <c r="W81" s="232"/>
      <c r="X81" s="232"/>
      <c r="Y81" s="232"/>
      <c r="Z81" s="232"/>
      <c r="AA81" s="232"/>
      <c r="AB81" s="232"/>
      <c r="AC81" s="232"/>
      <c r="AD81" s="232"/>
      <c r="AE81" s="232"/>
      <c r="AF81" s="232"/>
      <c r="AG81" s="232"/>
      <c r="AH81" s="232"/>
      <c r="AI81" s="232"/>
      <c r="AJ81" s="232"/>
      <c r="AK81" s="232"/>
      <c r="AL81" s="88"/>
      <c r="AM81" s="334"/>
      <c r="AN81" s="232"/>
      <c r="AO81" s="232"/>
      <c r="AP81" s="232"/>
      <c r="AQ81" s="232"/>
      <c r="AR81" s="232"/>
      <c r="AS81" s="315"/>
      <c r="AT81" s="315"/>
      <c r="AU81" s="315"/>
      <c r="AV81" s="315"/>
      <c r="AW81" s="316"/>
      <c r="AX81" s="315"/>
      <c r="AY81" s="315"/>
      <c r="AZ81" s="315"/>
      <c r="BA81" s="315"/>
      <c r="BB81" s="315"/>
      <c r="BC81" s="315"/>
      <c r="BD81" s="315"/>
      <c r="BE81" s="316"/>
      <c r="BF81" s="331"/>
      <c r="BG81" s="331"/>
      <c r="BH81" s="232"/>
    </row>
    <row r="82" spans="1:60" ht="11.25" customHeight="1" x14ac:dyDescent="0.2">
      <c r="A82" s="232"/>
      <c r="B82" s="328"/>
      <c r="C82" s="334"/>
      <c r="D82" s="55"/>
      <c r="E82" s="4"/>
      <c r="F82" s="4"/>
      <c r="G82" s="4"/>
      <c r="I82" s="4"/>
      <c r="L82" s="190"/>
      <c r="M82" s="4"/>
      <c r="P82" s="760"/>
      <c r="Q82" s="760"/>
      <c r="R82" s="760"/>
      <c r="S82" s="4"/>
      <c r="T82" s="4"/>
      <c r="U82" s="108"/>
      <c r="V82" s="55"/>
      <c r="W82" s="232"/>
      <c r="X82" s="232"/>
      <c r="Y82" s="232"/>
      <c r="Z82" s="232"/>
      <c r="AA82" s="232"/>
      <c r="AB82" s="232"/>
      <c r="AC82" s="232"/>
      <c r="AD82" s="232"/>
      <c r="AE82" s="232"/>
      <c r="AF82" s="232"/>
      <c r="AG82" s="232"/>
      <c r="AH82" s="232"/>
      <c r="AI82" s="232"/>
      <c r="AJ82" s="232"/>
      <c r="AK82" s="232"/>
      <c r="AL82" s="88"/>
      <c r="AM82" s="334"/>
      <c r="AN82" s="232"/>
      <c r="AO82" s="232"/>
      <c r="AP82" s="232"/>
      <c r="AQ82" s="232"/>
      <c r="AR82" s="232"/>
      <c r="AS82" s="315"/>
      <c r="AT82" s="315"/>
      <c r="AU82" s="315"/>
      <c r="AV82" s="315"/>
      <c r="AW82" s="316"/>
      <c r="AX82" s="315"/>
      <c r="AY82" s="315"/>
      <c r="AZ82" s="315"/>
      <c r="BA82" s="315"/>
      <c r="BB82" s="315"/>
      <c r="BC82" s="315"/>
      <c r="BD82" s="315"/>
      <c r="BE82" s="316"/>
      <c r="BF82" s="331"/>
      <c r="BG82" s="331"/>
      <c r="BH82" s="232"/>
    </row>
    <row r="83" spans="1:60" ht="6" customHeight="1" x14ac:dyDescent="0.2">
      <c r="A83" s="232"/>
      <c r="B83" s="328"/>
      <c r="C83" s="334"/>
      <c r="D83" s="55"/>
      <c r="E83" s="4"/>
      <c r="F83" s="4"/>
      <c r="G83" s="4"/>
      <c r="H83" s="4"/>
      <c r="I83" s="4"/>
      <c r="L83" s="190"/>
      <c r="M83" s="4"/>
      <c r="N83" s="4"/>
      <c r="O83" s="4"/>
      <c r="P83" s="4"/>
      <c r="Q83" s="4"/>
      <c r="R83" s="4"/>
      <c r="S83" s="4"/>
      <c r="T83" s="4"/>
      <c r="U83" s="108"/>
      <c r="V83" s="55"/>
      <c r="W83" s="232"/>
      <c r="X83" s="232"/>
      <c r="Y83" s="232"/>
      <c r="Z83" s="232"/>
      <c r="AA83" s="232"/>
      <c r="AB83" s="232"/>
      <c r="AC83" s="232"/>
      <c r="AD83" s="232"/>
      <c r="AE83" s="232"/>
      <c r="AF83" s="232"/>
      <c r="AG83" s="232"/>
      <c r="AH83" s="232"/>
      <c r="AI83" s="232"/>
      <c r="AJ83" s="232"/>
      <c r="AK83" s="232"/>
      <c r="AL83" s="88"/>
      <c r="AM83" s="334"/>
      <c r="AN83" s="232"/>
      <c r="AO83" s="232"/>
      <c r="AP83" s="232"/>
      <c r="AQ83" s="232"/>
      <c r="AR83" s="232"/>
      <c r="AS83" s="331"/>
      <c r="AT83" s="331"/>
      <c r="AU83" s="331"/>
      <c r="AV83" s="331"/>
      <c r="AW83" s="331"/>
      <c r="AX83" s="331"/>
      <c r="AY83" s="331"/>
      <c r="AZ83" s="331"/>
      <c r="BA83" s="331"/>
      <c r="BB83" s="331"/>
      <c r="BC83" s="331"/>
      <c r="BD83" s="331"/>
      <c r="BE83" s="331"/>
      <c r="BF83" s="331"/>
      <c r="BG83" s="331"/>
      <c r="BH83" s="232"/>
    </row>
    <row r="84" spans="1:60" ht="11.25" customHeight="1" x14ac:dyDescent="0.2">
      <c r="A84" s="232"/>
      <c r="B84" s="328"/>
      <c r="C84" s="334"/>
      <c r="D84" s="55"/>
      <c r="E84" s="4" t="s">
        <v>148</v>
      </c>
      <c r="F84" s="676" t="str">
        <f ca="1">VLOOKUP(CONCATENATE($B$79&amp;INDIRECT(ADDRESS(ROW(),COLUMN()-1))),Language_Translations,MATCH(Language_Selected,Language_Options,0),FALSE)</f>
        <v>Now I would like to know how much (NAME) was given to drink during the diarrhea, including breast milk. Was (NAME) given less than usual to drink, about the same amount, or more than usual to drink?
IF LESS, PROBE: Was (NAME) given much less than usual to drink or somewhat less?</v>
      </c>
      <c r="G84" s="676"/>
      <c r="H84" s="676"/>
      <c r="I84" s="676"/>
      <c r="J84" s="676"/>
      <c r="K84" s="676"/>
      <c r="L84" s="758"/>
      <c r="M84" s="4" t="s">
        <v>150</v>
      </c>
      <c r="N84" s="676" t="str">
        <f ca="1">VLOOKUP(CONCATENATE($B$79&amp;INDIRECT(ADDRESS(ROW(),COLUMN()-1))),Language_Translations,MATCH(Language_Selected,Language_Options,0),FALSE)</f>
        <v>Now I would like to know how much (NAME) was given to drink during the diarrhea. Was (NAME) given less than usual to drink, about the same amount, or more than usual to drink?
IF LESS, PROBE: Was (NAME) given much less than usual to drink or somewhat less?</v>
      </c>
      <c r="O84" s="676"/>
      <c r="P84" s="676"/>
      <c r="Q84" s="676"/>
      <c r="R84" s="676"/>
      <c r="S84" s="676"/>
      <c r="T84" s="676"/>
      <c r="U84" s="759"/>
      <c r="V84" s="55"/>
      <c r="W84" s="232" t="s">
        <v>658</v>
      </c>
      <c r="X84" s="232"/>
      <c r="Y84" s="232"/>
      <c r="Z84" s="232"/>
      <c r="AA84" s="51" t="s">
        <v>9</v>
      </c>
      <c r="AB84" s="51"/>
      <c r="AC84" s="51"/>
      <c r="AD84" s="111"/>
      <c r="AE84" s="51"/>
      <c r="AF84" s="51"/>
      <c r="AG84" s="51"/>
      <c r="AH84" s="51"/>
      <c r="AI84" s="111"/>
      <c r="AJ84" s="51"/>
      <c r="AK84" s="51"/>
      <c r="AL84" s="89" t="s">
        <v>87</v>
      </c>
      <c r="AM84" s="334"/>
      <c r="AN84" s="232"/>
      <c r="AO84" s="232"/>
      <c r="AP84" s="232"/>
      <c r="AQ84" s="232"/>
      <c r="AR84" s="232"/>
      <c r="AS84" s="331"/>
      <c r="AT84" s="331"/>
      <c r="AU84" s="331"/>
      <c r="AV84" s="331"/>
      <c r="AW84" s="331"/>
      <c r="AX84" s="331"/>
      <c r="AY84" s="331"/>
      <c r="BA84" s="331"/>
      <c r="BB84" s="331"/>
      <c r="BC84" s="331"/>
      <c r="BD84" s="331"/>
      <c r="BE84" s="331"/>
      <c r="BF84" s="331"/>
      <c r="BG84" s="331"/>
      <c r="BH84" s="232"/>
    </row>
    <row r="85" spans="1:60" ht="11.25" customHeight="1" x14ac:dyDescent="0.2">
      <c r="A85" s="232"/>
      <c r="B85" s="328"/>
      <c r="C85" s="334"/>
      <c r="D85" s="55"/>
      <c r="F85" s="676"/>
      <c r="G85" s="676"/>
      <c r="H85" s="676"/>
      <c r="I85" s="676"/>
      <c r="J85" s="676"/>
      <c r="K85" s="676"/>
      <c r="L85" s="758"/>
      <c r="M85" s="4"/>
      <c r="N85" s="676"/>
      <c r="O85" s="676"/>
      <c r="P85" s="676"/>
      <c r="Q85" s="676"/>
      <c r="R85" s="676"/>
      <c r="S85" s="676"/>
      <c r="T85" s="676"/>
      <c r="U85" s="759"/>
      <c r="V85" s="55"/>
      <c r="W85" s="232" t="s">
        <v>659</v>
      </c>
      <c r="X85" s="232"/>
      <c r="Y85" s="232"/>
      <c r="Z85" s="232"/>
      <c r="AA85" s="232"/>
      <c r="AB85" s="232"/>
      <c r="AC85" s="51" t="s">
        <v>9</v>
      </c>
      <c r="AD85" s="51"/>
      <c r="AE85" s="51"/>
      <c r="AF85" s="111"/>
      <c r="AG85" s="51"/>
      <c r="AH85" s="51"/>
      <c r="AI85" s="51"/>
      <c r="AJ85" s="51"/>
      <c r="AK85" s="51"/>
      <c r="AL85" s="89" t="s">
        <v>89</v>
      </c>
      <c r="AM85" s="334"/>
      <c r="AN85" s="232"/>
      <c r="AO85" s="232"/>
      <c r="AP85" s="232"/>
      <c r="AQ85" s="232"/>
      <c r="AR85" s="232"/>
      <c r="AS85" s="331"/>
      <c r="AT85" s="331"/>
      <c r="AU85" s="331"/>
      <c r="AV85" s="331"/>
      <c r="AW85" s="331"/>
      <c r="AX85" s="331"/>
      <c r="AY85" s="331"/>
      <c r="AZ85" s="232"/>
      <c r="BA85" s="331"/>
      <c r="BB85" s="331"/>
      <c r="BC85" s="331"/>
      <c r="BD85" s="331"/>
      <c r="BE85" s="331"/>
      <c r="BF85" s="331"/>
      <c r="BG85" s="331"/>
      <c r="BH85" s="232"/>
    </row>
    <row r="86" spans="1:60" ht="11.25" customHeight="1" x14ac:dyDescent="0.2">
      <c r="A86" s="232"/>
      <c r="B86" s="328"/>
      <c r="C86" s="334"/>
      <c r="D86" s="55"/>
      <c r="F86" s="676"/>
      <c r="G86" s="676"/>
      <c r="H86" s="676"/>
      <c r="I86" s="676"/>
      <c r="J86" s="676"/>
      <c r="K86" s="676"/>
      <c r="L86" s="758"/>
      <c r="M86" s="4"/>
      <c r="N86" s="676"/>
      <c r="O86" s="676"/>
      <c r="P86" s="676"/>
      <c r="Q86" s="676"/>
      <c r="R86" s="676"/>
      <c r="S86" s="676"/>
      <c r="T86" s="676"/>
      <c r="U86" s="759"/>
      <c r="V86" s="55"/>
      <c r="W86" s="232" t="s">
        <v>660</v>
      </c>
      <c r="X86" s="232"/>
      <c r="Y86" s="232"/>
      <c r="Z86" s="232"/>
      <c r="AA86" s="232"/>
      <c r="AB86" s="232"/>
      <c r="AC86" s="51" t="s">
        <v>9</v>
      </c>
      <c r="AD86" s="51"/>
      <c r="AE86" s="51"/>
      <c r="AF86" s="111"/>
      <c r="AG86" s="51"/>
      <c r="AH86" s="51"/>
      <c r="AI86" s="51"/>
      <c r="AJ86" s="51"/>
      <c r="AK86" s="51"/>
      <c r="AL86" s="89" t="s">
        <v>91</v>
      </c>
      <c r="AM86" s="334"/>
      <c r="AN86" s="232"/>
      <c r="AO86" s="232"/>
      <c r="AP86" s="232"/>
      <c r="AQ86" s="232"/>
      <c r="AR86" s="232"/>
      <c r="AS86" s="331"/>
      <c r="AT86" s="331"/>
      <c r="AU86" s="331"/>
      <c r="AV86" s="331"/>
      <c r="AW86" s="331"/>
      <c r="AX86" s="331"/>
      <c r="AY86" s="331"/>
      <c r="BA86" s="331"/>
      <c r="BB86" s="331"/>
      <c r="BC86" s="331"/>
      <c r="BD86" s="331"/>
      <c r="BE86" s="331"/>
      <c r="BF86" s="331"/>
      <c r="BG86" s="331"/>
      <c r="BH86" s="232"/>
    </row>
    <row r="87" spans="1:60" ht="11.25" customHeight="1" x14ac:dyDescent="0.2">
      <c r="A87" s="232"/>
      <c r="B87" s="328"/>
      <c r="C87" s="334"/>
      <c r="D87" s="55"/>
      <c r="F87" s="676"/>
      <c r="G87" s="676"/>
      <c r="H87" s="676"/>
      <c r="I87" s="676"/>
      <c r="J87" s="676"/>
      <c r="K87" s="676"/>
      <c r="L87" s="758"/>
      <c r="M87" s="4"/>
      <c r="N87" s="676"/>
      <c r="O87" s="676"/>
      <c r="P87" s="676"/>
      <c r="Q87" s="676"/>
      <c r="R87" s="676"/>
      <c r="S87" s="676"/>
      <c r="T87" s="676"/>
      <c r="U87" s="759"/>
      <c r="V87" s="55"/>
      <c r="W87" s="232" t="s">
        <v>661</v>
      </c>
      <c r="X87" s="232"/>
      <c r="Y87" s="51" t="s">
        <v>9</v>
      </c>
      <c r="Z87" s="51"/>
      <c r="AA87" s="51"/>
      <c r="AB87" s="51"/>
      <c r="AC87" s="111"/>
      <c r="AD87" s="51"/>
      <c r="AE87" s="51"/>
      <c r="AF87" s="51"/>
      <c r="AG87" s="51"/>
      <c r="AH87" s="51"/>
      <c r="AI87" s="51"/>
      <c r="AJ87" s="51"/>
      <c r="AK87" s="51"/>
      <c r="AL87" s="89" t="s">
        <v>109</v>
      </c>
      <c r="AM87" s="334"/>
      <c r="AN87" s="232"/>
      <c r="AO87" s="232"/>
      <c r="AP87" s="232"/>
      <c r="AQ87" s="232"/>
      <c r="AR87" s="232"/>
      <c r="AS87" s="331"/>
      <c r="AT87" s="331"/>
      <c r="AU87" s="331"/>
      <c r="AV87" s="331"/>
      <c r="AW87" s="331"/>
      <c r="AX87" s="331"/>
      <c r="AY87" s="331"/>
      <c r="AZ87" s="333"/>
      <c r="BA87" s="331"/>
      <c r="BB87" s="331"/>
      <c r="BC87" s="331"/>
      <c r="BD87" s="331"/>
      <c r="BE87" s="331"/>
      <c r="BF87" s="331"/>
      <c r="BG87" s="331"/>
      <c r="BH87" s="232"/>
    </row>
    <row r="88" spans="1:60" ht="11.25" customHeight="1" x14ac:dyDescent="0.2">
      <c r="A88" s="232"/>
      <c r="B88" s="328"/>
      <c r="C88" s="334"/>
      <c r="D88" s="55"/>
      <c r="F88" s="676"/>
      <c r="G88" s="676"/>
      <c r="H88" s="676"/>
      <c r="I88" s="676"/>
      <c r="J88" s="676"/>
      <c r="K88" s="676"/>
      <c r="L88" s="758"/>
      <c r="M88" s="4"/>
      <c r="N88" s="676"/>
      <c r="O88" s="676"/>
      <c r="P88" s="676"/>
      <c r="Q88" s="676"/>
      <c r="R88" s="676"/>
      <c r="S88" s="676"/>
      <c r="T88" s="676"/>
      <c r="U88" s="759"/>
      <c r="V88" s="55"/>
      <c r="W88" s="232" t="s">
        <v>662</v>
      </c>
      <c r="X88" s="232"/>
      <c r="Y88" s="232"/>
      <c r="Z88" s="232"/>
      <c r="AA88" s="232"/>
      <c r="AB88" s="232"/>
      <c r="AC88" s="232"/>
      <c r="AD88" s="51" t="s">
        <v>9</v>
      </c>
      <c r="AE88" s="51"/>
      <c r="AF88" s="51"/>
      <c r="AG88" s="111"/>
      <c r="AH88" s="51"/>
      <c r="AI88" s="51"/>
      <c r="AJ88" s="51"/>
      <c r="AK88" s="51"/>
      <c r="AL88" s="89" t="s">
        <v>111</v>
      </c>
      <c r="AM88" s="334"/>
      <c r="AN88" s="232"/>
      <c r="AO88" s="232"/>
      <c r="AP88" s="232"/>
      <c r="AQ88" s="232"/>
      <c r="AR88" s="232"/>
      <c r="AS88" s="331"/>
      <c r="AT88" s="331"/>
      <c r="AU88" s="331"/>
      <c r="AV88" s="331"/>
      <c r="AW88" s="331"/>
      <c r="AX88" s="331"/>
      <c r="AY88" s="331"/>
      <c r="AZ88" s="333"/>
      <c r="BA88" s="331"/>
      <c r="BB88" s="331"/>
      <c r="BC88" s="331"/>
      <c r="BD88" s="331"/>
      <c r="BE88" s="331"/>
      <c r="BF88" s="331"/>
      <c r="BG88" s="331"/>
      <c r="BH88" s="232"/>
    </row>
    <row r="89" spans="1:60" ht="11.25" customHeight="1" x14ac:dyDescent="0.2">
      <c r="A89" s="232"/>
      <c r="B89" s="328"/>
      <c r="C89" s="334"/>
      <c r="D89" s="55"/>
      <c r="F89" s="676"/>
      <c r="G89" s="676"/>
      <c r="H89" s="676"/>
      <c r="I89" s="676"/>
      <c r="J89" s="676"/>
      <c r="K89" s="676"/>
      <c r="L89" s="758"/>
      <c r="M89" s="4"/>
      <c r="N89" s="676"/>
      <c r="O89" s="676"/>
      <c r="P89" s="676"/>
      <c r="Q89" s="676"/>
      <c r="R89" s="676"/>
      <c r="S89" s="676"/>
      <c r="T89" s="676"/>
      <c r="U89" s="759"/>
      <c r="V89" s="55"/>
      <c r="W89" s="232" t="s">
        <v>260</v>
      </c>
      <c r="X89" s="232"/>
      <c r="Y89" s="232"/>
      <c r="Z89" s="232"/>
      <c r="AA89" s="232"/>
      <c r="AB89" s="51" t="s">
        <v>9</v>
      </c>
      <c r="AC89" s="51"/>
      <c r="AD89" s="51"/>
      <c r="AE89" s="111"/>
      <c r="AF89" s="51"/>
      <c r="AG89" s="51"/>
      <c r="AH89" s="51"/>
      <c r="AI89" s="51"/>
      <c r="AJ89" s="51"/>
      <c r="AK89" s="51"/>
      <c r="AL89" s="89" t="s">
        <v>212</v>
      </c>
      <c r="AM89" s="334"/>
      <c r="AN89" s="232"/>
      <c r="AO89" s="232"/>
      <c r="AP89" s="232"/>
      <c r="AQ89" s="232"/>
      <c r="AR89" s="232"/>
      <c r="AS89" s="331"/>
      <c r="AT89" s="331"/>
      <c r="AU89" s="331"/>
      <c r="AV89" s="331"/>
      <c r="AW89" s="331"/>
      <c r="AX89" s="331"/>
      <c r="AY89" s="331"/>
      <c r="AZ89" s="333"/>
      <c r="BA89" s="331"/>
      <c r="BB89" s="331"/>
      <c r="BC89" s="331"/>
      <c r="BD89" s="331"/>
      <c r="BE89" s="331"/>
      <c r="BF89" s="331"/>
      <c r="BG89" s="331"/>
      <c r="BH89" s="232"/>
    </row>
    <row r="90" spans="1:60" ht="11.25" customHeight="1" x14ac:dyDescent="0.2">
      <c r="A90" s="232"/>
      <c r="B90" s="328"/>
      <c r="C90" s="334"/>
      <c r="D90" s="55"/>
      <c r="F90" s="676"/>
      <c r="G90" s="676"/>
      <c r="H90" s="676"/>
      <c r="I90" s="676"/>
      <c r="J90" s="676"/>
      <c r="K90" s="676"/>
      <c r="L90" s="758"/>
      <c r="M90" s="4"/>
      <c r="N90" s="676"/>
      <c r="O90" s="676"/>
      <c r="P90" s="676"/>
      <c r="Q90" s="676"/>
      <c r="R90" s="676"/>
      <c r="S90" s="676"/>
      <c r="T90" s="676"/>
      <c r="U90" s="759"/>
      <c r="V90" s="55"/>
      <c r="AL90"/>
      <c r="AM90" s="334"/>
      <c r="AN90" s="232"/>
      <c r="AO90" s="232"/>
      <c r="AP90" s="232"/>
      <c r="AQ90" s="232"/>
      <c r="AR90" s="232"/>
      <c r="AS90" s="232"/>
      <c r="AT90" s="232"/>
      <c r="AU90" s="232"/>
      <c r="AV90" s="232"/>
      <c r="AW90" s="232"/>
      <c r="AX90" s="232"/>
      <c r="AY90" s="232"/>
      <c r="AZ90" s="232"/>
      <c r="BA90" s="232"/>
      <c r="BB90" s="232"/>
      <c r="BC90" s="232"/>
      <c r="BD90" s="232"/>
      <c r="BE90" s="232"/>
      <c r="BF90" s="232"/>
      <c r="BG90" s="232"/>
      <c r="BH90" s="232"/>
    </row>
    <row r="91" spans="1:60" ht="11.25" customHeight="1" x14ac:dyDescent="0.2">
      <c r="A91" s="232"/>
      <c r="B91" s="328"/>
      <c r="C91" s="334"/>
      <c r="D91" s="55"/>
      <c r="F91" s="676"/>
      <c r="G91" s="676"/>
      <c r="H91" s="676"/>
      <c r="I91" s="676"/>
      <c r="J91" s="676"/>
      <c r="K91" s="676"/>
      <c r="L91" s="758"/>
      <c r="M91" s="4"/>
      <c r="N91" s="676"/>
      <c r="O91" s="676"/>
      <c r="P91" s="676"/>
      <c r="Q91" s="676"/>
      <c r="R91" s="676"/>
      <c r="S91" s="676"/>
      <c r="T91" s="676"/>
      <c r="U91" s="759"/>
      <c r="V91" s="55"/>
      <c r="AL91"/>
      <c r="AM91" s="334"/>
      <c r="AN91" s="232"/>
      <c r="AO91" s="232"/>
      <c r="AP91" s="232"/>
      <c r="AQ91" s="232"/>
    </row>
    <row r="92" spans="1:60" ht="11.25" customHeight="1" x14ac:dyDescent="0.2">
      <c r="A92" s="232"/>
      <c r="B92" s="328"/>
      <c r="C92" s="334"/>
      <c r="D92" s="55"/>
      <c r="F92" s="676"/>
      <c r="G92" s="676"/>
      <c r="H92" s="676"/>
      <c r="I92" s="676"/>
      <c r="J92" s="676"/>
      <c r="K92" s="676"/>
      <c r="L92" s="758"/>
      <c r="M92" s="4"/>
      <c r="N92" s="676"/>
      <c r="O92" s="676"/>
      <c r="P92" s="676"/>
      <c r="Q92" s="676"/>
      <c r="R92" s="676"/>
      <c r="S92" s="676"/>
      <c r="T92" s="676"/>
      <c r="U92" s="759"/>
      <c r="V92" s="55"/>
      <c r="AL92"/>
      <c r="AM92" s="334"/>
      <c r="AN92" s="232"/>
      <c r="AO92" s="232"/>
      <c r="AP92" s="232"/>
      <c r="AQ92" s="232"/>
    </row>
    <row r="93" spans="1:60" ht="11.25" customHeight="1" x14ac:dyDescent="0.2">
      <c r="A93" s="232"/>
      <c r="B93" s="328"/>
      <c r="C93" s="334"/>
      <c r="D93" s="55"/>
      <c r="F93" s="676"/>
      <c r="G93" s="676"/>
      <c r="H93" s="676"/>
      <c r="I93" s="676"/>
      <c r="J93" s="676"/>
      <c r="K93" s="676"/>
      <c r="L93" s="758"/>
      <c r="M93" s="4"/>
      <c r="N93" s="676"/>
      <c r="O93" s="676"/>
      <c r="P93" s="676"/>
      <c r="Q93" s="676"/>
      <c r="R93" s="676"/>
      <c r="S93" s="676"/>
      <c r="T93" s="676"/>
      <c r="U93" s="759"/>
      <c r="V93" s="55"/>
      <c r="AL93"/>
      <c r="AM93" s="334"/>
      <c r="AN93" s="232"/>
      <c r="AO93" s="232"/>
      <c r="AP93" s="232"/>
      <c r="AQ93" s="232"/>
    </row>
    <row r="94" spans="1:60" ht="11.25" customHeight="1" x14ac:dyDescent="0.2">
      <c r="A94" s="232"/>
      <c r="B94" s="328"/>
      <c r="C94" s="334"/>
      <c r="D94" s="55"/>
      <c r="E94" s="4"/>
      <c r="F94" s="676"/>
      <c r="G94" s="676"/>
      <c r="H94" s="676"/>
      <c r="I94" s="676"/>
      <c r="J94" s="676"/>
      <c r="K94" s="676"/>
      <c r="L94" s="758"/>
      <c r="M94" s="4"/>
      <c r="N94" s="676"/>
      <c r="O94" s="676"/>
      <c r="P94" s="676"/>
      <c r="Q94" s="676"/>
      <c r="R94" s="676"/>
      <c r="S94" s="676"/>
      <c r="T94" s="676"/>
      <c r="U94" s="759"/>
      <c r="V94" s="55"/>
      <c r="AL94"/>
      <c r="AM94" s="334"/>
      <c r="AN94" s="232"/>
      <c r="AO94" s="232"/>
      <c r="AP94" s="232"/>
      <c r="AQ94" s="232"/>
    </row>
    <row r="95" spans="1:60" ht="11.25" customHeight="1" x14ac:dyDescent="0.2">
      <c r="A95" s="232"/>
      <c r="B95" s="328"/>
      <c r="C95" s="334"/>
      <c r="D95" s="55"/>
      <c r="E95" s="4"/>
      <c r="F95" s="676"/>
      <c r="G95" s="676"/>
      <c r="H95" s="676"/>
      <c r="I95" s="676"/>
      <c r="J95" s="676"/>
      <c r="K95" s="676"/>
      <c r="L95" s="758"/>
      <c r="M95" s="4"/>
      <c r="N95" s="676"/>
      <c r="O95" s="676"/>
      <c r="P95" s="676"/>
      <c r="Q95" s="676"/>
      <c r="R95" s="676"/>
      <c r="S95" s="676"/>
      <c r="T95" s="676"/>
      <c r="U95" s="759"/>
      <c r="V95" s="55"/>
      <c r="AL95"/>
      <c r="AM95" s="334"/>
      <c r="AN95" s="232"/>
      <c r="AO95" s="232"/>
      <c r="AP95" s="232"/>
      <c r="AQ95" s="232"/>
    </row>
    <row r="96" spans="1:60" ht="11.25" customHeight="1" x14ac:dyDescent="0.2">
      <c r="A96" s="232"/>
      <c r="B96" s="328"/>
      <c r="C96" s="334"/>
      <c r="D96" s="55"/>
      <c r="E96" s="4"/>
      <c r="F96" s="676"/>
      <c r="G96" s="676"/>
      <c r="H96" s="676"/>
      <c r="I96" s="676"/>
      <c r="J96" s="676"/>
      <c r="K96" s="676"/>
      <c r="L96" s="758"/>
      <c r="M96" s="4"/>
      <c r="N96" s="676"/>
      <c r="O96" s="676"/>
      <c r="P96" s="676"/>
      <c r="Q96" s="676"/>
      <c r="R96" s="676"/>
      <c r="S96" s="676"/>
      <c r="T96" s="676"/>
      <c r="U96" s="759"/>
      <c r="V96" s="55"/>
      <c r="W96" s="232"/>
      <c r="X96" s="232"/>
      <c r="Y96" s="232"/>
      <c r="Z96" s="232"/>
      <c r="AA96" s="232"/>
      <c r="AB96" s="232"/>
      <c r="AC96" s="232"/>
      <c r="AD96" s="232"/>
      <c r="AE96" s="232"/>
      <c r="AF96" s="232"/>
      <c r="AG96" s="232"/>
      <c r="AH96" s="232"/>
      <c r="AI96" s="232"/>
      <c r="AJ96" s="232"/>
      <c r="AK96" s="232"/>
      <c r="AL96" s="88"/>
      <c r="AM96" s="334"/>
      <c r="AN96" s="232"/>
      <c r="AO96" s="232"/>
      <c r="AP96" s="232"/>
      <c r="AQ96" s="232"/>
    </row>
    <row r="97" spans="1:43" x14ac:dyDescent="0.2">
      <c r="A97" s="232"/>
      <c r="B97" s="328"/>
      <c r="C97" s="334"/>
      <c r="D97" s="55"/>
      <c r="E97" s="4"/>
      <c r="F97" s="676"/>
      <c r="G97" s="676"/>
      <c r="H97" s="676"/>
      <c r="I97" s="676"/>
      <c r="J97" s="676"/>
      <c r="K97" s="676"/>
      <c r="L97" s="758"/>
      <c r="M97" s="4"/>
      <c r="N97" s="676"/>
      <c r="O97" s="676"/>
      <c r="P97" s="676"/>
      <c r="Q97" s="676"/>
      <c r="R97" s="676"/>
      <c r="S97" s="676"/>
      <c r="T97" s="676"/>
      <c r="U97" s="759"/>
      <c r="V97" s="55"/>
      <c r="W97" s="232"/>
      <c r="X97" s="232"/>
      <c r="Y97" s="232"/>
      <c r="Z97" s="232"/>
      <c r="AA97" s="232"/>
      <c r="AB97" s="232"/>
      <c r="AC97" s="232"/>
      <c r="AD97" s="232"/>
      <c r="AE97" s="232"/>
      <c r="AF97" s="232"/>
      <c r="AG97" s="232"/>
      <c r="AH97" s="232"/>
      <c r="AI97" s="232"/>
      <c r="AJ97" s="232"/>
      <c r="AK97" s="232"/>
      <c r="AL97" s="88"/>
      <c r="AM97" s="334"/>
      <c r="AN97" s="232"/>
      <c r="AO97" s="232"/>
      <c r="AP97" s="232"/>
      <c r="AQ97" s="232"/>
    </row>
    <row r="98" spans="1:43" x14ac:dyDescent="0.2">
      <c r="A98" s="232"/>
      <c r="B98" s="328"/>
      <c r="C98" s="334"/>
      <c r="D98" s="55"/>
      <c r="E98" s="4"/>
      <c r="F98" s="676"/>
      <c r="G98" s="676"/>
      <c r="H98" s="676"/>
      <c r="I98" s="676"/>
      <c r="J98" s="676"/>
      <c r="K98" s="676"/>
      <c r="L98" s="758"/>
      <c r="M98" s="4"/>
      <c r="N98" s="676"/>
      <c r="O98" s="676"/>
      <c r="P98" s="676"/>
      <c r="Q98" s="676"/>
      <c r="R98" s="676"/>
      <c r="S98" s="676"/>
      <c r="T98" s="676"/>
      <c r="U98" s="759"/>
      <c r="V98" s="55"/>
      <c r="AL98"/>
      <c r="AM98" s="334"/>
      <c r="AN98" s="232"/>
      <c r="AO98" s="232"/>
      <c r="AP98" s="232"/>
      <c r="AQ98" s="232"/>
    </row>
    <row r="99" spans="1:43" x14ac:dyDescent="0.2">
      <c r="A99" s="232"/>
      <c r="B99" s="328"/>
      <c r="C99" s="334"/>
      <c r="D99" s="55"/>
      <c r="E99" s="4"/>
      <c r="F99" s="676"/>
      <c r="G99" s="676"/>
      <c r="H99" s="676"/>
      <c r="I99" s="676"/>
      <c r="J99" s="676"/>
      <c r="K99" s="676"/>
      <c r="L99" s="758"/>
      <c r="M99" s="4"/>
      <c r="N99" s="676"/>
      <c r="O99" s="676"/>
      <c r="P99" s="676"/>
      <c r="Q99" s="676"/>
      <c r="R99" s="676"/>
      <c r="S99" s="676"/>
      <c r="T99" s="676"/>
      <c r="U99" s="759"/>
      <c r="V99" s="55"/>
      <c r="AL99"/>
      <c r="AM99" s="334"/>
      <c r="AN99" s="232"/>
      <c r="AO99" s="232"/>
      <c r="AP99" s="232"/>
      <c r="AQ99" s="232"/>
    </row>
    <row r="100" spans="1:43" ht="6" customHeight="1" x14ac:dyDescent="0.2">
      <c r="A100" s="91"/>
      <c r="B100" s="90"/>
      <c r="C100" s="52"/>
      <c r="D100" s="28"/>
      <c r="E100" s="91"/>
      <c r="F100" s="91"/>
      <c r="G100" s="91"/>
      <c r="H100" s="91"/>
      <c r="I100" s="91"/>
      <c r="J100" s="91"/>
      <c r="K100" s="91"/>
      <c r="L100" s="91"/>
      <c r="M100" s="91"/>
      <c r="N100" s="91"/>
      <c r="O100" s="91"/>
      <c r="P100" s="91"/>
      <c r="Q100" s="91"/>
      <c r="R100" s="91"/>
      <c r="S100" s="91"/>
      <c r="T100" s="91"/>
      <c r="U100" s="52"/>
      <c r="V100" s="28"/>
      <c r="W100" s="91"/>
      <c r="X100" s="91"/>
      <c r="Y100" s="91"/>
      <c r="Z100" s="91"/>
      <c r="AA100" s="91"/>
      <c r="AB100" s="91"/>
      <c r="AC100" s="91"/>
      <c r="AD100" s="91"/>
      <c r="AE100" s="91"/>
      <c r="AF100" s="91"/>
      <c r="AG100" s="91"/>
      <c r="AH100" s="91"/>
      <c r="AI100" s="91"/>
      <c r="AJ100" s="91"/>
      <c r="AK100" s="91"/>
      <c r="AL100" s="92"/>
      <c r="AM100" s="52"/>
      <c r="AN100" s="91"/>
      <c r="AO100" s="91"/>
      <c r="AP100" s="91"/>
      <c r="AQ100" s="91"/>
    </row>
    <row r="101" spans="1:43" ht="6" customHeight="1" x14ac:dyDescent="0.2">
      <c r="A101" s="18"/>
      <c r="B101" s="326"/>
      <c r="C101" s="50"/>
      <c r="D101" s="29"/>
      <c r="E101" s="18"/>
      <c r="F101" s="18"/>
      <c r="G101" s="18"/>
      <c r="H101" s="18"/>
      <c r="I101" s="18"/>
      <c r="J101" s="18"/>
      <c r="K101" s="18"/>
      <c r="L101" s="18"/>
      <c r="M101" s="18"/>
      <c r="N101" s="18"/>
      <c r="O101" s="18"/>
      <c r="P101" s="18"/>
      <c r="Q101" s="18"/>
      <c r="R101" s="18"/>
      <c r="S101" s="18"/>
      <c r="T101" s="18"/>
      <c r="U101" s="50"/>
      <c r="V101" s="29"/>
      <c r="W101" s="18"/>
      <c r="X101" s="18"/>
      <c r="Y101" s="18"/>
      <c r="Z101" s="18"/>
      <c r="AA101" s="18"/>
      <c r="AB101" s="18"/>
      <c r="AC101" s="18"/>
      <c r="AD101" s="18"/>
      <c r="AE101" s="18"/>
      <c r="AF101" s="18"/>
      <c r="AG101" s="18"/>
      <c r="AH101" s="18"/>
      <c r="AI101" s="18"/>
      <c r="AJ101" s="18"/>
      <c r="AK101" s="18"/>
      <c r="AL101" s="26"/>
      <c r="AM101" s="50"/>
      <c r="AN101" s="18"/>
      <c r="AO101" s="18"/>
      <c r="AP101" s="18"/>
      <c r="AQ101" s="18"/>
    </row>
    <row r="102" spans="1:43" ht="11.25" customHeight="1" x14ac:dyDescent="0.2">
      <c r="A102" s="232"/>
      <c r="B102" s="328">
        <v>610</v>
      </c>
      <c r="C102" s="334"/>
      <c r="D102" s="55"/>
      <c r="E102" s="676" t="str">
        <f ca="1">VLOOKUP(INDIRECT(ADDRESS(ROW(),COLUMN()-3)),Language_Translations,MATCH(Language_Selected,Language_Options,0),FALSE)</f>
        <v>When (NAME) had diarrhea, was (NAME) given less than usual to eat, about the same amount, more than usual, or nothing to eat?
IF LESS, PROBE: Was (NAME) given much less than usual to eat or somewhat less?</v>
      </c>
      <c r="F102" s="676"/>
      <c r="G102" s="676"/>
      <c r="H102" s="676"/>
      <c r="I102" s="676"/>
      <c r="J102" s="676"/>
      <c r="K102" s="676"/>
      <c r="L102" s="676"/>
      <c r="M102" s="676"/>
      <c r="N102" s="676"/>
      <c r="O102" s="676"/>
      <c r="P102" s="676"/>
      <c r="Q102" s="676"/>
      <c r="R102" s="676"/>
      <c r="S102" s="676"/>
      <c r="T102" s="676"/>
      <c r="U102" s="108"/>
      <c r="V102" s="55"/>
      <c r="W102" s="232" t="s">
        <v>658</v>
      </c>
      <c r="X102" s="232"/>
      <c r="Y102" s="232"/>
      <c r="Z102" s="232"/>
      <c r="AA102" s="51" t="s">
        <v>9</v>
      </c>
      <c r="AB102" s="51"/>
      <c r="AC102" s="51"/>
      <c r="AD102" s="111"/>
      <c r="AE102" s="51"/>
      <c r="AF102" s="51"/>
      <c r="AG102" s="51"/>
      <c r="AH102" s="51"/>
      <c r="AI102" s="111"/>
      <c r="AJ102" s="51"/>
      <c r="AK102" s="51"/>
      <c r="AL102" s="89" t="s">
        <v>87</v>
      </c>
      <c r="AM102" s="334"/>
      <c r="AN102" s="232"/>
      <c r="AO102" s="232"/>
      <c r="AP102" s="232"/>
      <c r="AQ102" s="232"/>
    </row>
    <row r="103" spans="1:43" x14ac:dyDescent="0.2">
      <c r="A103" s="232"/>
      <c r="B103" s="328"/>
      <c r="C103" s="334"/>
      <c r="D103" s="55"/>
      <c r="E103" s="676"/>
      <c r="F103" s="676"/>
      <c r="G103" s="676"/>
      <c r="H103" s="676"/>
      <c r="I103" s="676"/>
      <c r="J103" s="676"/>
      <c r="K103" s="676"/>
      <c r="L103" s="676"/>
      <c r="M103" s="676"/>
      <c r="N103" s="676"/>
      <c r="O103" s="676"/>
      <c r="P103" s="676"/>
      <c r="Q103" s="676"/>
      <c r="R103" s="676"/>
      <c r="S103" s="676"/>
      <c r="T103" s="676"/>
      <c r="U103" s="108"/>
      <c r="V103" s="55"/>
      <c r="W103" s="232" t="s">
        <v>659</v>
      </c>
      <c r="X103" s="232"/>
      <c r="Y103" s="232"/>
      <c r="Z103" s="232"/>
      <c r="AA103" s="232"/>
      <c r="AB103" s="232"/>
      <c r="AC103" s="51" t="s">
        <v>9</v>
      </c>
      <c r="AD103" s="51"/>
      <c r="AE103" s="51"/>
      <c r="AF103" s="111"/>
      <c r="AG103" s="51"/>
      <c r="AH103" s="51"/>
      <c r="AI103" s="51"/>
      <c r="AJ103" s="51"/>
      <c r="AK103" s="111"/>
      <c r="AL103" s="89" t="s">
        <v>89</v>
      </c>
      <c r="AM103" s="334"/>
      <c r="AN103" s="232"/>
      <c r="AO103" s="232"/>
      <c r="AP103" s="232"/>
      <c r="AQ103" s="232"/>
    </row>
    <row r="104" spans="1:43" x14ac:dyDescent="0.2">
      <c r="A104" s="232"/>
      <c r="B104" s="328"/>
      <c r="C104" s="334"/>
      <c r="D104" s="55"/>
      <c r="E104" s="676"/>
      <c r="F104" s="676"/>
      <c r="G104" s="676"/>
      <c r="H104" s="676"/>
      <c r="I104" s="676"/>
      <c r="J104" s="676"/>
      <c r="K104" s="676"/>
      <c r="L104" s="676"/>
      <c r="M104" s="676"/>
      <c r="N104" s="676"/>
      <c r="O104" s="676"/>
      <c r="P104" s="676"/>
      <c r="Q104" s="676"/>
      <c r="R104" s="676"/>
      <c r="S104" s="676"/>
      <c r="T104" s="676"/>
      <c r="U104" s="108"/>
      <c r="V104" s="55"/>
      <c r="W104" s="232" t="s">
        <v>660</v>
      </c>
      <c r="X104" s="232"/>
      <c r="Y104" s="232"/>
      <c r="Z104" s="232"/>
      <c r="AA104" s="232"/>
      <c r="AB104" s="232"/>
      <c r="AC104" s="51" t="s">
        <v>9</v>
      </c>
      <c r="AD104" s="51"/>
      <c r="AE104" s="51"/>
      <c r="AF104" s="111"/>
      <c r="AG104" s="51"/>
      <c r="AH104" s="51"/>
      <c r="AI104" s="51"/>
      <c r="AJ104" s="51"/>
      <c r="AK104" s="111"/>
      <c r="AL104" s="89" t="s">
        <v>91</v>
      </c>
      <c r="AM104" s="334"/>
      <c r="AN104" s="232"/>
      <c r="AO104" s="232"/>
      <c r="AP104" s="232"/>
      <c r="AQ104" s="232"/>
    </row>
    <row r="105" spans="1:43" x14ac:dyDescent="0.2">
      <c r="A105" s="232"/>
      <c r="B105" s="328"/>
      <c r="C105" s="334"/>
      <c r="D105" s="55"/>
      <c r="E105" s="676"/>
      <c r="F105" s="676"/>
      <c r="G105" s="676"/>
      <c r="H105" s="676"/>
      <c r="I105" s="676"/>
      <c r="J105" s="676"/>
      <c r="K105" s="676"/>
      <c r="L105" s="676"/>
      <c r="M105" s="676"/>
      <c r="N105" s="676"/>
      <c r="O105" s="676"/>
      <c r="P105" s="676"/>
      <c r="Q105" s="676"/>
      <c r="R105" s="676"/>
      <c r="S105" s="676"/>
      <c r="T105" s="676"/>
      <c r="U105" s="108"/>
      <c r="V105" s="55"/>
      <c r="W105" s="232" t="s">
        <v>661</v>
      </c>
      <c r="X105" s="232"/>
      <c r="Y105" s="51" t="s">
        <v>9</v>
      </c>
      <c r="Z105" s="51"/>
      <c r="AA105" s="51"/>
      <c r="AB105" s="111"/>
      <c r="AC105" s="51"/>
      <c r="AD105" s="51"/>
      <c r="AE105" s="51"/>
      <c r="AF105" s="51"/>
      <c r="AG105" s="111"/>
      <c r="AH105" s="51"/>
      <c r="AI105" s="51"/>
      <c r="AJ105" s="51"/>
      <c r="AK105" s="51"/>
      <c r="AL105" s="89" t="s">
        <v>109</v>
      </c>
      <c r="AM105" s="334"/>
      <c r="AN105" s="232"/>
      <c r="AO105" s="232"/>
      <c r="AP105" s="232"/>
      <c r="AQ105" s="232"/>
    </row>
    <row r="106" spans="1:43" x14ac:dyDescent="0.2">
      <c r="A106" s="232"/>
      <c r="B106" s="328"/>
      <c r="C106" s="334"/>
      <c r="D106" s="55"/>
      <c r="E106" s="676"/>
      <c r="F106" s="676"/>
      <c r="G106" s="676"/>
      <c r="H106" s="676"/>
      <c r="I106" s="676"/>
      <c r="J106" s="676"/>
      <c r="K106" s="676"/>
      <c r="L106" s="676"/>
      <c r="M106" s="676"/>
      <c r="N106" s="676"/>
      <c r="O106" s="676"/>
      <c r="P106" s="676"/>
      <c r="Q106" s="676"/>
      <c r="R106" s="676"/>
      <c r="S106" s="676"/>
      <c r="T106" s="676"/>
      <c r="U106" s="108"/>
      <c r="V106" s="55"/>
      <c r="W106" s="232" t="s">
        <v>663</v>
      </c>
      <c r="X106" s="232"/>
      <c r="Y106" s="232"/>
      <c r="Z106" s="232"/>
      <c r="AA106" s="232"/>
      <c r="AB106" s="232"/>
      <c r="AC106" s="51" t="s">
        <v>9</v>
      </c>
      <c r="AD106" s="51"/>
      <c r="AE106" s="51"/>
      <c r="AF106" s="111"/>
      <c r="AG106" s="51"/>
      <c r="AH106" s="51"/>
      <c r="AI106" s="51"/>
      <c r="AJ106" s="51"/>
      <c r="AK106" s="111"/>
      <c r="AL106" s="89" t="s">
        <v>111</v>
      </c>
      <c r="AM106" s="334"/>
      <c r="AN106" s="232"/>
      <c r="AO106" s="232"/>
      <c r="AP106" s="232"/>
      <c r="AQ106" s="232"/>
    </row>
    <row r="107" spans="1:43" ht="11.25" customHeight="1" x14ac:dyDescent="0.2">
      <c r="A107" s="232"/>
      <c r="B107" s="328"/>
      <c r="C107" s="334"/>
      <c r="D107" s="55"/>
      <c r="E107" s="676"/>
      <c r="F107" s="676"/>
      <c r="G107" s="676"/>
      <c r="H107" s="676"/>
      <c r="I107" s="676"/>
      <c r="J107" s="676"/>
      <c r="K107" s="676"/>
      <c r="L107" s="676"/>
      <c r="M107" s="676"/>
      <c r="N107" s="676"/>
      <c r="O107" s="676"/>
      <c r="P107" s="676"/>
      <c r="Q107" s="676"/>
      <c r="R107" s="676"/>
      <c r="S107" s="676"/>
      <c r="T107" s="676"/>
      <c r="U107" s="108"/>
      <c r="V107" s="55"/>
      <c r="W107" s="232" t="s">
        <v>664</v>
      </c>
      <c r="X107" s="232"/>
      <c r="Y107" s="232"/>
      <c r="Z107" s="232"/>
      <c r="AA107" s="232"/>
      <c r="AB107" s="232"/>
      <c r="AC107" s="232"/>
      <c r="AD107" s="51" t="s">
        <v>9</v>
      </c>
      <c r="AE107" s="51"/>
      <c r="AF107" s="51"/>
      <c r="AG107" s="111"/>
      <c r="AH107" s="51"/>
      <c r="AI107" s="51"/>
      <c r="AJ107" s="51"/>
      <c r="AK107" s="51"/>
      <c r="AL107" s="89" t="s">
        <v>265</v>
      </c>
      <c r="AM107" s="334"/>
      <c r="AN107" s="232"/>
      <c r="AO107" s="232"/>
      <c r="AP107" s="232"/>
      <c r="AQ107" s="232"/>
    </row>
    <row r="108" spans="1:43" x14ac:dyDescent="0.2">
      <c r="A108" s="232"/>
      <c r="B108" s="328"/>
      <c r="C108" s="334"/>
      <c r="D108" s="55"/>
      <c r="E108" s="676"/>
      <c r="F108" s="676"/>
      <c r="G108" s="676"/>
      <c r="H108" s="676"/>
      <c r="I108" s="676"/>
      <c r="J108" s="676"/>
      <c r="K108" s="676"/>
      <c r="L108" s="676"/>
      <c r="M108" s="676"/>
      <c r="N108" s="676"/>
      <c r="O108" s="676"/>
      <c r="P108" s="676"/>
      <c r="Q108" s="676"/>
      <c r="R108" s="676"/>
      <c r="S108" s="676"/>
      <c r="T108" s="676"/>
      <c r="U108" s="108"/>
      <c r="V108" s="55"/>
      <c r="W108" s="232" t="s">
        <v>260</v>
      </c>
      <c r="X108" s="232"/>
      <c r="Y108" s="232"/>
      <c r="Z108" s="232"/>
      <c r="AA108" s="232"/>
      <c r="AB108" s="51" t="s">
        <v>9</v>
      </c>
      <c r="AC108" s="51"/>
      <c r="AD108" s="51"/>
      <c r="AE108" s="111"/>
      <c r="AF108" s="51"/>
      <c r="AG108" s="51"/>
      <c r="AH108" s="51"/>
      <c r="AI108" s="51"/>
      <c r="AJ108" s="51"/>
      <c r="AK108" s="51"/>
      <c r="AL108" s="89" t="s">
        <v>212</v>
      </c>
      <c r="AM108" s="334"/>
      <c r="AN108" s="232"/>
      <c r="AO108" s="232"/>
      <c r="AP108" s="232"/>
      <c r="AQ108" s="232"/>
    </row>
    <row r="109" spans="1:43" ht="6" customHeight="1" x14ac:dyDescent="0.2">
      <c r="A109" s="91"/>
      <c r="B109" s="90"/>
      <c r="C109" s="52"/>
      <c r="D109" s="28"/>
      <c r="E109" s="91"/>
      <c r="F109" s="91"/>
      <c r="G109" s="91"/>
      <c r="H109" s="91"/>
      <c r="I109" s="91"/>
      <c r="J109" s="91"/>
      <c r="K109" s="91"/>
      <c r="L109" s="91"/>
      <c r="M109" s="91"/>
      <c r="N109" s="91"/>
      <c r="O109" s="91"/>
      <c r="P109" s="91"/>
      <c r="Q109" s="91"/>
      <c r="R109" s="91"/>
      <c r="S109" s="91"/>
      <c r="T109" s="91"/>
      <c r="U109" s="52"/>
      <c r="V109" s="28"/>
      <c r="W109" s="91"/>
      <c r="X109" s="91"/>
      <c r="Y109" s="91"/>
      <c r="Z109" s="91"/>
      <c r="AA109" s="91"/>
      <c r="AB109" s="91"/>
      <c r="AC109" s="91"/>
      <c r="AD109" s="91"/>
      <c r="AE109" s="91"/>
      <c r="AF109" s="91"/>
      <c r="AG109" s="91"/>
      <c r="AH109" s="91"/>
      <c r="AI109" s="91"/>
      <c r="AJ109" s="91"/>
      <c r="AK109" s="91"/>
      <c r="AL109" s="92"/>
      <c r="AM109" s="52"/>
      <c r="AN109" s="91"/>
      <c r="AO109" s="91"/>
      <c r="AP109" s="91"/>
      <c r="AQ109" s="91"/>
    </row>
    <row r="110" spans="1:43" ht="6" customHeight="1" x14ac:dyDescent="0.2">
      <c r="A110" s="18"/>
      <c r="B110" s="326"/>
      <c r="C110" s="50"/>
      <c r="D110" s="29"/>
      <c r="E110" s="18"/>
      <c r="F110" s="18"/>
      <c r="G110" s="18"/>
      <c r="H110" s="18"/>
      <c r="I110" s="18"/>
      <c r="J110" s="18"/>
      <c r="K110" s="18"/>
      <c r="L110" s="18"/>
      <c r="M110" s="18"/>
      <c r="N110" s="18"/>
      <c r="O110" s="18"/>
      <c r="P110" s="18"/>
      <c r="Q110" s="18"/>
      <c r="R110" s="18"/>
      <c r="S110" s="18"/>
      <c r="T110" s="18"/>
      <c r="U110" s="50"/>
      <c r="V110" s="29"/>
      <c r="W110" s="18"/>
      <c r="X110" s="18"/>
      <c r="Y110" s="18"/>
      <c r="Z110" s="18"/>
      <c r="AA110" s="18"/>
      <c r="AB110" s="18"/>
      <c r="AC110" s="18"/>
      <c r="AD110" s="18"/>
      <c r="AE110" s="18"/>
      <c r="AF110" s="18"/>
      <c r="AG110" s="18"/>
      <c r="AH110" s="18"/>
      <c r="AI110" s="18"/>
      <c r="AJ110" s="18"/>
      <c r="AK110" s="18"/>
      <c r="AL110" s="26"/>
      <c r="AM110" s="50"/>
      <c r="AN110" s="18"/>
      <c r="AO110" s="18"/>
      <c r="AP110" s="18"/>
      <c r="AQ110" s="18"/>
    </row>
    <row r="111" spans="1:43" ht="11.25" customHeight="1" x14ac:dyDescent="0.2">
      <c r="A111" s="232"/>
      <c r="B111" s="328">
        <v>611</v>
      </c>
      <c r="C111" s="334"/>
      <c r="D111" s="55"/>
      <c r="E111" s="676" t="str">
        <f ca="1">VLOOKUP(INDIRECT(ADDRESS(ROW(),COLUMN()-3)),Language_Translations,MATCH(Language_Selected,Language_Options,0),FALSE)</f>
        <v>Did you seek advice or treatment for the diarrhea from any source?</v>
      </c>
      <c r="F111" s="676"/>
      <c r="G111" s="676"/>
      <c r="H111" s="676"/>
      <c r="I111" s="676"/>
      <c r="J111" s="676"/>
      <c r="K111" s="676"/>
      <c r="L111" s="676"/>
      <c r="M111" s="676"/>
      <c r="N111" s="676"/>
      <c r="O111" s="676"/>
      <c r="P111" s="676"/>
      <c r="Q111" s="676"/>
      <c r="R111" s="676"/>
      <c r="S111" s="676"/>
      <c r="T111" s="676"/>
      <c r="U111" s="108"/>
      <c r="V111" s="55"/>
      <c r="W111" s="232" t="s">
        <v>112</v>
      </c>
      <c r="X111" s="232"/>
      <c r="Y111" s="51" t="s">
        <v>9</v>
      </c>
      <c r="Z111" s="51"/>
      <c r="AA111" s="51"/>
      <c r="AB111" s="51"/>
      <c r="AC111" s="51"/>
      <c r="AD111" s="51"/>
      <c r="AE111" s="51"/>
      <c r="AF111" s="51"/>
      <c r="AG111" s="51"/>
      <c r="AH111" s="51"/>
      <c r="AI111" s="51"/>
      <c r="AJ111" s="51"/>
      <c r="AK111" s="51"/>
      <c r="AL111" s="89" t="s">
        <v>87</v>
      </c>
      <c r="AM111" s="334"/>
      <c r="AN111" s="232"/>
      <c r="AO111" s="232"/>
      <c r="AP111" s="232"/>
      <c r="AQ111" s="232"/>
    </row>
    <row r="112" spans="1:43" x14ac:dyDescent="0.2">
      <c r="A112" s="232"/>
      <c r="B112" s="328"/>
      <c r="C112" s="334"/>
      <c r="D112" s="55"/>
      <c r="E112" s="676"/>
      <c r="F112" s="676"/>
      <c r="G112" s="676"/>
      <c r="H112" s="676"/>
      <c r="I112" s="676"/>
      <c r="J112" s="676"/>
      <c r="K112" s="676"/>
      <c r="L112" s="676"/>
      <c r="M112" s="676"/>
      <c r="N112" s="676"/>
      <c r="O112" s="676"/>
      <c r="P112" s="676"/>
      <c r="Q112" s="676"/>
      <c r="R112" s="676"/>
      <c r="S112" s="676"/>
      <c r="T112" s="676"/>
      <c r="U112" s="108"/>
      <c r="V112" s="55"/>
      <c r="W112" s="232" t="s">
        <v>446</v>
      </c>
      <c r="X112" s="232"/>
      <c r="Y112" s="51" t="s">
        <v>9</v>
      </c>
      <c r="Z112" s="51"/>
      <c r="AA112" s="51"/>
      <c r="AB112" s="51"/>
      <c r="AC112" s="51"/>
      <c r="AD112" s="51"/>
      <c r="AE112" s="51"/>
      <c r="AF112" s="51"/>
      <c r="AG112" s="51"/>
      <c r="AH112" s="51"/>
      <c r="AI112" s="51"/>
      <c r="AJ112" s="51"/>
      <c r="AK112" s="51"/>
      <c r="AL112" s="89" t="s">
        <v>89</v>
      </c>
      <c r="AM112" s="334"/>
      <c r="AN112" s="232"/>
      <c r="AO112" s="232"/>
      <c r="AP112" s="232">
        <v>615</v>
      </c>
      <c r="AQ112" s="232"/>
    </row>
    <row r="113" spans="1:59" ht="6" customHeight="1" x14ac:dyDescent="0.2">
      <c r="A113" s="91"/>
      <c r="B113" s="90"/>
      <c r="C113" s="52"/>
      <c r="D113" s="28"/>
      <c r="E113" s="91"/>
      <c r="F113" s="91"/>
      <c r="G113" s="91"/>
      <c r="H113" s="91"/>
      <c r="I113" s="91"/>
      <c r="J113" s="91"/>
      <c r="K113" s="91"/>
      <c r="L113" s="91"/>
      <c r="M113" s="91"/>
      <c r="N113" s="91"/>
      <c r="O113" s="91"/>
      <c r="P113" s="91"/>
      <c r="Q113" s="91"/>
      <c r="R113" s="91"/>
      <c r="S113" s="91"/>
      <c r="T113" s="91"/>
      <c r="U113" s="52"/>
      <c r="V113" s="28"/>
      <c r="W113" s="91"/>
      <c r="X113" s="91"/>
      <c r="Y113" s="91"/>
      <c r="Z113" s="91"/>
      <c r="AA113" s="91"/>
      <c r="AB113" s="91"/>
      <c r="AC113" s="91"/>
      <c r="AD113" s="91"/>
      <c r="AE113" s="91"/>
      <c r="AF113" s="91"/>
      <c r="AG113" s="91"/>
      <c r="AH113" s="91"/>
      <c r="AI113" s="91"/>
      <c r="AJ113" s="91"/>
      <c r="AK113" s="91"/>
      <c r="AL113" s="92"/>
      <c r="AM113" s="52"/>
      <c r="AN113" s="91"/>
      <c r="AO113" s="91"/>
      <c r="AP113" s="91"/>
      <c r="AQ113" s="91"/>
    </row>
    <row r="114" spans="1:59" ht="6" customHeight="1" x14ac:dyDescent="0.2">
      <c r="A114" s="18"/>
      <c r="B114" s="326"/>
      <c r="C114" s="50"/>
      <c r="D114" s="29"/>
      <c r="E114" s="18"/>
      <c r="F114" s="18"/>
      <c r="G114" s="18"/>
      <c r="H114" s="18"/>
      <c r="I114" s="18"/>
      <c r="J114" s="18"/>
      <c r="K114" s="18"/>
      <c r="L114" s="18"/>
      <c r="M114" s="18"/>
      <c r="N114" s="18"/>
      <c r="O114" s="18"/>
      <c r="P114" s="18"/>
      <c r="Q114" s="18"/>
      <c r="R114" s="18"/>
      <c r="S114" s="18"/>
      <c r="T114" s="18"/>
      <c r="U114" s="50"/>
      <c r="V114" s="29"/>
      <c r="W114" s="18"/>
      <c r="X114" s="18"/>
      <c r="Y114" s="18"/>
      <c r="Z114" s="18"/>
      <c r="AA114" s="18"/>
      <c r="AB114" s="18"/>
      <c r="AC114" s="18"/>
      <c r="AD114" s="18"/>
      <c r="AE114" s="18"/>
      <c r="AF114" s="18"/>
      <c r="AG114" s="18"/>
      <c r="AH114" s="18"/>
      <c r="AI114" s="18"/>
      <c r="AJ114" s="18"/>
      <c r="AK114" s="18"/>
      <c r="AL114" s="326"/>
      <c r="AM114" s="50"/>
      <c r="AN114" s="18"/>
      <c r="AO114" s="18"/>
      <c r="AP114" s="18"/>
      <c r="AQ114" s="18"/>
    </row>
    <row r="115" spans="1:59" ht="11.25" customHeight="1" x14ac:dyDescent="0.2">
      <c r="A115" s="232"/>
      <c r="B115" s="328">
        <v>612</v>
      </c>
      <c r="C115" s="334"/>
      <c r="D115" s="55"/>
      <c r="E115" s="676" t="str">
        <f ca="1">VLOOKUP(INDIRECT(ADDRESS(ROW(),COLUMN()-3)),Language_Translations,MATCH(Language_Selected,Language_Options,0),FALSE)</f>
        <v>Where did you seek advice or treatment?
Anywhere else?</v>
      </c>
      <c r="F115" s="676"/>
      <c r="G115" s="676"/>
      <c r="H115" s="676"/>
      <c r="I115" s="676"/>
      <c r="J115" s="676"/>
      <c r="K115" s="676"/>
      <c r="L115" s="676"/>
      <c r="M115" s="676"/>
      <c r="N115" s="676"/>
      <c r="O115" s="676"/>
      <c r="P115" s="676"/>
      <c r="Q115" s="676"/>
      <c r="R115" s="676"/>
      <c r="S115" s="676"/>
      <c r="T115" s="676"/>
      <c r="U115" s="108"/>
      <c r="V115" s="55"/>
      <c r="W115" s="110" t="s">
        <v>329</v>
      </c>
      <c r="X115" s="232"/>
      <c r="Y115" s="232"/>
      <c r="Z115" s="232"/>
      <c r="AA115" s="232"/>
      <c r="AB115" s="232"/>
      <c r="AC115" s="232"/>
      <c r="AD115" s="232"/>
      <c r="AE115" s="232"/>
      <c r="AF115" s="232"/>
      <c r="AG115" s="232"/>
      <c r="AH115" s="232"/>
      <c r="AI115" s="232"/>
      <c r="AJ115" s="232"/>
      <c r="AK115" s="232"/>
      <c r="AL115" s="328"/>
      <c r="AM115" s="334"/>
      <c r="AN115" s="232"/>
      <c r="AO115" s="232"/>
      <c r="AP115" s="232"/>
      <c r="AQ115" s="232"/>
      <c r="AS115" s="232"/>
      <c r="AT115" s="232"/>
      <c r="AU115" s="232"/>
      <c r="AV115" s="232"/>
      <c r="AW115" s="232"/>
      <c r="AX115" s="232"/>
      <c r="AY115" s="232"/>
      <c r="AZ115" s="232"/>
      <c r="BA115" s="232"/>
      <c r="BB115" s="328"/>
      <c r="BG115" s="328"/>
    </row>
    <row r="116" spans="1:59" ht="11.25" customHeight="1" x14ac:dyDescent="0.2">
      <c r="A116" s="232"/>
      <c r="B116" s="93" t="s">
        <v>297</v>
      </c>
      <c r="C116" s="334"/>
      <c r="D116" s="55"/>
      <c r="E116" s="676"/>
      <c r="F116" s="676"/>
      <c r="G116" s="676"/>
      <c r="H116" s="676"/>
      <c r="I116" s="676"/>
      <c r="J116" s="676"/>
      <c r="K116" s="676"/>
      <c r="L116" s="676"/>
      <c r="M116" s="676"/>
      <c r="N116" s="676"/>
      <c r="O116" s="676"/>
      <c r="P116" s="676"/>
      <c r="Q116" s="676"/>
      <c r="R116" s="676"/>
      <c r="S116" s="676"/>
      <c r="T116" s="676"/>
      <c r="U116" s="108"/>
      <c r="V116" s="55"/>
      <c r="W116" s="232"/>
      <c r="X116" s="232" t="s">
        <v>331</v>
      </c>
      <c r="Y116" s="232"/>
      <c r="Z116" s="232"/>
      <c r="AA116" s="232"/>
      <c r="AB116" s="232"/>
      <c r="AC116" s="232"/>
      <c r="AD116" s="232"/>
      <c r="AE116" s="232"/>
      <c r="AG116" s="51" t="s">
        <v>9</v>
      </c>
      <c r="AH116" s="51"/>
      <c r="AI116" s="51"/>
      <c r="AJ116" s="51"/>
      <c r="AK116" s="51"/>
      <c r="AL116" s="328" t="s">
        <v>239</v>
      </c>
      <c r="AM116" s="334"/>
      <c r="AN116" s="232"/>
      <c r="AO116" s="232"/>
      <c r="AP116" s="232"/>
      <c r="AQ116" s="232"/>
      <c r="AS116" s="232"/>
      <c r="AT116" s="232"/>
      <c r="AU116" s="232"/>
      <c r="AV116" s="232"/>
      <c r="AW116" s="232"/>
      <c r="AX116" s="232"/>
      <c r="AY116" s="232"/>
      <c r="AZ116" s="232"/>
      <c r="BA116" s="51"/>
      <c r="BB116" s="51"/>
      <c r="BC116" s="51"/>
      <c r="BD116" s="51"/>
      <c r="BE116" s="51"/>
      <c r="BF116" s="51"/>
      <c r="BG116" s="328"/>
    </row>
    <row r="117" spans="1:59" ht="11.25" customHeight="1" x14ac:dyDescent="0.2">
      <c r="A117" s="232"/>
      <c r="B117" s="328"/>
      <c r="C117" s="334"/>
      <c r="D117" s="55"/>
      <c r="E117" s="676"/>
      <c r="F117" s="676"/>
      <c r="G117" s="676"/>
      <c r="H117" s="676"/>
      <c r="I117" s="676"/>
      <c r="J117" s="676"/>
      <c r="K117" s="676"/>
      <c r="L117" s="676"/>
      <c r="M117" s="676"/>
      <c r="N117" s="676"/>
      <c r="O117" s="676"/>
      <c r="P117" s="676"/>
      <c r="Q117" s="676"/>
      <c r="R117" s="676"/>
      <c r="S117" s="676"/>
      <c r="T117" s="676"/>
      <c r="U117" s="108"/>
      <c r="V117" s="55"/>
      <c r="W117" s="232"/>
      <c r="X117" s="232" t="s">
        <v>332</v>
      </c>
      <c r="Y117" s="232"/>
      <c r="Z117" s="232"/>
      <c r="AA117" s="232"/>
      <c r="AB117" s="232"/>
      <c r="AC117" s="232"/>
      <c r="AD117" s="232"/>
      <c r="AE117" s="232"/>
      <c r="AF117" s="232"/>
      <c r="AG117" s="232"/>
      <c r="AI117" s="51" t="s">
        <v>9</v>
      </c>
      <c r="AJ117" s="51"/>
      <c r="AK117" s="51"/>
      <c r="AL117" s="328" t="s">
        <v>241</v>
      </c>
      <c r="AM117" s="334"/>
      <c r="AN117" s="232"/>
      <c r="AO117" s="232"/>
      <c r="AP117" s="232"/>
      <c r="AQ117" s="232"/>
      <c r="AS117" s="232"/>
      <c r="AT117" s="232"/>
      <c r="AU117" s="232"/>
      <c r="AV117" s="232"/>
      <c r="AW117" s="232"/>
      <c r="AX117" s="232"/>
      <c r="AY117" s="232"/>
      <c r="AZ117" s="232"/>
      <c r="BA117" s="232"/>
      <c r="BB117" s="328"/>
      <c r="BC117" s="51"/>
      <c r="BD117" s="51"/>
      <c r="BE117" s="51"/>
      <c r="BF117" s="51"/>
      <c r="BG117" s="328"/>
    </row>
    <row r="118" spans="1:59" ht="11.25" customHeight="1" x14ac:dyDescent="0.2">
      <c r="A118" s="232"/>
      <c r="B118" s="328"/>
      <c r="C118" s="334"/>
      <c r="D118" s="55"/>
      <c r="E118" s="331"/>
      <c r="F118" s="331"/>
      <c r="G118" s="331"/>
      <c r="H118" s="331"/>
      <c r="I118" s="331"/>
      <c r="J118" s="331"/>
      <c r="K118" s="331"/>
      <c r="L118" s="331"/>
      <c r="M118" s="331"/>
      <c r="N118" s="331"/>
      <c r="O118" s="331"/>
      <c r="P118" s="331"/>
      <c r="Q118" s="331"/>
      <c r="R118" s="331"/>
      <c r="S118" s="331"/>
      <c r="T118" s="331"/>
      <c r="U118" s="108"/>
      <c r="V118" s="55"/>
      <c r="W118" s="232"/>
      <c r="X118" s="232" t="s">
        <v>467</v>
      </c>
      <c r="Y118" s="232"/>
      <c r="Z118" s="232"/>
      <c r="AA118" s="232"/>
      <c r="AB118" s="232"/>
      <c r="AC118" s="232"/>
      <c r="AD118" s="232"/>
      <c r="AE118" s="232"/>
      <c r="AF118" s="232"/>
      <c r="AG118" s="232"/>
      <c r="AH118" s="51" t="s">
        <v>9</v>
      </c>
      <c r="AI118" s="51"/>
      <c r="AJ118" s="51"/>
      <c r="AK118" s="51"/>
      <c r="AL118" s="328" t="s">
        <v>209</v>
      </c>
      <c r="AM118" s="334"/>
      <c r="AN118" s="232"/>
      <c r="AO118" s="232"/>
      <c r="AP118" s="232"/>
      <c r="AQ118" s="232"/>
      <c r="AS118" s="232"/>
      <c r="AT118" s="232"/>
      <c r="AU118" s="232"/>
      <c r="AV118" s="232"/>
      <c r="AW118" s="232"/>
      <c r="AX118" s="232"/>
      <c r="AY118" s="232"/>
      <c r="AZ118" s="232"/>
      <c r="BA118" s="232"/>
      <c r="BB118" s="51"/>
      <c r="BC118" s="51"/>
      <c r="BD118" s="51"/>
      <c r="BE118" s="51"/>
      <c r="BF118" s="51"/>
      <c r="BG118" s="328"/>
    </row>
    <row r="119" spans="1:59" ht="11.25" customHeight="1" x14ac:dyDescent="0.2">
      <c r="A119" s="232"/>
      <c r="B119" s="328"/>
      <c r="C119" s="334"/>
      <c r="D119" s="55"/>
      <c r="E119" s="232"/>
      <c r="F119" s="232"/>
      <c r="G119" s="232"/>
      <c r="H119" s="232"/>
      <c r="I119" s="232"/>
      <c r="J119" s="232"/>
      <c r="K119" s="232"/>
      <c r="L119" s="232"/>
      <c r="M119" s="232"/>
      <c r="N119" s="232"/>
      <c r="O119" s="232"/>
      <c r="P119" s="232"/>
      <c r="Q119" s="232"/>
      <c r="R119" s="232"/>
      <c r="S119" s="232"/>
      <c r="T119" s="232"/>
      <c r="U119" s="334"/>
      <c r="V119" s="55"/>
      <c r="W119" s="232"/>
      <c r="X119" s="232" t="s">
        <v>335</v>
      </c>
      <c r="Y119" s="232"/>
      <c r="Z119" s="232"/>
      <c r="AA119" s="232"/>
      <c r="AB119" s="232"/>
      <c r="AC119" s="51" t="s">
        <v>9</v>
      </c>
      <c r="AD119" s="51"/>
      <c r="AE119" s="51"/>
      <c r="AF119" s="51"/>
      <c r="AG119" s="51"/>
      <c r="AH119" s="51"/>
      <c r="AI119" s="51"/>
      <c r="AJ119" s="51"/>
      <c r="AK119" s="51"/>
      <c r="AL119" s="328" t="s">
        <v>244</v>
      </c>
      <c r="AM119" s="334"/>
      <c r="AN119" s="232"/>
      <c r="AO119" s="232"/>
      <c r="AP119" s="232"/>
      <c r="AQ119" s="232"/>
      <c r="AS119" s="232"/>
      <c r="AT119" s="232"/>
      <c r="AU119" s="232"/>
      <c r="AV119" s="232"/>
      <c r="AW119" s="232"/>
      <c r="AX119" s="232"/>
      <c r="AY119" s="232"/>
      <c r="AZ119" s="232"/>
      <c r="BA119" s="232"/>
      <c r="BB119" s="232"/>
      <c r="BC119" s="232"/>
      <c r="BD119" s="232"/>
      <c r="BE119" s="232"/>
      <c r="BF119" s="232"/>
      <c r="BG119" s="328"/>
    </row>
    <row r="120" spans="1:59" ht="11.25" customHeight="1" x14ac:dyDescent="0.2">
      <c r="A120" s="232"/>
      <c r="B120" s="328"/>
      <c r="C120" s="334"/>
      <c r="D120" s="55"/>
      <c r="E120" s="645" t="s">
        <v>466</v>
      </c>
      <c r="F120" s="645"/>
      <c r="G120" s="645"/>
      <c r="H120" s="645"/>
      <c r="I120" s="645"/>
      <c r="J120" s="645"/>
      <c r="K120" s="645"/>
      <c r="L120" s="645"/>
      <c r="M120" s="645"/>
      <c r="N120" s="645"/>
      <c r="O120" s="645"/>
      <c r="P120" s="645"/>
      <c r="Q120" s="645"/>
      <c r="R120" s="645"/>
      <c r="S120" s="645"/>
      <c r="T120" s="645"/>
      <c r="U120" s="334"/>
      <c r="V120" s="55"/>
      <c r="W120" s="232"/>
      <c r="X120" s="308" t="s">
        <v>396</v>
      </c>
      <c r="Y120" s="232"/>
      <c r="Z120" s="232"/>
      <c r="AA120" s="232"/>
      <c r="AB120" s="232"/>
      <c r="AC120" s="232"/>
      <c r="AD120" s="232"/>
      <c r="AE120" s="232"/>
      <c r="AF120" s="232"/>
      <c r="AG120" s="232"/>
      <c r="AH120" s="51"/>
      <c r="AI120" s="51"/>
      <c r="AJ120" s="51"/>
      <c r="AK120" s="51"/>
      <c r="AL120" s="308"/>
      <c r="AM120" s="334"/>
      <c r="AN120" s="232"/>
      <c r="AO120" s="232"/>
      <c r="AP120" s="232"/>
      <c r="AQ120" s="232"/>
      <c r="AS120" s="232"/>
      <c r="AT120" s="232"/>
      <c r="AU120" s="232"/>
      <c r="AV120" s="232"/>
      <c r="AW120" s="232"/>
      <c r="AX120" s="232"/>
      <c r="AY120" s="232"/>
      <c r="AZ120" s="311"/>
      <c r="BA120" s="311"/>
      <c r="BB120" s="312"/>
      <c r="BC120" s="312"/>
      <c r="BD120" s="312"/>
      <c r="BE120" s="312"/>
      <c r="BF120" s="312"/>
      <c r="BG120" s="328"/>
    </row>
    <row r="121" spans="1:59" ht="11.25" customHeight="1" x14ac:dyDescent="0.2">
      <c r="A121" s="232"/>
      <c r="B121" s="328"/>
      <c r="C121" s="334"/>
      <c r="D121" s="55"/>
      <c r="E121" s="645"/>
      <c r="F121" s="645"/>
      <c r="G121" s="645"/>
      <c r="H121" s="645"/>
      <c r="I121" s="645"/>
      <c r="J121" s="645"/>
      <c r="K121" s="645"/>
      <c r="L121" s="645"/>
      <c r="M121" s="645"/>
      <c r="N121" s="645"/>
      <c r="O121" s="645"/>
      <c r="P121" s="645"/>
      <c r="Q121" s="645"/>
      <c r="R121" s="645"/>
      <c r="S121" s="645"/>
      <c r="T121" s="645"/>
      <c r="U121" s="334"/>
      <c r="V121" s="55"/>
      <c r="W121" s="232"/>
      <c r="X121" s="232"/>
      <c r="Y121" s="232" t="s">
        <v>397</v>
      </c>
      <c r="Z121" s="232"/>
      <c r="AA121" s="232"/>
      <c r="AB121" s="232"/>
      <c r="AC121" s="232"/>
      <c r="AD121" s="51" t="s">
        <v>9</v>
      </c>
      <c r="AE121" s="51"/>
      <c r="AF121" s="51"/>
      <c r="AG121" s="51"/>
      <c r="AH121" s="51"/>
      <c r="AI121" s="51"/>
      <c r="AJ121" s="51"/>
      <c r="AK121" s="51"/>
      <c r="AL121" s="328" t="s">
        <v>246</v>
      </c>
      <c r="AM121" s="334"/>
      <c r="AN121" s="232"/>
      <c r="AO121" s="232"/>
      <c r="AP121" s="232"/>
      <c r="AQ121" s="232"/>
      <c r="AS121" s="232"/>
      <c r="AT121" s="232"/>
      <c r="AU121" s="232"/>
      <c r="AV121" s="232"/>
      <c r="AW121" s="51"/>
      <c r="AX121" s="306"/>
      <c r="AY121" s="51"/>
      <c r="AZ121" s="51"/>
      <c r="BA121" s="51"/>
      <c r="BB121" s="51"/>
      <c r="BC121" s="51"/>
      <c r="BD121" s="51"/>
      <c r="BE121" s="51"/>
      <c r="BF121" s="51"/>
      <c r="BG121" s="27"/>
    </row>
    <row r="122" spans="1:59" ht="11.25" customHeight="1" x14ac:dyDescent="0.2">
      <c r="A122" s="232"/>
      <c r="B122" s="328"/>
      <c r="C122" s="334"/>
      <c r="D122" s="55"/>
      <c r="E122" s="232"/>
      <c r="F122" s="232"/>
      <c r="G122" s="232"/>
      <c r="H122" s="232"/>
      <c r="I122" s="232"/>
      <c r="J122" s="232"/>
      <c r="K122" s="232"/>
      <c r="L122" s="232"/>
      <c r="M122" s="232"/>
      <c r="N122" s="232"/>
      <c r="O122" s="232"/>
      <c r="P122" s="232"/>
      <c r="Q122" s="232"/>
      <c r="R122" s="232"/>
      <c r="S122" s="232"/>
      <c r="T122" s="232"/>
      <c r="U122" s="334"/>
      <c r="V122" s="55"/>
      <c r="W122" s="232"/>
      <c r="X122" s="232" t="s">
        <v>336</v>
      </c>
      <c r="AL122"/>
      <c r="AM122" s="334"/>
      <c r="AN122" s="232"/>
      <c r="AO122" s="232"/>
      <c r="AP122" s="232"/>
      <c r="AQ122" s="232"/>
      <c r="AS122" s="232"/>
      <c r="AT122" s="232"/>
      <c r="AU122" s="232"/>
      <c r="AV122" s="232"/>
      <c r="AW122" s="232"/>
      <c r="AX122" s="232"/>
      <c r="AY122" s="232"/>
      <c r="AZ122" s="232"/>
      <c r="BA122" s="232"/>
      <c r="BG122" s="328"/>
    </row>
    <row r="123" spans="1:59" ht="11.25" customHeight="1" x14ac:dyDescent="0.2">
      <c r="A123" s="232"/>
      <c r="B123" s="328"/>
      <c r="C123" s="334"/>
      <c r="D123" s="55"/>
      <c r="E123" s="645" t="s">
        <v>470</v>
      </c>
      <c r="F123" s="645"/>
      <c r="G123" s="645"/>
      <c r="H123" s="645"/>
      <c r="I123" s="645"/>
      <c r="J123" s="645"/>
      <c r="K123" s="645"/>
      <c r="L123" s="645"/>
      <c r="M123" s="645"/>
      <c r="N123" s="645"/>
      <c r="O123" s="645"/>
      <c r="P123" s="645"/>
      <c r="Q123" s="645"/>
      <c r="R123" s="645"/>
      <c r="S123" s="645"/>
      <c r="T123" s="645"/>
      <c r="U123" s="334"/>
      <c r="V123" s="55"/>
      <c r="W123" s="232"/>
      <c r="Y123" t="s">
        <v>469</v>
      </c>
      <c r="AB123" s="94"/>
      <c r="AC123" s="94"/>
      <c r="AD123" s="94"/>
      <c r="AE123" s="91"/>
      <c r="AF123" s="91"/>
      <c r="AG123" s="91"/>
      <c r="AH123" s="91"/>
      <c r="AI123" s="91"/>
      <c r="AJ123" s="91"/>
      <c r="AK123" s="91"/>
      <c r="AL123" s="328" t="s">
        <v>248</v>
      </c>
      <c r="AM123" s="334"/>
      <c r="AN123" s="232"/>
      <c r="AO123" s="232"/>
      <c r="AP123" s="232"/>
      <c r="AQ123" s="232"/>
      <c r="AS123" s="232"/>
      <c r="AT123" s="232"/>
      <c r="AU123" s="232"/>
      <c r="AV123" s="232"/>
      <c r="AW123" s="232"/>
      <c r="AX123" s="232"/>
      <c r="AY123" s="51"/>
      <c r="AZ123" s="51"/>
      <c r="BA123" s="51"/>
      <c r="BB123" s="51"/>
      <c r="BC123" s="51"/>
      <c r="BD123" s="51"/>
      <c r="BE123" s="51"/>
      <c r="BF123" s="51"/>
      <c r="BG123" s="328"/>
    </row>
    <row r="124" spans="1:59" ht="11.25" customHeight="1" x14ac:dyDescent="0.2">
      <c r="A124" s="232"/>
      <c r="B124" s="328"/>
      <c r="C124" s="334"/>
      <c r="D124" s="55"/>
      <c r="E124" s="645"/>
      <c r="F124" s="645"/>
      <c r="G124" s="645"/>
      <c r="H124" s="645"/>
      <c r="I124" s="645"/>
      <c r="J124" s="645"/>
      <c r="K124" s="645"/>
      <c r="L124" s="645"/>
      <c r="M124" s="645"/>
      <c r="N124" s="645"/>
      <c r="O124" s="645"/>
      <c r="P124" s="645"/>
      <c r="Q124" s="645"/>
      <c r="R124" s="645"/>
      <c r="S124" s="645"/>
      <c r="T124" s="645"/>
      <c r="U124" s="334"/>
      <c r="V124" s="55"/>
      <c r="W124" s="232"/>
      <c r="Y124" s="232"/>
      <c r="Z124" s="232"/>
      <c r="AA124" s="232"/>
      <c r="AB124" s="309" t="s">
        <v>102</v>
      </c>
      <c r="AC124" s="309"/>
      <c r="AD124" s="309"/>
      <c r="AE124" s="309"/>
      <c r="AF124" s="309"/>
      <c r="AG124" s="309"/>
      <c r="AH124" s="309"/>
      <c r="AI124" s="309"/>
      <c r="AJ124" s="309"/>
      <c r="AK124" s="309"/>
      <c r="AL124" s="328"/>
      <c r="AM124" s="334"/>
      <c r="AN124" s="232"/>
      <c r="AO124" s="232"/>
      <c r="AP124" s="232"/>
      <c r="AQ124" s="232"/>
      <c r="AS124" s="308"/>
      <c r="AT124" s="308"/>
      <c r="AU124" s="308"/>
      <c r="AV124" s="308"/>
      <c r="AW124" s="308"/>
      <c r="AX124" s="51"/>
      <c r="AY124" s="51"/>
      <c r="AZ124" s="51"/>
      <c r="BA124" s="51"/>
      <c r="BB124" s="51"/>
      <c r="BC124" s="51"/>
      <c r="BD124" s="51"/>
      <c r="BE124" s="51"/>
      <c r="BF124" s="51"/>
      <c r="BG124" s="328"/>
    </row>
    <row r="125" spans="1:59" ht="11.25" customHeight="1" x14ac:dyDescent="0.2">
      <c r="A125" s="232"/>
      <c r="B125" s="328"/>
      <c r="C125" s="334"/>
      <c r="D125" s="55"/>
      <c r="E125" s="645"/>
      <c r="F125" s="645"/>
      <c r="G125" s="645"/>
      <c r="H125" s="645"/>
      <c r="I125" s="645"/>
      <c r="J125" s="645"/>
      <c r="K125" s="645"/>
      <c r="L125" s="645"/>
      <c r="M125" s="645"/>
      <c r="N125" s="645"/>
      <c r="O125" s="645"/>
      <c r="P125" s="645"/>
      <c r="Q125" s="645"/>
      <c r="R125" s="645"/>
      <c r="S125" s="645"/>
      <c r="T125" s="645"/>
      <c r="U125" s="334"/>
      <c r="V125" s="55"/>
      <c r="W125" s="232"/>
      <c r="X125" s="232"/>
      <c r="Y125" s="232"/>
      <c r="Z125" s="232"/>
      <c r="AA125" s="232"/>
      <c r="AB125" s="232"/>
      <c r="AC125" s="232"/>
      <c r="AD125" s="232"/>
      <c r="AE125" s="232"/>
      <c r="AF125" s="232"/>
      <c r="AG125" s="232"/>
      <c r="AH125" s="232"/>
      <c r="AI125" s="232"/>
      <c r="AJ125" s="232"/>
      <c r="AK125" s="232"/>
      <c r="AL125" s="328"/>
      <c r="AM125" s="334"/>
      <c r="AN125" s="232"/>
      <c r="AO125" s="232"/>
      <c r="AP125" s="232"/>
      <c r="AQ125" s="232"/>
      <c r="AS125" s="232"/>
      <c r="AT125" s="232"/>
      <c r="AU125" s="232"/>
      <c r="AV125" s="232"/>
      <c r="AW125" s="232"/>
      <c r="AX125" s="232"/>
      <c r="AY125" s="232"/>
      <c r="AZ125" s="232"/>
      <c r="BA125" s="232"/>
      <c r="BG125" s="328"/>
    </row>
    <row r="126" spans="1:59" ht="11.25" customHeight="1" x14ac:dyDescent="0.2">
      <c r="A126" s="232"/>
      <c r="B126" s="328"/>
      <c r="C126" s="334"/>
      <c r="D126" s="55"/>
      <c r="E126" s="645"/>
      <c r="F126" s="645"/>
      <c r="G126" s="645"/>
      <c r="H126" s="645"/>
      <c r="I126" s="645"/>
      <c r="J126" s="645"/>
      <c r="K126" s="645"/>
      <c r="L126" s="645"/>
      <c r="M126" s="645"/>
      <c r="N126" s="645"/>
      <c r="O126" s="645"/>
      <c r="P126" s="645"/>
      <c r="Q126" s="645"/>
      <c r="R126" s="645"/>
      <c r="S126" s="645"/>
      <c r="T126" s="645"/>
      <c r="U126" s="334"/>
      <c r="V126" s="55"/>
      <c r="W126" s="110" t="s">
        <v>338</v>
      </c>
      <c r="X126" s="232"/>
      <c r="Y126" s="232"/>
      <c r="Z126" s="232"/>
      <c r="AA126" s="232"/>
      <c r="AB126" s="232"/>
      <c r="AC126" s="232"/>
      <c r="AD126" s="232"/>
      <c r="AE126" s="232"/>
      <c r="AF126" s="232"/>
      <c r="AG126" s="232"/>
      <c r="AH126" s="232"/>
      <c r="AI126" s="232"/>
      <c r="AJ126" s="232"/>
      <c r="AK126" s="232"/>
      <c r="AL126" s="328"/>
      <c r="AM126" s="334"/>
      <c r="AN126" s="232"/>
      <c r="AO126" s="232"/>
      <c r="AP126" s="232"/>
      <c r="AQ126" s="232"/>
      <c r="AS126" s="232"/>
      <c r="AT126" s="232"/>
      <c r="AU126" s="232"/>
      <c r="AV126" s="232"/>
      <c r="AW126" s="232"/>
      <c r="AX126" s="232"/>
      <c r="AY126" s="232"/>
      <c r="AZ126" s="232"/>
      <c r="BA126" s="232"/>
      <c r="BB126" s="232"/>
      <c r="BC126" s="232"/>
      <c r="BG126" s="328"/>
    </row>
    <row r="127" spans="1:59" ht="11.25" customHeight="1" x14ac:dyDescent="0.2">
      <c r="A127" s="232"/>
      <c r="B127" s="328"/>
      <c r="C127" s="334"/>
      <c r="D127" s="55"/>
      <c r="U127" s="334"/>
      <c r="V127" s="55"/>
      <c r="W127" s="232"/>
      <c r="X127" s="232" t="s">
        <v>339</v>
      </c>
      <c r="Y127" s="232"/>
      <c r="Z127" s="232"/>
      <c r="AA127" s="232"/>
      <c r="AB127" s="232"/>
      <c r="AC127" s="232"/>
      <c r="AD127" s="51"/>
      <c r="AE127" s="51" t="s">
        <v>9</v>
      </c>
      <c r="AF127" s="51"/>
      <c r="AG127" s="51"/>
      <c r="AH127" s="51"/>
      <c r="AI127" s="51"/>
      <c r="AJ127" s="51"/>
      <c r="AK127" s="51"/>
      <c r="AL127" s="328" t="s">
        <v>250</v>
      </c>
      <c r="AM127" s="334"/>
      <c r="AN127" s="232"/>
      <c r="AO127" s="232"/>
      <c r="AP127" s="232"/>
      <c r="AQ127" s="232"/>
      <c r="AS127" s="232"/>
      <c r="AT127" s="232"/>
      <c r="AU127" s="232"/>
      <c r="AV127" s="232"/>
      <c r="AW127" s="311"/>
      <c r="AX127" s="311"/>
      <c r="AY127" s="311"/>
      <c r="AZ127" s="311"/>
      <c r="BA127" s="311"/>
      <c r="BB127" s="311"/>
      <c r="BC127" s="311"/>
      <c r="BD127" s="312"/>
      <c r="BE127" s="312"/>
      <c r="BF127" s="312"/>
      <c r="BG127" s="328"/>
    </row>
    <row r="128" spans="1:59" ht="11.25" customHeight="1" x14ac:dyDescent="0.2">
      <c r="A128" s="232"/>
      <c r="B128" s="328"/>
      <c r="C128" s="334"/>
      <c r="D128" s="55"/>
      <c r="E128" s="2"/>
      <c r="F128" s="2"/>
      <c r="G128" s="2"/>
      <c r="H128" s="2"/>
      <c r="I128" s="2"/>
      <c r="J128" s="2"/>
      <c r="K128" s="2"/>
      <c r="L128" s="2"/>
      <c r="M128" s="2"/>
      <c r="N128" s="2"/>
      <c r="O128" s="2"/>
      <c r="P128" s="2"/>
      <c r="Q128" s="2"/>
      <c r="R128" s="2"/>
      <c r="S128" s="2"/>
      <c r="T128" s="2"/>
      <c r="U128" s="334"/>
      <c r="V128" s="55"/>
      <c r="W128" s="232"/>
      <c r="X128" s="308" t="s">
        <v>341</v>
      </c>
      <c r="Y128" s="308"/>
      <c r="Z128" s="308"/>
      <c r="AA128" s="308"/>
      <c r="AB128" s="308"/>
      <c r="AC128" s="51"/>
      <c r="AD128" s="51" t="s">
        <v>9</v>
      </c>
      <c r="AE128" s="51"/>
      <c r="AF128" s="51"/>
      <c r="AG128" s="51"/>
      <c r="AH128" s="51"/>
      <c r="AI128" s="51"/>
      <c r="AJ128" s="51"/>
      <c r="AK128" s="51"/>
      <c r="AL128" s="328" t="s">
        <v>252</v>
      </c>
      <c r="AM128" s="334"/>
      <c r="AN128" s="232"/>
      <c r="AO128" s="232"/>
      <c r="AP128" s="232"/>
      <c r="AQ128" s="232"/>
      <c r="AS128" s="232"/>
      <c r="AT128" s="232"/>
      <c r="BG128" s="27"/>
    </row>
    <row r="129" spans="1:59" ht="11.25" customHeight="1" x14ac:dyDescent="0.2">
      <c r="A129" s="232"/>
      <c r="B129" s="328"/>
      <c r="C129" s="334"/>
      <c r="D129" s="55"/>
      <c r="E129" s="232"/>
      <c r="F129" s="232"/>
      <c r="G129" s="232"/>
      <c r="H129" s="232"/>
      <c r="I129" s="232"/>
      <c r="J129" s="232"/>
      <c r="K129" s="232"/>
      <c r="L129" s="232"/>
      <c r="M129" s="232"/>
      <c r="N129" s="232"/>
      <c r="O129" s="232"/>
      <c r="P129" s="232"/>
      <c r="Q129" s="232"/>
      <c r="R129" s="232"/>
      <c r="S129" s="232"/>
      <c r="T129" s="232"/>
      <c r="U129" s="334"/>
      <c r="V129" s="55"/>
      <c r="W129" s="232"/>
      <c r="X129" s="232" t="s">
        <v>399</v>
      </c>
      <c r="Y129" s="232"/>
      <c r="Z129" s="232"/>
      <c r="AA129" s="232"/>
      <c r="AB129" s="51" t="s">
        <v>9</v>
      </c>
      <c r="AC129" s="51"/>
      <c r="AD129" s="51"/>
      <c r="AE129" s="51"/>
      <c r="AF129" s="51"/>
      <c r="AG129" s="51"/>
      <c r="AH129" s="51"/>
      <c r="AI129" s="51"/>
      <c r="AJ129" s="306"/>
      <c r="AK129" s="51"/>
      <c r="AL129" s="328" t="s">
        <v>306</v>
      </c>
      <c r="AM129" s="334"/>
      <c r="AN129" s="232"/>
      <c r="AO129" s="232"/>
      <c r="AP129" s="232"/>
      <c r="AQ129" s="232"/>
      <c r="AS129" s="232"/>
      <c r="AT129" s="232"/>
      <c r="AU129" s="232"/>
      <c r="AV129" s="232"/>
      <c r="AW129" s="232"/>
      <c r="AX129" s="232"/>
      <c r="AY129" s="232"/>
      <c r="AZ129" s="232"/>
      <c r="BA129" s="232"/>
      <c r="BG129" s="27"/>
    </row>
    <row r="130" spans="1:59" ht="11.25" customHeight="1" x14ac:dyDescent="0.2">
      <c r="A130" s="232"/>
      <c r="B130" s="328"/>
      <c r="C130" s="334"/>
      <c r="D130" s="55"/>
      <c r="E130" s="232"/>
      <c r="F130" s="232"/>
      <c r="G130" s="232"/>
      <c r="H130" s="232"/>
      <c r="I130" s="232"/>
      <c r="J130" s="232"/>
      <c r="K130" s="232"/>
      <c r="L130" s="232"/>
      <c r="M130" s="232"/>
      <c r="N130" s="232"/>
      <c r="O130" s="232"/>
      <c r="P130" s="232"/>
      <c r="Q130" s="232"/>
      <c r="R130" s="232"/>
      <c r="S130" s="232"/>
      <c r="T130" s="232"/>
      <c r="U130" s="334"/>
      <c r="V130" s="55"/>
      <c r="W130" s="232"/>
      <c r="X130" s="232" t="s">
        <v>400</v>
      </c>
      <c r="Y130" s="232"/>
      <c r="Z130" s="232"/>
      <c r="AA130" s="232"/>
      <c r="AB130" s="232"/>
      <c r="AC130" s="232"/>
      <c r="AD130" s="51" t="s">
        <v>9</v>
      </c>
      <c r="AE130" s="51"/>
      <c r="AF130" s="51"/>
      <c r="AG130" s="51"/>
      <c r="AH130" s="51"/>
      <c r="AI130" s="51"/>
      <c r="AJ130" s="51"/>
      <c r="AK130" s="51"/>
      <c r="AL130" s="328" t="s">
        <v>309</v>
      </c>
      <c r="AM130" s="334"/>
      <c r="AN130" s="232"/>
      <c r="AO130" s="232"/>
      <c r="AP130" s="232"/>
      <c r="AQ130" s="232"/>
      <c r="AS130" s="232"/>
      <c r="AT130" s="232"/>
      <c r="AU130" s="232"/>
      <c r="AV130" s="232"/>
      <c r="AW130" s="232"/>
      <c r="AX130" s="51"/>
      <c r="AY130" s="51"/>
      <c r="AZ130" s="51"/>
      <c r="BA130" s="51"/>
      <c r="BB130" s="51"/>
      <c r="BC130" s="51"/>
      <c r="BD130" s="51"/>
      <c r="BE130" s="51"/>
      <c r="BF130" s="51"/>
      <c r="BG130" s="328"/>
    </row>
    <row r="131" spans="1:59" ht="11.25" customHeight="1" x14ac:dyDescent="0.2">
      <c r="A131" s="232"/>
      <c r="B131" s="328"/>
      <c r="C131" s="334"/>
      <c r="D131" s="55"/>
      <c r="U131" s="334"/>
      <c r="V131" s="55"/>
      <c r="W131" s="232"/>
      <c r="X131" s="232" t="s">
        <v>335</v>
      </c>
      <c r="Y131" s="232"/>
      <c r="Z131" s="232"/>
      <c r="AA131" s="232"/>
      <c r="AB131" s="232"/>
      <c r="AC131" s="51" t="s">
        <v>9</v>
      </c>
      <c r="AD131" s="51"/>
      <c r="AE131" s="51"/>
      <c r="AF131" s="51"/>
      <c r="AG131" s="51"/>
      <c r="AH131" s="51"/>
      <c r="AI131" s="51"/>
      <c r="AJ131" s="51"/>
      <c r="AK131" s="51"/>
      <c r="AL131" s="328" t="s">
        <v>311</v>
      </c>
      <c r="AM131" s="334"/>
      <c r="AN131" s="232"/>
      <c r="AO131" s="232"/>
      <c r="AP131" s="232"/>
      <c r="AQ131" s="232"/>
      <c r="AS131" s="232"/>
      <c r="AT131" s="232"/>
      <c r="AU131" s="232"/>
      <c r="AV131" s="232"/>
      <c r="AW131" s="51"/>
      <c r="AX131" s="51"/>
      <c r="AY131" s="51"/>
      <c r="AZ131" s="51"/>
      <c r="BA131" s="51"/>
      <c r="BB131" s="51"/>
      <c r="BC131" s="51"/>
      <c r="BD131" s="51"/>
      <c r="BE131" s="51"/>
      <c r="BF131" s="51"/>
      <c r="BG131" s="328"/>
    </row>
    <row r="132" spans="1:59" ht="11.25" customHeight="1" x14ac:dyDescent="0.2">
      <c r="A132" s="232"/>
      <c r="B132" s="328"/>
      <c r="C132" s="334"/>
      <c r="D132" s="55"/>
      <c r="E132" s="232"/>
      <c r="F132" s="232"/>
      <c r="G132" s="232"/>
      <c r="H132" s="232"/>
      <c r="I132" s="232"/>
      <c r="J132" s="232"/>
      <c r="K132" s="232"/>
      <c r="L132" s="232"/>
      <c r="M132" s="232"/>
      <c r="N132" s="232"/>
      <c r="O132" s="232"/>
      <c r="P132" s="232"/>
      <c r="Q132" s="232"/>
      <c r="R132" s="232"/>
      <c r="S132" s="232"/>
      <c r="T132" s="232"/>
      <c r="U132" s="334"/>
      <c r="V132" s="55"/>
      <c r="W132" s="232"/>
      <c r="X132" s="308" t="s">
        <v>396</v>
      </c>
      <c r="Y132" s="232"/>
      <c r="Z132" s="232"/>
      <c r="AA132" s="232"/>
      <c r="AB132" s="232"/>
      <c r="AC132" s="232"/>
      <c r="AD132" s="232"/>
      <c r="AE132" s="232"/>
      <c r="AF132" s="232"/>
      <c r="AG132" s="232"/>
      <c r="AH132" s="51"/>
      <c r="AI132" s="51"/>
      <c r="AJ132" s="51"/>
      <c r="AK132" s="51"/>
      <c r="AL132" s="308"/>
      <c r="AM132" s="334"/>
      <c r="AN132" s="232"/>
      <c r="AO132" s="232"/>
      <c r="AP132" s="232"/>
      <c r="AQ132" s="232"/>
      <c r="AS132" s="232"/>
      <c r="AT132" s="232"/>
      <c r="AU132" s="232"/>
      <c r="AV132" s="232"/>
      <c r="AW132" s="232"/>
      <c r="AX132" s="232"/>
      <c r="AY132" s="232"/>
      <c r="AZ132" s="232"/>
      <c r="BA132" s="232"/>
      <c r="BG132" s="328"/>
    </row>
    <row r="133" spans="1:59" ht="11.25" customHeight="1" x14ac:dyDescent="0.2">
      <c r="A133" s="232"/>
      <c r="B133" s="328"/>
      <c r="C133" s="334"/>
      <c r="D133" s="55"/>
      <c r="U133" s="334"/>
      <c r="V133" s="55"/>
      <c r="W133" s="232"/>
      <c r="X133" s="232"/>
      <c r="Y133" s="232" t="s">
        <v>397</v>
      </c>
      <c r="Z133" s="232"/>
      <c r="AA133" s="232"/>
      <c r="AB133" s="232"/>
      <c r="AC133" s="232"/>
      <c r="AD133" s="51" t="s">
        <v>9</v>
      </c>
      <c r="AE133" s="51"/>
      <c r="AF133" s="51"/>
      <c r="AG133" s="51"/>
      <c r="AH133" s="51"/>
      <c r="AI133" s="51"/>
      <c r="AJ133" s="51"/>
      <c r="AK133" s="51"/>
      <c r="AL133" s="328" t="s">
        <v>313</v>
      </c>
      <c r="AM133" s="334"/>
      <c r="AN133" s="232"/>
      <c r="AO133" s="232"/>
      <c r="AP133" s="232"/>
      <c r="AQ133" s="232"/>
      <c r="AS133" s="232"/>
      <c r="AT133" s="232"/>
      <c r="AU133" s="232"/>
      <c r="AV133" s="232"/>
      <c r="AW133" s="232"/>
      <c r="AX133" s="232"/>
      <c r="AY133" s="232"/>
      <c r="AZ133" s="232"/>
      <c r="BA133" s="232"/>
      <c r="BB133" s="232"/>
      <c r="BC133" s="232"/>
      <c r="BG133" s="27"/>
    </row>
    <row r="134" spans="1:59" ht="11.25" customHeight="1" x14ac:dyDescent="0.2">
      <c r="A134" s="232"/>
      <c r="B134" s="328"/>
      <c r="C134" s="334"/>
      <c r="D134" s="55"/>
      <c r="U134" s="334"/>
      <c r="V134" s="55"/>
      <c r="W134" s="232"/>
      <c r="X134" s="232" t="s">
        <v>471</v>
      </c>
      <c r="Y134" s="232"/>
      <c r="Z134" s="232"/>
      <c r="AA134" s="232"/>
      <c r="AB134" s="232"/>
      <c r="AC134" s="232"/>
      <c r="AD134" s="232"/>
      <c r="AE134" s="232"/>
      <c r="AF134" s="232"/>
      <c r="AL134" s="328"/>
      <c r="AM134" s="334"/>
      <c r="AN134" s="232"/>
      <c r="AO134" s="232"/>
      <c r="AP134" s="232"/>
      <c r="AQ134" s="232"/>
      <c r="AS134" s="232"/>
      <c r="AT134" s="232"/>
      <c r="AU134" s="232"/>
      <c r="AV134" s="232"/>
      <c r="AW134" s="311"/>
      <c r="AX134" s="311"/>
      <c r="AY134" s="311"/>
      <c r="AZ134" s="311"/>
      <c r="BA134" s="311"/>
      <c r="BB134" s="311"/>
      <c r="BC134" s="311"/>
      <c r="BD134" s="312"/>
      <c r="BE134" s="312"/>
      <c r="BF134" s="312"/>
      <c r="BG134" s="328"/>
    </row>
    <row r="135" spans="1:59" ht="11.25" customHeight="1" x14ac:dyDescent="0.2">
      <c r="A135" s="232"/>
      <c r="B135" s="328"/>
      <c r="C135" s="334"/>
      <c r="D135" s="55"/>
      <c r="U135" s="334"/>
      <c r="V135" s="55"/>
      <c r="W135" s="232"/>
      <c r="X135" s="232"/>
      <c r="Y135" s="232" t="s">
        <v>469</v>
      </c>
      <c r="Z135" s="232"/>
      <c r="AA135" s="232"/>
      <c r="AB135" s="91"/>
      <c r="AC135" s="91"/>
      <c r="AD135" s="91"/>
      <c r="AE135" s="91"/>
      <c r="AF135" s="91"/>
      <c r="AG135" s="91"/>
      <c r="AH135" s="91"/>
      <c r="AI135" s="94"/>
      <c r="AJ135" s="94"/>
      <c r="AK135" s="94"/>
      <c r="AL135" s="328" t="s">
        <v>315</v>
      </c>
      <c r="AM135" s="334"/>
      <c r="AN135" s="232"/>
      <c r="AO135" s="232"/>
      <c r="AP135" s="232"/>
      <c r="AQ135" s="232"/>
      <c r="AS135" s="232"/>
      <c r="AT135" s="232"/>
      <c r="AU135" s="232"/>
      <c r="AV135" s="232"/>
      <c r="AW135" s="232"/>
      <c r="AX135" s="232"/>
      <c r="AY135" s="232"/>
      <c r="AZ135" s="232"/>
      <c r="BA135" s="232"/>
      <c r="BC135" s="232"/>
      <c r="BD135" s="232"/>
      <c r="BE135" s="232"/>
      <c r="BF135" s="232"/>
      <c r="BG135" s="328"/>
    </row>
    <row r="136" spans="1:59" ht="11.25" customHeight="1" x14ac:dyDescent="0.2">
      <c r="A136" s="232"/>
      <c r="B136" s="328"/>
      <c r="C136" s="334"/>
      <c r="D136" s="55"/>
      <c r="U136" s="334"/>
      <c r="V136" s="55"/>
      <c r="W136" s="232"/>
      <c r="X136" s="232"/>
      <c r="Y136" s="232"/>
      <c r="Z136" s="232"/>
      <c r="AA136" s="232"/>
      <c r="AB136" s="309" t="s">
        <v>102</v>
      </c>
      <c r="AC136" s="309"/>
      <c r="AD136" s="309"/>
      <c r="AE136" s="309"/>
      <c r="AF136" s="309"/>
      <c r="AG136" s="309"/>
      <c r="AH136" s="309"/>
      <c r="AI136" s="312"/>
      <c r="AJ136" s="312"/>
      <c r="AK136" s="312"/>
      <c r="AL136" s="328"/>
      <c r="AM136" s="334"/>
      <c r="AN136" s="232"/>
      <c r="AO136" s="232"/>
      <c r="AP136" s="232"/>
      <c r="AQ136" s="232"/>
      <c r="AS136" s="232"/>
      <c r="AT136" s="232"/>
      <c r="AU136" s="232"/>
      <c r="AV136" s="232"/>
      <c r="AW136" s="232"/>
      <c r="AX136" s="232"/>
      <c r="AY136" s="232"/>
      <c r="AZ136" s="232"/>
      <c r="BA136" s="232"/>
      <c r="BD136" s="328"/>
      <c r="BE136" s="328"/>
      <c r="BF136" s="328"/>
      <c r="BG136" s="328"/>
    </row>
    <row r="137" spans="1:59" ht="11.25" customHeight="1" x14ac:dyDescent="0.2">
      <c r="A137" s="232"/>
      <c r="B137" s="328"/>
      <c r="C137" s="334"/>
      <c r="D137" s="55"/>
      <c r="E137" s="232"/>
      <c r="F137" s="232"/>
      <c r="G137" s="232"/>
      <c r="H137" s="232"/>
      <c r="I137" s="232"/>
      <c r="J137" s="232"/>
      <c r="K137" s="232"/>
      <c r="L137" s="232"/>
      <c r="M137" s="232"/>
      <c r="N137" s="232"/>
      <c r="O137" s="232"/>
      <c r="P137" s="232"/>
      <c r="Q137" s="232"/>
      <c r="R137" s="232"/>
      <c r="S137" s="232"/>
      <c r="T137" s="232"/>
      <c r="U137" s="334"/>
      <c r="V137" s="55"/>
      <c r="W137" s="232"/>
      <c r="X137" s="232"/>
      <c r="Y137" s="232"/>
      <c r="Z137" s="232"/>
      <c r="AA137" s="232"/>
      <c r="AB137" s="232"/>
      <c r="AC137" s="232"/>
      <c r="AD137" s="232"/>
      <c r="AE137" s="232"/>
      <c r="AF137" s="232"/>
      <c r="AG137" s="232"/>
      <c r="AH137" s="232"/>
      <c r="AI137" s="232"/>
      <c r="AJ137" s="232"/>
      <c r="AK137" s="232"/>
      <c r="AL137" s="328"/>
      <c r="AM137" s="334"/>
      <c r="AN137" s="232"/>
      <c r="AO137" s="232"/>
      <c r="AP137" s="232"/>
      <c r="AQ137" s="232"/>
      <c r="AS137" s="232"/>
      <c r="AT137" s="232"/>
      <c r="AU137" s="311"/>
      <c r="AV137" s="311"/>
      <c r="AW137" s="311"/>
      <c r="AX137" s="311"/>
      <c r="AY137" s="311"/>
      <c r="AZ137" s="311"/>
      <c r="BA137" s="311"/>
      <c r="BB137" s="311"/>
      <c r="BC137" s="311"/>
      <c r="BD137" s="311"/>
      <c r="BE137" s="311"/>
      <c r="BF137" s="311"/>
      <c r="BG137" s="328"/>
    </row>
    <row r="138" spans="1:59" ht="11.25" customHeight="1" x14ac:dyDescent="0.2">
      <c r="A138" s="232"/>
      <c r="B138" s="328"/>
      <c r="C138" s="334"/>
      <c r="D138" s="55"/>
      <c r="E138" s="232"/>
      <c r="F138" s="232"/>
      <c r="G138" s="232"/>
      <c r="H138" s="232"/>
      <c r="I138" s="232"/>
      <c r="J138" s="232"/>
      <c r="K138" s="232"/>
      <c r="L138" s="232"/>
      <c r="M138" s="232"/>
      <c r="N138" s="232"/>
      <c r="O138" s="232"/>
      <c r="P138" s="232"/>
      <c r="Q138" s="232"/>
      <c r="R138" s="232"/>
      <c r="S138" s="232"/>
      <c r="T138" s="232"/>
      <c r="U138" s="334"/>
      <c r="V138" s="55"/>
      <c r="W138" s="110" t="s">
        <v>348</v>
      </c>
      <c r="X138" s="232"/>
      <c r="Y138" s="232"/>
      <c r="Z138" s="232"/>
      <c r="AA138" s="232"/>
      <c r="AB138" s="232"/>
      <c r="AC138" s="232"/>
      <c r="AD138" s="232"/>
      <c r="AE138" s="232"/>
      <c r="AF138" s="232"/>
      <c r="AL138" s="88"/>
      <c r="AM138" s="334"/>
      <c r="AN138" s="232"/>
      <c r="AO138" s="232"/>
      <c r="AP138" s="232"/>
      <c r="AQ138" s="232"/>
    </row>
    <row r="139" spans="1:59" ht="11.25" customHeight="1" x14ac:dyDescent="0.2">
      <c r="A139" s="232"/>
      <c r="B139" s="328"/>
      <c r="C139" s="334"/>
      <c r="D139" s="55"/>
      <c r="E139" s="232"/>
      <c r="F139" s="232"/>
      <c r="G139" s="232"/>
      <c r="H139" s="232"/>
      <c r="I139" s="232"/>
      <c r="J139" s="232"/>
      <c r="K139" s="232"/>
      <c r="L139" s="232"/>
      <c r="M139" s="232"/>
      <c r="N139" s="232"/>
      <c r="O139" s="232"/>
      <c r="P139" s="232"/>
      <c r="Q139" s="232"/>
      <c r="R139" s="232"/>
      <c r="S139" s="232"/>
      <c r="T139" s="232"/>
      <c r="U139" s="334"/>
      <c r="V139" s="55"/>
      <c r="W139" s="232"/>
      <c r="X139" s="232" t="s">
        <v>349</v>
      </c>
      <c r="Y139" s="232"/>
      <c r="Z139" s="232"/>
      <c r="AA139" s="232"/>
      <c r="AB139" s="232"/>
      <c r="AC139" s="51" t="s">
        <v>9</v>
      </c>
      <c r="AD139" s="51"/>
      <c r="AE139" s="51"/>
      <c r="AF139" s="51"/>
      <c r="AG139" s="51"/>
      <c r="AH139" s="51"/>
      <c r="AI139" s="51"/>
      <c r="AJ139" s="51"/>
      <c r="AK139" s="51"/>
      <c r="AL139" s="328" t="s">
        <v>494</v>
      </c>
      <c r="AM139" s="334"/>
      <c r="AN139" s="232"/>
      <c r="AO139" s="232"/>
      <c r="AP139" s="232"/>
      <c r="AQ139" s="232"/>
    </row>
    <row r="140" spans="1:59" ht="11.25" customHeight="1" x14ac:dyDescent="0.2">
      <c r="A140" s="232"/>
      <c r="B140" s="328"/>
      <c r="C140" s="334"/>
      <c r="D140" s="55"/>
      <c r="E140" s="232"/>
      <c r="F140" s="232"/>
      <c r="G140" s="232"/>
      <c r="H140" s="232"/>
      <c r="I140" s="232"/>
      <c r="J140" s="232"/>
      <c r="K140" s="232"/>
      <c r="L140" s="232"/>
      <c r="M140" s="232"/>
      <c r="N140" s="232"/>
      <c r="O140" s="232"/>
      <c r="P140" s="232"/>
      <c r="Q140" s="232"/>
      <c r="R140" s="232"/>
      <c r="S140" s="232"/>
      <c r="T140" s="232"/>
      <c r="U140" s="334"/>
      <c r="V140" s="55"/>
      <c r="W140" s="232"/>
      <c r="X140" s="232" t="s">
        <v>351</v>
      </c>
      <c r="Y140" s="232"/>
      <c r="Z140" s="232"/>
      <c r="AA140" s="232"/>
      <c r="AB140" s="51" t="s">
        <v>9</v>
      </c>
      <c r="AC140" s="51"/>
      <c r="AD140" s="51"/>
      <c r="AE140" s="51"/>
      <c r="AF140" s="51"/>
      <c r="AG140" s="51"/>
      <c r="AH140" s="51"/>
      <c r="AI140" s="51"/>
      <c r="AJ140" s="51"/>
      <c r="AK140" s="51"/>
      <c r="AL140" s="328" t="s">
        <v>495</v>
      </c>
      <c r="AM140" s="334"/>
      <c r="AN140" s="232"/>
      <c r="AO140" s="232"/>
      <c r="AP140" s="232"/>
      <c r="AQ140" s="232"/>
    </row>
    <row r="141" spans="1:59" ht="11.25" customHeight="1" x14ac:dyDescent="0.2">
      <c r="A141" s="232"/>
      <c r="B141" s="328"/>
      <c r="C141" s="334"/>
      <c r="D141" s="55"/>
      <c r="E141" s="232"/>
      <c r="F141" s="232"/>
      <c r="G141" s="232"/>
      <c r="H141" s="232"/>
      <c r="I141" s="232"/>
      <c r="J141" s="232"/>
      <c r="K141" s="232"/>
      <c r="L141" s="232"/>
      <c r="M141" s="232"/>
      <c r="N141" s="232"/>
      <c r="O141" s="232"/>
      <c r="P141" s="232"/>
      <c r="Q141" s="232"/>
      <c r="R141" s="232"/>
      <c r="S141" s="232"/>
      <c r="T141" s="232"/>
      <c r="U141" s="334"/>
      <c r="V141" s="55"/>
      <c r="W141" s="232"/>
      <c r="X141" s="232" t="s">
        <v>472</v>
      </c>
      <c r="Y141" s="232"/>
      <c r="Z141" s="232"/>
      <c r="AA141" s="232"/>
      <c r="AB141" s="232"/>
      <c r="AC141" s="232"/>
      <c r="AD141" s="232"/>
      <c r="AE141" s="232"/>
      <c r="AF141" s="232"/>
      <c r="AL141" s="328"/>
      <c r="AM141" s="334"/>
      <c r="AN141" s="232"/>
      <c r="AO141" s="232"/>
      <c r="AP141" s="232"/>
      <c r="AQ141" s="232"/>
    </row>
    <row r="142" spans="1:59" ht="11.25" customHeight="1" x14ac:dyDescent="0.2">
      <c r="A142" s="232"/>
      <c r="B142" s="328"/>
      <c r="C142" s="334"/>
      <c r="D142" s="55"/>
      <c r="E142" s="232"/>
      <c r="F142" s="232"/>
      <c r="G142" s="232"/>
      <c r="H142" s="232"/>
      <c r="I142" s="232"/>
      <c r="J142" s="232"/>
      <c r="K142" s="232"/>
      <c r="L142" s="232"/>
      <c r="M142" s="232"/>
      <c r="N142" s="232"/>
      <c r="O142" s="232"/>
      <c r="P142" s="232"/>
      <c r="Q142" s="232"/>
      <c r="R142" s="232"/>
      <c r="S142" s="232"/>
      <c r="T142" s="232"/>
      <c r="U142" s="334"/>
      <c r="V142" s="55"/>
      <c r="W142" s="232"/>
      <c r="X142" s="232"/>
      <c r="Y142" s="232" t="s">
        <v>469</v>
      </c>
      <c r="Z142" s="232"/>
      <c r="AA142" s="232"/>
      <c r="AB142" s="91"/>
      <c r="AC142" s="91"/>
      <c r="AD142" s="91"/>
      <c r="AE142" s="91"/>
      <c r="AF142" s="91"/>
      <c r="AG142" s="91"/>
      <c r="AH142" s="91"/>
      <c r="AI142" s="94"/>
      <c r="AJ142" s="94"/>
      <c r="AK142" s="94"/>
      <c r="AL142" s="328" t="s">
        <v>496</v>
      </c>
      <c r="AM142" s="334"/>
      <c r="AN142" s="232"/>
      <c r="AO142" s="232"/>
      <c r="AP142" s="232"/>
      <c r="AQ142" s="232"/>
    </row>
    <row r="143" spans="1:59" ht="11.25" customHeight="1" x14ac:dyDescent="0.2">
      <c r="A143" s="232"/>
      <c r="B143" s="328"/>
      <c r="C143" s="334"/>
      <c r="D143" s="55"/>
      <c r="E143" s="232"/>
      <c r="F143" s="232"/>
      <c r="G143" s="232"/>
      <c r="H143" s="232"/>
      <c r="I143" s="232"/>
      <c r="J143" s="232"/>
      <c r="K143" s="232"/>
      <c r="L143" s="232"/>
      <c r="M143" s="232"/>
      <c r="N143" s="232"/>
      <c r="O143" s="232"/>
      <c r="P143" s="232"/>
      <c r="Q143" s="232"/>
      <c r="R143" s="232"/>
      <c r="S143" s="232"/>
      <c r="T143" s="232"/>
      <c r="U143" s="334"/>
      <c r="V143" s="55"/>
      <c r="W143" s="232"/>
      <c r="X143" s="232"/>
      <c r="Y143" s="232"/>
      <c r="Z143" s="232"/>
      <c r="AA143" s="232"/>
      <c r="AB143" s="309" t="s">
        <v>102</v>
      </c>
      <c r="AC143" s="309"/>
      <c r="AD143" s="309"/>
      <c r="AE143" s="309"/>
      <c r="AF143" s="309"/>
      <c r="AG143" s="309"/>
      <c r="AH143" s="309"/>
      <c r="AI143" s="312"/>
      <c r="AJ143" s="312"/>
      <c r="AK143" s="312"/>
      <c r="AL143" s="328"/>
      <c r="AM143" s="334"/>
      <c r="AN143" s="232"/>
      <c r="AO143" s="232"/>
      <c r="AP143" s="232"/>
      <c r="AQ143" s="232"/>
    </row>
    <row r="144" spans="1:59" ht="11.25" customHeight="1" x14ac:dyDescent="0.2">
      <c r="A144" s="232"/>
      <c r="B144" s="328"/>
      <c r="C144" s="334"/>
      <c r="D144" s="55"/>
      <c r="E144" s="232"/>
      <c r="F144" s="232"/>
      <c r="G144" s="232"/>
      <c r="H144" s="232"/>
      <c r="I144" s="232"/>
      <c r="J144" s="232"/>
      <c r="K144" s="232"/>
      <c r="L144" s="232"/>
      <c r="M144" s="232"/>
      <c r="N144" s="232"/>
      <c r="O144" s="232"/>
      <c r="P144" s="232"/>
      <c r="Q144" s="232"/>
      <c r="R144" s="232"/>
      <c r="S144" s="232"/>
      <c r="T144" s="232"/>
      <c r="U144" s="334"/>
      <c r="V144" s="55"/>
      <c r="W144" s="232"/>
      <c r="X144" s="232"/>
      <c r="Y144" s="232"/>
      <c r="Z144" s="232"/>
      <c r="AA144" s="232"/>
      <c r="AB144" s="232"/>
      <c r="AC144" s="232"/>
      <c r="AD144" s="232"/>
      <c r="AE144" s="328"/>
      <c r="AF144" s="328"/>
      <c r="AG144" s="328"/>
      <c r="AH144" s="328"/>
      <c r="AI144" s="328"/>
      <c r="AJ144" s="328"/>
      <c r="AK144" s="328"/>
      <c r="AL144" s="88"/>
      <c r="AM144" s="334"/>
      <c r="AN144" s="232"/>
      <c r="AO144" s="232"/>
      <c r="AP144" s="232"/>
      <c r="AQ144" s="232"/>
    </row>
    <row r="145" spans="1:43" ht="11.25" customHeight="1" x14ac:dyDescent="0.2">
      <c r="A145" s="232"/>
      <c r="B145" s="328"/>
      <c r="C145" s="334"/>
      <c r="D145" s="55"/>
      <c r="E145" s="232"/>
      <c r="F145" s="232"/>
      <c r="G145" s="232"/>
      <c r="H145" s="232"/>
      <c r="I145" s="232"/>
      <c r="J145" s="232"/>
      <c r="K145" s="232"/>
      <c r="L145" s="232"/>
      <c r="M145" s="232"/>
      <c r="N145" s="232"/>
      <c r="O145" s="232"/>
      <c r="P145" s="232"/>
      <c r="Q145" s="232"/>
      <c r="R145" s="232"/>
      <c r="S145" s="232"/>
      <c r="T145" s="232"/>
      <c r="U145" s="334"/>
      <c r="V145" s="55"/>
      <c r="W145" s="110" t="s">
        <v>403</v>
      </c>
      <c r="X145" s="232"/>
      <c r="Y145" s="232"/>
      <c r="Z145" s="232"/>
      <c r="AA145" s="232"/>
      <c r="AB145" s="232"/>
      <c r="AC145" s="232"/>
      <c r="AD145" s="232"/>
      <c r="AE145" s="232"/>
      <c r="AF145" s="232"/>
      <c r="AG145" s="232"/>
      <c r="AH145" s="232"/>
      <c r="AI145" s="232"/>
      <c r="AJ145" s="232"/>
      <c r="AK145" s="232"/>
      <c r="AL145" s="328"/>
      <c r="AM145" s="334"/>
      <c r="AN145" s="232"/>
      <c r="AO145" s="232"/>
      <c r="AP145" s="232"/>
      <c r="AQ145" s="232"/>
    </row>
    <row r="146" spans="1:43" ht="11.25" customHeight="1" x14ac:dyDescent="0.2">
      <c r="A146" s="232"/>
      <c r="B146" s="328"/>
      <c r="C146" s="334"/>
      <c r="D146" s="55"/>
      <c r="E146" s="232"/>
      <c r="F146" s="232"/>
      <c r="G146" s="232"/>
      <c r="H146" s="232"/>
      <c r="I146" s="232"/>
      <c r="J146" s="232"/>
      <c r="K146" s="232"/>
      <c r="L146" s="232"/>
      <c r="M146" s="232"/>
      <c r="N146" s="232"/>
      <c r="O146" s="232"/>
      <c r="P146" s="232"/>
      <c r="Q146" s="232"/>
      <c r="R146" s="232"/>
      <c r="S146" s="232"/>
      <c r="T146" s="232"/>
      <c r="U146" s="334"/>
      <c r="V146" s="55"/>
      <c r="W146" s="232"/>
      <c r="X146" s="232" t="s">
        <v>404</v>
      </c>
      <c r="Y146" s="232"/>
      <c r="Z146" s="51" t="s">
        <v>9</v>
      </c>
      <c r="AA146" s="306"/>
      <c r="AB146" s="51"/>
      <c r="AC146" s="51"/>
      <c r="AD146" s="51"/>
      <c r="AE146" s="51"/>
      <c r="AF146" s="51"/>
      <c r="AG146" s="306"/>
      <c r="AH146" s="51"/>
      <c r="AI146" s="51"/>
      <c r="AJ146" s="51"/>
      <c r="AK146" s="51"/>
      <c r="AL146" s="328" t="s">
        <v>497</v>
      </c>
      <c r="AM146" s="334"/>
      <c r="AN146" s="232"/>
      <c r="AO146" s="232"/>
      <c r="AP146" s="232"/>
      <c r="AQ146" s="232"/>
    </row>
    <row r="147" spans="1:43" ht="11.25" customHeight="1" x14ac:dyDescent="0.2">
      <c r="A147" s="232"/>
      <c r="B147" s="328"/>
      <c r="C147" s="334"/>
      <c r="D147" s="55"/>
      <c r="E147" s="232"/>
      <c r="F147" s="232"/>
      <c r="G147" s="232"/>
      <c r="H147" s="232"/>
      <c r="I147" s="232"/>
      <c r="J147" s="232"/>
      <c r="K147" s="232"/>
      <c r="L147" s="232"/>
      <c r="M147" s="232"/>
      <c r="N147" s="232"/>
      <c r="O147" s="232"/>
      <c r="P147" s="232"/>
      <c r="Q147" s="232"/>
      <c r="R147" s="232"/>
      <c r="S147" s="232"/>
      <c r="T147" s="232"/>
      <c r="U147" s="334"/>
      <c r="V147" s="55"/>
      <c r="W147" s="232"/>
      <c r="X147" s="232" t="s">
        <v>665</v>
      </c>
      <c r="Y147" s="232"/>
      <c r="Z147" s="232"/>
      <c r="AA147" s="232"/>
      <c r="AB147" s="232"/>
      <c r="AC147" s="232"/>
      <c r="AD147" s="232"/>
      <c r="AE147" s="232"/>
      <c r="AF147" s="232"/>
      <c r="AH147" s="51" t="s">
        <v>9</v>
      </c>
      <c r="AI147" s="51"/>
      <c r="AJ147" s="51"/>
      <c r="AK147" s="51"/>
      <c r="AL147" s="328" t="s">
        <v>499</v>
      </c>
      <c r="AM147" s="334"/>
      <c r="AN147" s="232"/>
      <c r="AO147" s="232"/>
      <c r="AP147" s="232"/>
      <c r="AQ147" s="232"/>
    </row>
    <row r="148" spans="1:43" ht="11.25" customHeight="1" x14ac:dyDescent="0.2">
      <c r="A148" s="232"/>
      <c r="B148" s="328"/>
      <c r="C148" s="334"/>
      <c r="D148" s="55"/>
      <c r="E148" s="232"/>
      <c r="F148" s="232"/>
      <c r="G148" s="232"/>
      <c r="H148" s="232"/>
      <c r="I148" s="232"/>
      <c r="J148" s="232"/>
      <c r="K148" s="232"/>
      <c r="L148" s="232"/>
      <c r="M148" s="232"/>
      <c r="N148" s="232"/>
      <c r="O148" s="232"/>
      <c r="P148" s="232"/>
      <c r="Q148" s="232"/>
      <c r="R148" s="232"/>
      <c r="S148" s="232"/>
      <c r="T148" s="232"/>
      <c r="U148" s="334"/>
      <c r="V148" s="55"/>
      <c r="W148" s="232"/>
      <c r="X148" s="232" t="s">
        <v>498</v>
      </c>
      <c r="Y148" s="232"/>
      <c r="Z148" s="232"/>
      <c r="AA148" s="51" t="s">
        <v>9</v>
      </c>
      <c r="AB148" s="306"/>
      <c r="AC148" s="51"/>
      <c r="AD148" s="51"/>
      <c r="AE148" s="51"/>
      <c r="AF148" s="51"/>
      <c r="AG148" s="51"/>
      <c r="AH148" s="51"/>
      <c r="AI148" s="306"/>
      <c r="AJ148" s="51"/>
      <c r="AK148" s="51"/>
      <c r="AL148" s="328" t="s">
        <v>501</v>
      </c>
      <c r="AM148" s="334"/>
      <c r="AN148" s="232"/>
      <c r="AO148" s="232"/>
      <c r="AP148" s="232"/>
      <c r="AQ148" s="232"/>
    </row>
    <row r="149" spans="1:43" ht="11.25" customHeight="1" x14ac:dyDescent="0.2">
      <c r="A149" s="232"/>
      <c r="B149" s="328"/>
      <c r="C149" s="334"/>
      <c r="D149" s="55"/>
      <c r="E149" s="232"/>
      <c r="F149" s="232"/>
      <c r="G149" s="232"/>
      <c r="H149" s="232"/>
      <c r="I149" s="232"/>
      <c r="J149" s="232"/>
      <c r="K149" s="232"/>
      <c r="L149" s="232"/>
      <c r="M149" s="232"/>
      <c r="N149" s="232"/>
      <c r="O149" s="232"/>
      <c r="P149" s="232"/>
      <c r="Q149" s="232"/>
      <c r="R149" s="232"/>
      <c r="S149" s="232"/>
      <c r="T149" s="232"/>
      <c r="U149" s="334"/>
      <c r="V149" s="55"/>
      <c r="W149" s="232"/>
      <c r="X149" s="232" t="s">
        <v>666</v>
      </c>
      <c r="Y149" s="232"/>
      <c r="Z149" s="232"/>
      <c r="AA149" s="232"/>
      <c r="AB149" s="232"/>
      <c r="AC149" s="232"/>
      <c r="AD149" s="232"/>
      <c r="AE149" s="232"/>
      <c r="AG149" s="51" t="s">
        <v>9</v>
      </c>
      <c r="AH149" s="51"/>
      <c r="AI149" s="51"/>
      <c r="AJ149" s="51"/>
      <c r="AK149" s="51"/>
      <c r="AL149" s="328" t="s">
        <v>667</v>
      </c>
      <c r="AM149" s="334"/>
      <c r="AN149" s="232"/>
      <c r="AO149" s="232"/>
      <c r="AP149" s="232"/>
      <c r="AQ149" s="232"/>
    </row>
    <row r="150" spans="1:43" ht="11.25" customHeight="1" x14ac:dyDescent="0.2">
      <c r="A150" s="232"/>
      <c r="B150" s="328"/>
      <c r="C150" s="334"/>
      <c r="D150" s="55"/>
      <c r="E150" s="232"/>
      <c r="F150" s="232"/>
      <c r="G150" s="232"/>
      <c r="H150" s="232"/>
      <c r="I150" s="232"/>
      <c r="J150" s="232"/>
      <c r="K150" s="232"/>
      <c r="L150" s="232"/>
      <c r="M150" s="232"/>
      <c r="N150" s="232"/>
      <c r="O150" s="232"/>
      <c r="P150" s="232"/>
      <c r="Q150" s="232"/>
      <c r="R150" s="232"/>
      <c r="S150" s="232"/>
      <c r="T150" s="232"/>
      <c r="U150" s="334"/>
      <c r="V150" s="55"/>
      <c r="W150" s="232"/>
      <c r="X150" s="232"/>
      <c r="Y150" s="232"/>
      <c r="Z150" s="232"/>
      <c r="AA150" s="232"/>
      <c r="AB150" s="232"/>
      <c r="AC150" s="232"/>
      <c r="AD150" s="232"/>
      <c r="AE150" s="232"/>
      <c r="AF150" s="51"/>
      <c r="AG150" s="306"/>
      <c r="AH150" s="51"/>
      <c r="AI150" s="51"/>
      <c r="AJ150" s="51"/>
      <c r="AK150" s="51"/>
      <c r="AL150" s="328"/>
      <c r="AM150" s="334"/>
      <c r="AN150" s="232"/>
      <c r="AO150" s="232"/>
      <c r="AP150" s="232"/>
      <c r="AQ150" s="232"/>
    </row>
    <row r="151" spans="1:43" ht="11.25" customHeight="1" x14ac:dyDescent="0.2">
      <c r="A151" s="232"/>
      <c r="B151" s="328"/>
      <c r="C151" s="334"/>
      <c r="D151" s="55"/>
      <c r="E151" s="232"/>
      <c r="F151" s="232"/>
      <c r="G151" s="232"/>
      <c r="H151" s="232"/>
      <c r="I151" s="232"/>
      <c r="J151" s="232"/>
      <c r="K151" s="232"/>
      <c r="L151" s="232"/>
      <c r="M151" s="232"/>
      <c r="N151" s="232"/>
      <c r="O151" s="232"/>
      <c r="P151" s="232"/>
      <c r="Q151" s="232"/>
      <c r="R151" s="232"/>
      <c r="S151" s="232"/>
      <c r="T151" s="232"/>
      <c r="U151" s="334"/>
      <c r="V151" s="55"/>
      <c r="W151" s="232" t="s">
        <v>253</v>
      </c>
      <c r="X151" s="232"/>
      <c r="Y151" s="232"/>
      <c r="Z151" s="91"/>
      <c r="AA151" s="91"/>
      <c r="AB151" s="91"/>
      <c r="AC151" s="91"/>
      <c r="AD151" s="91"/>
      <c r="AE151" s="91"/>
      <c r="AF151" s="91"/>
      <c r="AG151" s="94"/>
      <c r="AH151" s="94"/>
      <c r="AI151" s="90"/>
      <c r="AJ151" s="90"/>
      <c r="AK151" s="90"/>
      <c r="AL151" s="328" t="s">
        <v>254</v>
      </c>
      <c r="AM151" s="334"/>
      <c r="AN151" s="232"/>
      <c r="AO151" s="232"/>
      <c r="AP151" s="232"/>
      <c r="AQ151" s="232"/>
    </row>
    <row r="152" spans="1:43" ht="11.25" customHeight="1" x14ac:dyDescent="0.2">
      <c r="A152" s="232"/>
      <c r="B152" s="328"/>
      <c r="C152" s="334"/>
      <c r="D152" s="55"/>
      <c r="E152" s="232"/>
      <c r="F152" s="232"/>
      <c r="G152" s="232"/>
      <c r="H152" s="232"/>
      <c r="I152" s="232"/>
      <c r="J152" s="232"/>
      <c r="K152" s="232"/>
      <c r="L152" s="232"/>
      <c r="M152" s="232"/>
      <c r="N152" s="232"/>
      <c r="O152" s="232"/>
      <c r="P152" s="232"/>
      <c r="Q152" s="232"/>
      <c r="R152" s="232"/>
      <c r="S152" s="232"/>
      <c r="T152" s="232"/>
      <c r="U152" s="334"/>
      <c r="V152" s="55"/>
      <c r="W152" s="232"/>
      <c r="X152" s="232"/>
      <c r="Y152" s="232"/>
      <c r="Z152" s="309" t="s">
        <v>102</v>
      </c>
      <c r="AA152" s="309"/>
      <c r="AB152" s="309"/>
      <c r="AC152" s="309"/>
      <c r="AD152" s="309"/>
      <c r="AE152" s="309"/>
      <c r="AF152" s="309"/>
      <c r="AG152" s="309"/>
      <c r="AH152" s="309"/>
      <c r="AI152" s="309"/>
      <c r="AJ152" s="309"/>
      <c r="AK152" s="309"/>
      <c r="AL152" s="328"/>
      <c r="AM152" s="334"/>
      <c r="AN152" s="232"/>
      <c r="AO152" s="232"/>
      <c r="AP152" s="232"/>
      <c r="AQ152" s="232"/>
    </row>
    <row r="153" spans="1:43" ht="6" customHeight="1" thickBot="1" x14ac:dyDescent="0.25">
      <c r="A153" s="85"/>
      <c r="B153" s="332"/>
      <c r="C153" s="86"/>
      <c r="D153" s="87"/>
      <c r="E153" s="85"/>
      <c r="F153" s="85"/>
      <c r="G153" s="85"/>
      <c r="H153" s="85"/>
      <c r="I153" s="85"/>
      <c r="J153" s="85"/>
      <c r="K153" s="85"/>
      <c r="L153" s="85"/>
      <c r="M153" s="85"/>
      <c r="N153" s="85"/>
      <c r="O153" s="85"/>
      <c r="P153" s="85"/>
      <c r="Q153" s="85"/>
      <c r="R153" s="85"/>
      <c r="S153" s="85"/>
      <c r="T153" s="85"/>
      <c r="U153" s="86"/>
      <c r="V153" s="87"/>
      <c r="W153" s="232"/>
      <c r="X153" s="232"/>
      <c r="Y153" s="232"/>
      <c r="Z153" s="232"/>
      <c r="AA153" s="232"/>
      <c r="AB153" s="232"/>
      <c r="AC153" s="232"/>
      <c r="AD153" s="232"/>
      <c r="AL153" s="328"/>
      <c r="AM153" s="86"/>
      <c r="AN153" s="85"/>
      <c r="AO153" s="85"/>
      <c r="AP153" s="85"/>
      <c r="AQ153" s="85"/>
    </row>
    <row r="154" spans="1:43" ht="6" customHeight="1" x14ac:dyDescent="0.2">
      <c r="A154" s="96"/>
      <c r="B154" s="97"/>
      <c r="C154" s="98"/>
      <c r="D154" s="99"/>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00"/>
      <c r="AM154" s="98"/>
      <c r="AN154" s="1"/>
      <c r="AO154" s="1"/>
      <c r="AP154" s="1"/>
      <c r="AQ154" s="101"/>
    </row>
    <row r="155" spans="1:43" ht="11.25" customHeight="1" x14ac:dyDescent="0.2">
      <c r="A155" s="102"/>
      <c r="B155" s="328">
        <v>613</v>
      </c>
      <c r="C155" s="334"/>
      <c r="D155" s="55"/>
      <c r="E155" s="645" t="s">
        <v>668</v>
      </c>
      <c r="F155" s="645"/>
      <c r="G155" s="645"/>
      <c r="H155" s="645"/>
      <c r="I155" s="645"/>
      <c r="J155" s="645"/>
      <c r="K155" s="645"/>
      <c r="L155" s="333"/>
      <c r="M155" s="333"/>
      <c r="N155" s="333"/>
      <c r="O155" s="333"/>
      <c r="P155" s="333"/>
      <c r="Q155" s="333"/>
      <c r="R155" s="88" t="s">
        <v>669</v>
      </c>
      <c r="S155" s="333"/>
      <c r="T155" s="333"/>
      <c r="U155" s="232"/>
      <c r="V155" s="232"/>
      <c r="X155" s="232"/>
      <c r="Z155" s="88"/>
      <c r="AA155" s="88"/>
      <c r="AB155" s="88"/>
      <c r="AC155" s="88"/>
      <c r="AD155" s="88"/>
      <c r="AE155" s="232"/>
      <c r="AF155" s="232"/>
      <c r="AG155" s="232"/>
      <c r="AH155" s="232"/>
      <c r="AJ155" s="88"/>
      <c r="AL155" s="88"/>
      <c r="AM155" s="334"/>
      <c r="AN155" s="232"/>
      <c r="AO155" s="232"/>
      <c r="AP155" s="232"/>
      <c r="AQ155" s="103"/>
    </row>
    <row r="156" spans="1:43" x14ac:dyDescent="0.2">
      <c r="A156" s="102"/>
      <c r="B156" s="328"/>
      <c r="C156" s="334"/>
      <c r="D156" s="55"/>
      <c r="E156" s="232"/>
      <c r="F156" s="232"/>
      <c r="G156" s="232"/>
      <c r="H156" s="232"/>
      <c r="I156" s="232"/>
      <c r="J156" s="232"/>
      <c r="K156" s="232"/>
      <c r="L156" s="232"/>
      <c r="M156" s="232"/>
      <c r="N156" s="232"/>
      <c r="O156" s="232"/>
      <c r="P156" s="232"/>
      <c r="Q156" s="232"/>
      <c r="R156" s="88" t="s">
        <v>661</v>
      </c>
      <c r="S156" s="232"/>
      <c r="T156" s="232"/>
      <c r="U156" s="232"/>
      <c r="V156" s="232"/>
      <c r="W156" s="232"/>
      <c r="X156" s="232"/>
      <c r="Z156" s="88"/>
      <c r="AA156" s="88"/>
      <c r="AB156" s="88"/>
      <c r="AC156" s="88"/>
      <c r="AD156" s="88"/>
      <c r="AE156" s="232"/>
      <c r="AF156" s="232"/>
      <c r="AG156" s="232"/>
      <c r="AH156" s="232"/>
      <c r="AJ156" s="88"/>
      <c r="AL156" s="88"/>
      <c r="AM156" s="334"/>
      <c r="AN156" s="232"/>
      <c r="AO156" s="232"/>
      <c r="AP156" s="232"/>
      <c r="AQ156" s="103"/>
    </row>
    <row r="157" spans="1:43" x14ac:dyDescent="0.2">
      <c r="A157" s="102"/>
      <c r="B157" s="328"/>
      <c r="C157" s="334"/>
      <c r="D157" s="55"/>
      <c r="E157" s="422"/>
      <c r="F157" s="232"/>
      <c r="G157" s="232"/>
      <c r="H157" s="232"/>
      <c r="I157" s="232"/>
      <c r="J157" s="232"/>
      <c r="K157" s="232"/>
      <c r="L157" s="232"/>
      <c r="M157" s="232"/>
      <c r="N157" s="232"/>
      <c r="O157" s="232"/>
      <c r="P157" s="232"/>
      <c r="Q157" s="232"/>
      <c r="R157" s="88" t="s">
        <v>670</v>
      </c>
      <c r="S157" s="232"/>
      <c r="T157" s="232"/>
      <c r="U157" s="232"/>
      <c r="V157" s="232"/>
      <c r="W157" s="232"/>
      <c r="X157" s="232"/>
      <c r="Z157" s="88"/>
      <c r="AA157" s="88"/>
      <c r="AB157" s="88"/>
      <c r="AC157" s="88"/>
      <c r="AD157" s="88" t="s">
        <v>671</v>
      </c>
      <c r="AE157" s="232"/>
      <c r="AF157" s="232"/>
      <c r="AG157" s="232"/>
      <c r="AH157" s="232"/>
      <c r="AI157" s="232"/>
      <c r="AJ157" s="88"/>
      <c r="AL157" s="88"/>
      <c r="AM157" s="334"/>
      <c r="AN157" s="232"/>
      <c r="AO157" s="232"/>
      <c r="AP157" s="232"/>
      <c r="AQ157" s="103"/>
    </row>
    <row r="158" spans="1:43" x14ac:dyDescent="0.2">
      <c r="A158" s="102"/>
      <c r="B158" s="328"/>
      <c r="C158" s="334"/>
      <c r="D158" s="55"/>
      <c r="E158" s="232"/>
      <c r="F158" s="232"/>
      <c r="G158" s="232"/>
      <c r="H158" s="232"/>
      <c r="I158" s="232"/>
      <c r="J158" s="232"/>
      <c r="K158" s="232"/>
      <c r="L158" s="232"/>
      <c r="M158" s="232"/>
      <c r="N158" s="232"/>
      <c r="O158" s="232"/>
      <c r="P158" s="232"/>
      <c r="Q158" s="232"/>
      <c r="R158" s="88" t="s">
        <v>135</v>
      </c>
      <c r="S158" s="232"/>
      <c r="T158" s="232"/>
      <c r="U158" s="232"/>
      <c r="V158" s="232"/>
      <c r="W158" s="232"/>
      <c r="Z158" s="88"/>
      <c r="AA158" s="88"/>
      <c r="AB158" s="88"/>
      <c r="AC158" s="88"/>
      <c r="AD158" s="88" t="s">
        <v>672</v>
      </c>
      <c r="AE158" s="232"/>
      <c r="AF158" s="232"/>
      <c r="AG158" s="232"/>
      <c r="AH158" s="232"/>
      <c r="AI158" s="232"/>
      <c r="AJ158" s="88"/>
      <c r="AM158" s="334"/>
      <c r="AN158" s="232"/>
      <c r="AO158" s="232"/>
      <c r="AP158" s="232">
        <v>615</v>
      </c>
      <c r="AQ158" s="103"/>
    </row>
    <row r="159" spans="1:43" ht="6" customHeight="1" thickBot="1" x14ac:dyDescent="0.25">
      <c r="A159" s="104"/>
      <c r="B159" s="332"/>
      <c r="C159" s="86"/>
      <c r="D159" s="87"/>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105"/>
      <c r="AM159" s="86"/>
      <c r="AN159" s="85"/>
      <c r="AO159" s="85"/>
      <c r="AP159" s="85"/>
      <c r="AQ159" s="106"/>
    </row>
    <row r="160" spans="1:43" ht="6" customHeight="1" x14ac:dyDescent="0.2">
      <c r="A160" s="1"/>
      <c r="B160" s="97"/>
      <c r="C160" s="98"/>
      <c r="D160" s="99"/>
      <c r="E160" s="1"/>
      <c r="F160" s="1"/>
      <c r="G160" s="1"/>
      <c r="H160" s="1"/>
      <c r="I160" s="1"/>
      <c r="J160" s="1"/>
      <c r="K160" s="1"/>
      <c r="L160" s="1"/>
      <c r="M160" s="1"/>
      <c r="N160" s="1"/>
      <c r="O160" s="1"/>
      <c r="P160" s="1"/>
      <c r="Q160" s="1"/>
      <c r="R160" s="1"/>
      <c r="S160" s="1"/>
      <c r="T160" s="1"/>
      <c r="U160" s="98"/>
      <c r="V160" s="99"/>
      <c r="W160" s="1"/>
      <c r="X160" s="1"/>
      <c r="Y160" s="1"/>
      <c r="Z160" s="1"/>
      <c r="AA160" s="1"/>
      <c r="AB160" s="1"/>
      <c r="AC160" s="1"/>
      <c r="AD160" s="1"/>
      <c r="AE160" s="1"/>
      <c r="AF160" s="1"/>
      <c r="AG160" s="1"/>
      <c r="AH160" s="1"/>
      <c r="AI160" s="1"/>
      <c r="AJ160" s="1"/>
      <c r="AK160" s="1"/>
      <c r="AL160" s="100"/>
      <c r="AM160" s="98"/>
      <c r="AN160" s="1"/>
      <c r="AO160" s="1"/>
      <c r="AP160" s="1"/>
      <c r="AQ160" s="1"/>
    </row>
    <row r="161" spans="1:43" ht="11.25" customHeight="1" x14ac:dyDescent="0.2">
      <c r="A161" s="232"/>
      <c r="B161" s="328">
        <v>614</v>
      </c>
      <c r="C161" s="334"/>
      <c r="D161" s="55"/>
      <c r="E161" s="676" t="str">
        <f ca="1">VLOOKUP(INDIRECT(ADDRESS(ROW(),COLUMN()-3)),Language_Translations,MATCH(Language_Selected,Language_Options,0),FALSE)</f>
        <v>Where did you first seek advice or treatment?</v>
      </c>
      <c r="F161" s="676"/>
      <c r="G161" s="676"/>
      <c r="H161" s="676"/>
      <c r="I161" s="676"/>
      <c r="J161" s="676"/>
      <c r="K161" s="676"/>
      <c r="L161" s="676"/>
      <c r="M161" s="676"/>
      <c r="N161" s="676"/>
      <c r="O161" s="676"/>
      <c r="P161" s="676"/>
      <c r="Q161" s="676"/>
      <c r="R161" s="676"/>
      <c r="S161" s="676"/>
      <c r="T161" s="676"/>
      <c r="U161" s="108"/>
      <c r="V161" s="55"/>
      <c r="W161" s="232"/>
      <c r="X161" s="232"/>
      <c r="Y161" s="232"/>
      <c r="Z161" s="232"/>
      <c r="AA161" s="232"/>
      <c r="AB161" s="232"/>
      <c r="AC161" s="232"/>
      <c r="AD161" s="232"/>
      <c r="AE161" s="232"/>
      <c r="AF161" s="232"/>
      <c r="AG161" s="232"/>
      <c r="AH161" s="232"/>
      <c r="AI161" s="232"/>
      <c r="AJ161" s="232"/>
      <c r="AK161" s="29"/>
      <c r="AL161" s="23"/>
      <c r="AM161" s="334"/>
      <c r="AN161" s="232"/>
      <c r="AO161" s="232"/>
      <c r="AP161" s="232"/>
      <c r="AQ161" s="232"/>
    </row>
    <row r="162" spans="1:43" ht="11.25" customHeight="1" x14ac:dyDescent="0.2">
      <c r="A162" s="232"/>
      <c r="B162" s="328"/>
      <c r="C162" s="334"/>
      <c r="D162" s="55"/>
      <c r="E162" s="676"/>
      <c r="F162" s="676"/>
      <c r="G162" s="676"/>
      <c r="H162" s="676"/>
      <c r="I162" s="676"/>
      <c r="J162" s="676"/>
      <c r="K162" s="676"/>
      <c r="L162" s="676"/>
      <c r="M162" s="676"/>
      <c r="N162" s="676"/>
      <c r="O162" s="676"/>
      <c r="P162" s="676"/>
      <c r="Q162" s="676"/>
      <c r="R162" s="676"/>
      <c r="S162" s="676"/>
      <c r="T162" s="676"/>
      <c r="U162" s="108"/>
      <c r="V162" s="55"/>
      <c r="W162" s="232" t="s">
        <v>673</v>
      </c>
      <c r="X162" s="232"/>
      <c r="Y162" s="232"/>
      <c r="Z162" s="232"/>
      <c r="AA162" s="232"/>
      <c r="AB162" s="51" t="s">
        <v>9</v>
      </c>
      <c r="AC162" s="306"/>
      <c r="AD162" s="51"/>
      <c r="AE162" s="51"/>
      <c r="AF162" s="51"/>
      <c r="AG162" s="51"/>
      <c r="AH162" s="51"/>
      <c r="AI162" s="111"/>
      <c r="AJ162" s="51"/>
      <c r="AK162" s="28"/>
      <c r="AL162" s="24"/>
      <c r="AM162" s="334"/>
      <c r="AN162" s="232"/>
      <c r="AO162" s="232"/>
      <c r="AP162" s="232"/>
      <c r="AQ162" s="232"/>
    </row>
    <row r="163" spans="1:43" x14ac:dyDescent="0.2">
      <c r="A163" s="232"/>
      <c r="B163" s="328"/>
      <c r="C163" s="334"/>
      <c r="D163" s="55"/>
      <c r="E163" s="670" t="s">
        <v>674</v>
      </c>
      <c r="F163" s="670"/>
      <c r="G163" s="670"/>
      <c r="H163" s="670"/>
      <c r="I163" s="670"/>
      <c r="J163" s="670"/>
      <c r="K163" s="670"/>
      <c r="L163" s="670"/>
      <c r="M163" s="670"/>
      <c r="N163" s="670"/>
      <c r="O163" s="670"/>
      <c r="P163" s="670"/>
      <c r="Q163" s="331"/>
      <c r="R163" s="331"/>
      <c r="S163" s="331"/>
      <c r="T163" s="331"/>
      <c r="U163" s="108"/>
      <c r="V163" s="55"/>
      <c r="AL163"/>
      <c r="AM163" s="334"/>
      <c r="AN163" s="232"/>
      <c r="AO163" s="232"/>
      <c r="AP163" s="232"/>
      <c r="AQ163" s="232"/>
    </row>
    <row r="164" spans="1:43" ht="6" customHeight="1" x14ac:dyDescent="0.2">
      <c r="A164" s="91"/>
      <c r="B164" s="90"/>
      <c r="C164" s="52"/>
      <c r="D164" s="28"/>
      <c r="E164" s="91"/>
      <c r="F164" s="91"/>
      <c r="G164" s="91"/>
      <c r="H164" s="91"/>
      <c r="I164" s="91"/>
      <c r="J164" s="91"/>
      <c r="K164" s="91"/>
      <c r="L164" s="91"/>
      <c r="M164" s="91"/>
      <c r="N164" s="91"/>
      <c r="O164" s="91"/>
      <c r="P164" s="91"/>
      <c r="Q164" s="91"/>
      <c r="R164" s="91"/>
      <c r="S164" s="91"/>
      <c r="T164" s="91"/>
      <c r="U164" s="52"/>
      <c r="V164" s="28"/>
      <c r="W164" s="91"/>
      <c r="X164" s="91"/>
      <c r="Y164" s="91"/>
      <c r="Z164" s="91"/>
      <c r="AA164" s="91"/>
      <c r="AB164" s="91"/>
      <c r="AC164" s="91"/>
      <c r="AD164" s="91"/>
      <c r="AE164" s="91"/>
      <c r="AF164" s="91"/>
      <c r="AG164" s="91"/>
      <c r="AH164" s="91"/>
      <c r="AI164" s="91"/>
      <c r="AJ164" s="91"/>
      <c r="AK164" s="91"/>
      <c r="AL164" s="92"/>
      <c r="AM164" s="52"/>
      <c r="AN164" s="91"/>
      <c r="AO164" s="91"/>
      <c r="AP164" s="91"/>
      <c r="AQ164" s="91"/>
    </row>
    <row r="165" spans="1:43" ht="6" customHeight="1" x14ac:dyDescent="0.2">
      <c r="A165" s="18"/>
      <c r="B165" s="326"/>
      <c r="C165" s="50"/>
      <c r="D165" s="29"/>
      <c r="E165" s="18"/>
      <c r="F165" s="18"/>
      <c r="G165" s="18"/>
      <c r="H165" s="18"/>
      <c r="I165" s="18"/>
      <c r="J165" s="18"/>
      <c r="K165" s="18"/>
      <c r="L165" s="18"/>
      <c r="M165" s="18"/>
      <c r="N165" s="18"/>
      <c r="O165" s="18"/>
      <c r="P165" s="18"/>
      <c r="Q165" s="18"/>
      <c r="R165" s="18"/>
      <c r="S165" s="18"/>
      <c r="T165" s="18"/>
      <c r="U165" s="50"/>
      <c r="V165" s="29"/>
      <c r="W165" s="18"/>
      <c r="X165" s="18"/>
      <c r="Y165" s="18"/>
      <c r="Z165" s="18"/>
      <c r="AA165" s="18"/>
      <c r="AB165" s="18"/>
      <c r="AC165" s="18"/>
      <c r="AD165" s="18"/>
      <c r="AE165" s="18"/>
      <c r="AF165" s="18"/>
      <c r="AG165" s="18"/>
      <c r="AH165" s="18"/>
      <c r="AI165" s="18"/>
      <c r="AJ165" s="18"/>
      <c r="AK165" s="18"/>
      <c r="AL165" s="26"/>
      <c r="AM165" s="50"/>
      <c r="AN165" s="18"/>
      <c r="AO165" s="18"/>
      <c r="AP165" s="18"/>
      <c r="AQ165" s="18"/>
    </row>
    <row r="166" spans="1:43" ht="11.25" customHeight="1" x14ac:dyDescent="0.2">
      <c r="A166" s="232"/>
      <c r="B166" s="328">
        <v>615</v>
      </c>
      <c r="C166" s="334"/>
      <c r="D166" s="55"/>
      <c r="E166" s="676" t="str">
        <f ca="1">VLOOKUP(INDIRECT(ADDRESS(ROW(),COLUMN()-3)),Language_Translations,MATCH(Language_Selected,Language_Options,0),FALSE)</f>
        <v>Was (NAME) given any of the following at any time since (NAME) started having the diarrhea:</v>
      </c>
      <c r="F166" s="676"/>
      <c r="G166" s="676"/>
      <c r="H166" s="676"/>
      <c r="I166" s="676"/>
      <c r="J166" s="676"/>
      <c r="K166" s="676"/>
      <c r="L166" s="676"/>
      <c r="M166" s="676"/>
      <c r="N166" s="676"/>
      <c r="O166" s="676"/>
      <c r="P166" s="676"/>
      <c r="Q166" s="676"/>
      <c r="R166" s="676"/>
      <c r="S166" s="676"/>
      <c r="T166" s="676"/>
      <c r="U166" s="108"/>
      <c r="V166" s="55"/>
      <c r="W166" s="232"/>
      <c r="X166" s="232"/>
      <c r="Y166" s="232"/>
      <c r="Z166" s="232"/>
      <c r="AA166" s="232"/>
      <c r="AB166" s="232"/>
      <c r="AC166" s="232"/>
      <c r="AD166" s="232"/>
      <c r="AE166" s="232"/>
      <c r="AF166" s="232"/>
      <c r="AG166" s="232"/>
      <c r="AH166" s="328"/>
      <c r="AI166" s="232"/>
      <c r="AJ166" s="328"/>
      <c r="AK166" s="232"/>
      <c r="AL166" s="328"/>
      <c r="AM166" s="334"/>
      <c r="AN166" s="232"/>
      <c r="AO166" s="232"/>
      <c r="AP166" s="232"/>
      <c r="AQ166" s="232"/>
    </row>
    <row r="167" spans="1:43" x14ac:dyDescent="0.2">
      <c r="A167" s="232"/>
      <c r="B167" s="328"/>
      <c r="C167" s="334"/>
      <c r="D167" s="55"/>
      <c r="E167" s="676"/>
      <c r="F167" s="676"/>
      <c r="G167" s="676"/>
      <c r="H167" s="676"/>
      <c r="I167" s="676"/>
      <c r="J167" s="676"/>
      <c r="K167" s="676"/>
      <c r="L167" s="676"/>
      <c r="M167" s="676"/>
      <c r="N167" s="676"/>
      <c r="O167" s="676"/>
      <c r="P167" s="676"/>
      <c r="Q167" s="676"/>
      <c r="R167" s="676"/>
      <c r="S167" s="676"/>
      <c r="T167" s="676"/>
      <c r="U167" s="108"/>
      <c r="V167" s="55"/>
      <c r="W167" s="232"/>
      <c r="X167" s="232"/>
      <c r="Y167" s="232"/>
      <c r="Z167" s="232"/>
      <c r="AA167" s="232"/>
      <c r="AB167" s="232"/>
      <c r="AC167" s="232"/>
      <c r="AD167" s="232"/>
      <c r="AE167" s="232"/>
      <c r="AF167" s="232"/>
      <c r="AG167" s="232"/>
      <c r="AH167" s="328" t="s">
        <v>112</v>
      </c>
      <c r="AI167" s="232"/>
      <c r="AJ167" s="328" t="s">
        <v>113</v>
      </c>
      <c r="AK167" s="232"/>
      <c r="AL167" s="328" t="s">
        <v>474</v>
      </c>
      <c r="AM167" s="334"/>
      <c r="AN167" s="232"/>
      <c r="AO167" s="232"/>
      <c r="AP167" s="232"/>
      <c r="AQ167" s="232"/>
    </row>
    <row r="168" spans="1:43" ht="6" customHeight="1" x14ac:dyDescent="0.2">
      <c r="A168" s="232"/>
      <c r="B168" s="328"/>
      <c r="C168" s="334"/>
      <c r="D168" s="191"/>
      <c r="G168" s="2"/>
      <c r="H168" s="2"/>
      <c r="I168" s="2"/>
      <c r="J168" s="2"/>
      <c r="K168" s="2"/>
      <c r="L168" s="2"/>
      <c r="M168" s="2"/>
      <c r="N168" s="2"/>
      <c r="O168" s="2"/>
      <c r="P168" s="2"/>
      <c r="Q168" s="2"/>
      <c r="R168" s="2"/>
      <c r="S168" s="2"/>
      <c r="T168" s="2"/>
      <c r="U168" s="108"/>
      <c r="V168" s="55"/>
      <c r="W168" s="232"/>
      <c r="X168" s="232"/>
      <c r="Y168" s="232"/>
      <c r="Z168" s="232"/>
      <c r="AA168" s="232"/>
      <c r="AB168" s="232"/>
      <c r="AC168" s="232"/>
      <c r="AD168" s="232"/>
      <c r="AE168" s="232"/>
      <c r="AF168" s="232"/>
      <c r="AG168" s="232"/>
      <c r="AH168" s="328"/>
      <c r="AI168" s="232"/>
      <c r="AJ168" s="328"/>
      <c r="AK168" s="232"/>
      <c r="AL168" s="328"/>
      <c r="AM168" s="334"/>
      <c r="AN168" s="232"/>
      <c r="AO168" s="232"/>
      <c r="AP168" s="232"/>
      <c r="AQ168" s="232"/>
    </row>
    <row r="169" spans="1:43" ht="11.25" customHeight="1" x14ac:dyDescent="0.2">
      <c r="A169" s="232"/>
      <c r="B169" s="328"/>
      <c r="C169" s="334"/>
      <c r="D169" s="191"/>
      <c r="E169" s="2" t="s">
        <v>148</v>
      </c>
      <c r="F169" s="676" t="str">
        <f ca="1">VLOOKUP(CONCATENATE($B$166&amp;INDIRECT(ADDRESS(ROW(),COLUMN()-1))),Language_Translations,MATCH(Language_Selected,Language_Options,0),FALSE)</f>
        <v>A fluid made from a special packet called [LOCAL NAME FOR ORS PACKET]?</v>
      </c>
      <c r="G169" s="676"/>
      <c r="H169" s="676"/>
      <c r="I169" s="676"/>
      <c r="J169" s="676"/>
      <c r="K169" s="676"/>
      <c r="L169" s="676"/>
      <c r="M169" s="676"/>
      <c r="N169" s="676"/>
      <c r="O169" s="676"/>
      <c r="P169" s="676"/>
      <c r="Q169" s="676"/>
      <c r="R169" s="676"/>
      <c r="S169" s="676"/>
      <c r="T169" s="676"/>
      <c r="U169" s="108"/>
      <c r="V169" s="55"/>
      <c r="AL169"/>
      <c r="AM169" s="334"/>
      <c r="AN169" s="232"/>
      <c r="AO169" s="232"/>
      <c r="AP169" s="232"/>
      <c r="AQ169" s="232"/>
    </row>
    <row r="170" spans="1:43" x14ac:dyDescent="0.2">
      <c r="A170" s="232"/>
      <c r="B170" s="328"/>
      <c r="C170" s="334"/>
      <c r="D170" s="55"/>
      <c r="E170" s="232"/>
      <c r="F170" s="676"/>
      <c r="G170" s="676"/>
      <c r="H170" s="676"/>
      <c r="I170" s="676"/>
      <c r="J170" s="676"/>
      <c r="K170" s="676"/>
      <c r="L170" s="676"/>
      <c r="M170" s="676"/>
      <c r="N170" s="676"/>
      <c r="O170" s="676"/>
      <c r="P170" s="676"/>
      <c r="Q170" s="676"/>
      <c r="R170" s="676"/>
      <c r="S170" s="676"/>
      <c r="T170" s="676"/>
      <c r="U170" s="108"/>
      <c r="V170" s="55"/>
      <c r="W170" s="2" t="s">
        <v>148</v>
      </c>
      <c r="X170" s="232" t="s">
        <v>675</v>
      </c>
      <c r="Y170" s="232"/>
      <c r="Z170" s="232"/>
      <c r="AA170" s="232"/>
      <c r="AB170" s="232"/>
      <c r="AC170" s="232"/>
      <c r="AD170" s="232"/>
      <c r="AE170" s="232"/>
      <c r="AF170" s="232"/>
      <c r="AG170" s="51" t="s">
        <v>9</v>
      </c>
      <c r="AH170" s="93" t="s">
        <v>87</v>
      </c>
      <c r="AI170" s="232"/>
      <c r="AJ170" s="93" t="s">
        <v>89</v>
      </c>
      <c r="AK170" s="232"/>
      <c r="AL170" s="93" t="s">
        <v>212</v>
      </c>
      <c r="AM170" s="334"/>
      <c r="AN170" s="232"/>
      <c r="AO170" s="232"/>
      <c r="AP170" s="232"/>
      <c r="AQ170" s="232"/>
    </row>
    <row r="171" spans="1:43" x14ac:dyDescent="0.2">
      <c r="A171" s="232"/>
      <c r="B171" s="93" t="s">
        <v>319</v>
      </c>
      <c r="C171" s="334"/>
      <c r="D171" s="55"/>
      <c r="E171" s="2" t="s">
        <v>150</v>
      </c>
      <c r="F171" s="676" t="str">
        <f ca="1">VLOOKUP(CONCATENATE($B$166&amp;INDIRECT(ADDRESS(ROW(),COLUMN()-1))),Language_Translations,MATCH(Language_Selected,Language_Options,0),FALSE)</f>
        <v>[LOCAL NAMES FOR PRE-PACKAGED ORS LIQUIDS] or other pre-packaged ORS liquid?</v>
      </c>
      <c r="G171" s="676"/>
      <c r="H171" s="676"/>
      <c r="I171" s="676"/>
      <c r="J171" s="676"/>
      <c r="K171" s="676"/>
      <c r="L171" s="676"/>
      <c r="M171" s="676"/>
      <c r="N171" s="676"/>
      <c r="O171" s="676"/>
      <c r="P171" s="676"/>
      <c r="Q171" s="676"/>
      <c r="R171" s="676"/>
      <c r="S171" s="676"/>
      <c r="T171" s="676"/>
      <c r="U171" s="334"/>
      <c r="V171" s="55"/>
      <c r="W171" s="232"/>
      <c r="X171" s="232"/>
      <c r="Y171" s="232"/>
      <c r="Z171" s="232"/>
      <c r="AA171" s="232"/>
      <c r="AB171" s="232"/>
      <c r="AC171" s="232"/>
      <c r="AD171" s="232"/>
      <c r="AE171" s="232"/>
      <c r="AF171" s="232"/>
      <c r="AL171"/>
      <c r="AM171" s="334"/>
      <c r="AN171" s="232"/>
      <c r="AO171" s="232"/>
      <c r="AP171" s="232"/>
      <c r="AQ171" s="232"/>
    </row>
    <row r="172" spans="1:43" ht="11.25" customHeight="1" x14ac:dyDescent="0.2">
      <c r="A172" s="232"/>
      <c r="C172" s="334"/>
      <c r="D172" s="191"/>
      <c r="F172" s="676"/>
      <c r="G172" s="676"/>
      <c r="H172" s="676"/>
      <c r="I172" s="676"/>
      <c r="J172" s="676"/>
      <c r="K172" s="676"/>
      <c r="L172" s="676"/>
      <c r="M172" s="676"/>
      <c r="N172" s="676"/>
      <c r="O172" s="676"/>
      <c r="P172" s="676"/>
      <c r="Q172" s="676"/>
      <c r="R172" s="676"/>
      <c r="S172" s="676"/>
      <c r="T172" s="676"/>
      <c r="U172" s="108"/>
      <c r="V172" s="55"/>
      <c r="W172" s="2" t="s">
        <v>150</v>
      </c>
      <c r="X172" s="232" t="s">
        <v>676</v>
      </c>
      <c r="Y172" s="232"/>
      <c r="Z172" s="232"/>
      <c r="AA172" s="232"/>
      <c r="AB172" s="51" t="s">
        <v>9</v>
      </c>
      <c r="AC172" s="51"/>
      <c r="AD172" s="51"/>
      <c r="AE172" s="51"/>
      <c r="AF172" s="51"/>
      <c r="AG172" s="51"/>
      <c r="AH172" s="93" t="s">
        <v>87</v>
      </c>
      <c r="AI172" s="232"/>
      <c r="AJ172" s="93" t="s">
        <v>89</v>
      </c>
      <c r="AK172" s="232"/>
      <c r="AL172" s="93" t="s">
        <v>212</v>
      </c>
      <c r="AM172" s="334"/>
      <c r="AN172" s="232"/>
      <c r="AO172" s="232"/>
      <c r="AP172" s="232"/>
      <c r="AQ172" s="232"/>
    </row>
    <row r="173" spans="1:43" x14ac:dyDescent="0.2">
      <c r="A173" s="232"/>
      <c r="B173" s="328"/>
      <c r="C173" s="334"/>
      <c r="D173" s="55"/>
      <c r="E173" s="2" t="s">
        <v>366</v>
      </c>
      <c r="F173" s="671" t="str">
        <f ca="1">VLOOKUP(CONCATENATE($B$166&amp;INDIRECT(ADDRESS(ROW(),COLUMN()-1))),Language_Translations,MATCH(Language_Selected,Language_Options,0),FALSE)</f>
        <v>Zinc tablets or syrup?</v>
      </c>
      <c r="G173" s="671"/>
      <c r="H173" s="671"/>
      <c r="I173" s="671"/>
      <c r="J173" s="671"/>
      <c r="K173" s="671"/>
      <c r="L173" s="671"/>
      <c r="M173" s="671"/>
      <c r="N173" s="671"/>
      <c r="O173" s="671"/>
      <c r="P173" s="671"/>
      <c r="Q173" s="331"/>
      <c r="R173" s="331"/>
      <c r="S173" s="331"/>
      <c r="T173" s="331"/>
      <c r="U173" s="108"/>
      <c r="V173" s="55"/>
      <c r="W173" s="2" t="s">
        <v>366</v>
      </c>
      <c r="X173" s="2" t="s">
        <v>677</v>
      </c>
      <c r="Y173" s="232"/>
      <c r="Z173" s="51" t="s">
        <v>9</v>
      </c>
      <c r="AA173" s="51"/>
      <c r="AB173" s="51"/>
      <c r="AC173" s="51"/>
      <c r="AD173" s="51"/>
      <c r="AE173" s="51"/>
      <c r="AF173" s="51"/>
      <c r="AG173" s="51"/>
      <c r="AH173" s="93" t="s">
        <v>87</v>
      </c>
      <c r="AI173" s="232"/>
      <c r="AJ173" s="93" t="s">
        <v>89</v>
      </c>
      <c r="AK173" s="232"/>
      <c r="AL173" s="93" t="s">
        <v>212</v>
      </c>
      <c r="AM173" s="334"/>
      <c r="AN173" s="232"/>
      <c r="AO173" s="232"/>
      <c r="AP173" s="232"/>
      <c r="AQ173" s="232"/>
    </row>
    <row r="174" spans="1:43" ht="11.25" customHeight="1" x14ac:dyDescent="0.2">
      <c r="A174" s="232"/>
      <c r="B174" s="255" t="s">
        <v>330</v>
      </c>
      <c r="C174" s="334"/>
      <c r="D174" s="191"/>
      <c r="E174" s="2" t="s">
        <v>368</v>
      </c>
      <c r="F174" s="676" t="str">
        <f ca="1">VLOOKUP(CONCATENATE($B$166&amp;INDIRECT(ADDRESS(ROW(),COLUMN()-1))),Language_Translations,MATCH(Language_Selected,Language_Options,0),FALSE)</f>
        <v>[A GOVERNMENT-RECOMMENDED HOMEMADE FLUID]?</v>
      </c>
      <c r="G174" s="676"/>
      <c r="H174" s="676"/>
      <c r="I174" s="676"/>
      <c r="J174" s="676"/>
      <c r="K174" s="676"/>
      <c r="L174" s="676"/>
      <c r="M174" s="676"/>
      <c r="N174" s="676"/>
      <c r="O174" s="676"/>
      <c r="P174" s="676"/>
      <c r="Q174" s="676"/>
      <c r="R174" s="676"/>
      <c r="S174" s="676"/>
      <c r="T174" s="676"/>
      <c r="U174" s="108"/>
      <c r="V174" s="55"/>
      <c r="X174" s="232"/>
      <c r="Y174" s="232"/>
      <c r="Z174" s="232"/>
      <c r="AA174" s="232"/>
      <c r="AB174" s="232"/>
      <c r="AC174" s="232"/>
      <c r="AD174" s="232"/>
      <c r="AE174" s="232"/>
      <c r="AF174" s="232"/>
      <c r="AG174" s="232"/>
      <c r="AH174" s="328"/>
      <c r="AI174" s="232"/>
      <c r="AJ174" s="328"/>
      <c r="AK174" s="232"/>
      <c r="AL174" s="328"/>
      <c r="AM174" s="334"/>
      <c r="AN174" s="232"/>
      <c r="AO174" s="232"/>
      <c r="AP174" s="232"/>
      <c r="AQ174" s="232"/>
    </row>
    <row r="175" spans="1:43" x14ac:dyDescent="0.2">
      <c r="A175" s="232"/>
      <c r="B175" s="328"/>
      <c r="C175" s="334"/>
      <c r="D175" s="55"/>
      <c r="E175" s="232"/>
      <c r="F175" s="676"/>
      <c r="G175" s="676"/>
      <c r="H175" s="676"/>
      <c r="I175" s="676"/>
      <c r="J175" s="676"/>
      <c r="K175" s="676"/>
      <c r="L175" s="676"/>
      <c r="M175" s="676"/>
      <c r="N175" s="676"/>
      <c r="O175" s="676"/>
      <c r="P175" s="676"/>
      <c r="Q175" s="676"/>
      <c r="R175" s="676"/>
      <c r="S175" s="676"/>
      <c r="T175" s="676"/>
      <c r="U175" s="108"/>
      <c r="V175" s="55"/>
      <c r="W175" s="2" t="s">
        <v>368</v>
      </c>
      <c r="X175" s="232" t="s">
        <v>678</v>
      </c>
      <c r="Z175" s="232"/>
      <c r="AA175" s="232"/>
      <c r="AB175" s="232"/>
      <c r="AC175" s="232"/>
      <c r="AD175" s="51" t="s">
        <v>9</v>
      </c>
      <c r="AE175" s="51"/>
      <c r="AF175" s="51"/>
      <c r="AG175" s="51"/>
      <c r="AH175" s="93" t="s">
        <v>87</v>
      </c>
      <c r="AI175" s="232"/>
      <c r="AJ175" s="93" t="s">
        <v>89</v>
      </c>
      <c r="AK175" s="232"/>
      <c r="AL175" s="93" t="s">
        <v>212</v>
      </c>
      <c r="AM175" s="334"/>
      <c r="AN175" s="232"/>
      <c r="AO175" s="232"/>
      <c r="AP175" s="232"/>
      <c r="AQ175" s="232"/>
    </row>
    <row r="176" spans="1:43" ht="6" customHeight="1" x14ac:dyDescent="0.2">
      <c r="A176" s="91"/>
      <c r="B176" s="90"/>
      <c r="C176" s="52"/>
      <c r="D176" s="28"/>
      <c r="E176" s="91"/>
      <c r="F176" s="91"/>
      <c r="G176" s="91"/>
      <c r="H176" s="91"/>
      <c r="I176" s="91"/>
      <c r="J176" s="91"/>
      <c r="K176" s="91"/>
      <c r="L176" s="91"/>
      <c r="M176" s="91"/>
      <c r="N176" s="91"/>
      <c r="O176" s="91"/>
      <c r="P176" s="91"/>
      <c r="Q176" s="91"/>
      <c r="R176" s="91"/>
      <c r="S176" s="91"/>
      <c r="T176" s="91"/>
      <c r="U176" s="52"/>
      <c r="V176" s="28"/>
      <c r="W176" s="91"/>
      <c r="X176" s="91"/>
      <c r="Y176" s="91"/>
      <c r="Z176" s="91"/>
      <c r="AA176" s="91"/>
      <c r="AB176" s="91"/>
      <c r="AC176" s="91"/>
      <c r="AD176" s="91"/>
      <c r="AE176" s="91"/>
      <c r="AF176" s="91"/>
      <c r="AG176" s="91"/>
      <c r="AH176" s="90"/>
      <c r="AI176" s="91"/>
      <c r="AJ176" s="90"/>
      <c r="AK176" s="91"/>
      <c r="AL176" s="90"/>
      <c r="AM176" s="52"/>
      <c r="AN176" s="91"/>
      <c r="AO176" s="91"/>
      <c r="AP176" s="91"/>
      <c r="AQ176" s="91"/>
    </row>
    <row r="177" spans="1:43" ht="6" customHeight="1" x14ac:dyDescent="0.2">
      <c r="A177" s="18"/>
      <c r="B177" s="326"/>
      <c r="C177" s="50"/>
      <c r="D177" s="29"/>
      <c r="E177" s="18"/>
      <c r="F177" s="18"/>
      <c r="G177" s="18"/>
      <c r="H177" s="18"/>
      <c r="I177" s="18"/>
      <c r="J177" s="18"/>
      <c r="K177" s="18"/>
      <c r="L177" s="18"/>
      <c r="M177" s="18"/>
      <c r="N177" s="18"/>
      <c r="O177" s="18"/>
      <c r="P177" s="18"/>
      <c r="Q177" s="18"/>
      <c r="R177" s="18"/>
      <c r="S177" s="18"/>
      <c r="T177" s="18"/>
      <c r="U177" s="50"/>
      <c r="V177" s="29"/>
      <c r="W177" s="18"/>
      <c r="X177" s="18"/>
      <c r="Y177" s="18"/>
      <c r="Z177" s="18"/>
      <c r="AA177" s="18"/>
      <c r="AB177" s="18"/>
      <c r="AC177" s="18"/>
      <c r="AD177" s="18"/>
      <c r="AE177" s="18"/>
      <c r="AF177" s="18"/>
      <c r="AG177" s="18"/>
      <c r="AH177" s="18"/>
      <c r="AI177" s="18"/>
      <c r="AJ177" s="18"/>
      <c r="AK177" s="18"/>
      <c r="AL177" s="26"/>
      <c r="AM177" s="50"/>
      <c r="AN177" s="18"/>
      <c r="AO177" s="18"/>
      <c r="AP177" s="18"/>
      <c r="AQ177" s="18"/>
    </row>
    <row r="178" spans="1:43" ht="11.25" customHeight="1" x14ac:dyDescent="0.2">
      <c r="A178" s="232"/>
      <c r="B178" s="328">
        <v>616</v>
      </c>
      <c r="C178" s="334"/>
      <c r="D178" s="55"/>
      <c r="E178" s="645" t="s">
        <v>679</v>
      </c>
      <c r="F178" s="645"/>
      <c r="G178" s="645"/>
      <c r="H178" s="645"/>
      <c r="I178" s="645"/>
      <c r="J178" s="645"/>
      <c r="K178" s="645"/>
      <c r="L178" s="645"/>
      <c r="M178" s="645"/>
      <c r="N178" s="645"/>
      <c r="O178" s="645"/>
      <c r="P178" s="645"/>
      <c r="Q178" s="645"/>
      <c r="R178" s="645"/>
      <c r="S178" s="645"/>
      <c r="T178" s="645"/>
      <c r="U178" s="334"/>
      <c r="V178" s="55"/>
      <c r="W178" s="232"/>
      <c r="X178" s="232"/>
      <c r="Y178" s="232"/>
      <c r="Z178" s="232"/>
      <c r="AA178" s="232"/>
      <c r="AB178" s="232"/>
      <c r="AC178" s="232"/>
      <c r="AD178" s="232"/>
      <c r="AE178" s="232"/>
      <c r="AF178" s="232"/>
      <c r="AG178" s="232"/>
      <c r="AH178" s="232"/>
      <c r="AI178" s="232"/>
      <c r="AJ178" s="232"/>
      <c r="AK178" s="232"/>
      <c r="AL178" s="88"/>
      <c r="AM178" s="334"/>
      <c r="AN178" s="232"/>
      <c r="AO178" s="232"/>
      <c r="AP178" s="232"/>
      <c r="AQ178" s="232"/>
    </row>
    <row r="179" spans="1:43" ht="6" customHeight="1" x14ac:dyDescent="0.2">
      <c r="A179" s="232"/>
      <c r="B179" s="328"/>
      <c r="C179" s="334"/>
      <c r="D179" s="55"/>
      <c r="E179" s="232"/>
      <c r="F179" s="232"/>
      <c r="G179" s="232"/>
      <c r="H179" s="232"/>
      <c r="I179" s="232"/>
      <c r="J179" s="232"/>
      <c r="K179" s="232"/>
      <c r="L179" s="232"/>
      <c r="M179" s="232"/>
      <c r="N179" s="232"/>
      <c r="O179" s="232"/>
      <c r="P179" s="232"/>
      <c r="Q179" s="232"/>
      <c r="R179" s="232"/>
      <c r="S179" s="232"/>
      <c r="T179" s="232"/>
      <c r="U179" s="334"/>
      <c r="V179" s="55"/>
      <c r="W179" s="232"/>
      <c r="X179" s="232"/>
      <c r="Y179" s="232"/>
      <c r="Z179" s="232"/>
      <c r="AA179" s="232"/>
      <c r="AB179" s="232"/>
      <c r="AC179" s="232"/>
      <c r="AD179" s="232"/>
      <c r="AE179" s="232"/>
      <c r="AF179" s="232"/>
      <c r="AG179" s="232"/>
      <c r="AH179" s="232"/>
      <c r="AI179" s="232"/>
      <c r="AJ179" s="232"/>
      <c r="AK179" s="232"/>
      <c r="AL179" s="88"/>
      <c r="AM179" s="334"/>
      <c r="AN179" s="232"/>
      <c r="AO179" s="232"/>
      <c r="AP179" s="232"/>
      <c r="AQ179" s="232"/>
    </row>
    <row r="180" spans="1:43" x14ac:dyDescent="0.2">
      <c r="A180" s="232"/>
      <c r="B180" s="328"/>
      <c r="C180" s="334"/>
      <c r="D180" s="55"/>
      <c r="E180" s="232"/>
      <c r="F180" s="232"/>
      <c r="G180" s="232"/>
      <c r="I180" s="88" t="s">
        <v>680</v>
      </c>
      <c r="L180" s="112"/>
      <c r="M180" s="232"/>
      <c r="N180" s="232"/>
      <c r="O180" s="232"/>
      <c r="Q180" s="88" t="s">
        <v>681</v>
      </c>
      <c r="R180" s="232"/>
      <c r="S180" s="232"/>
      <c r="T180" s="232"/>
      <c r="U180" s="334"/>
      <c r="V180" s="55"/>
      <c r="W180" s="232"/>
      <c r="X180" s="232"/>
      <c r="Y180" s="232"/>
      <c r="Z180" s="232"/>
      <c r="AA180" s="232"/>
      <c r="AB180" s="232"/>
      <c r="AC180" s="232"/>
      <c r="AD180" s="232"/>
      <c r="AE180" s="232"/>
      <c r="AF180" s="232"/>
      <c r="AG180" s="232"/>
      <c r="AH180" s="232"/>
      <c r="AI180" s="232"/>
      <c r="AJ180" s="232"/>
      <c r="AK180" s="232"/>
      <c r="AL180" s="88"/>
      <c r="AM180" s="334"/>
      <c r="AN180" s="232"/>
      <c r="AO180" s="232"/>
      <c r="AP180" s="232"/>
      <c r="AQ180" s="232"/>
    </row>
    <row r="181" spans="1:43" x14ac:dyDescent="0.2">
      <c r="A181" s="232"/>
      <c r="B181" s="328"/>
      <c r="C181" s="334"/>
      <c r="D181" s="55"/>
      <c r="E181" s="232"/>
      <c r="F181" s="232"/>
      <c r="G181" s="232"/>
      <c r="H181" s="232"/>
      <c r="I181" s="232"/>
      <c r="L181" s="112"/>
      <c r="M181" s="232"/>
      <c r="N181" s="232"/>
      <c r="O181" s="232"/>
      <c r="Q181" s="88" t="s">
        <v>682</v>
      </c>
      <c r="R181" s="232"/>
      <c r="S181" s="232"/>
      <c r="T181" s="232"/>
      <c r="U181" s="334"/>
      <c r="V181" s="55"/>
      <c r="W181" s="232"/>
      <c r="X181" s="232"/>
      <c r="Y181" s="232"/>
      <c r="Z181" s="232"/>
      <c r="AA181" s="232"/>
      <c r="AB181" s="232"/>
      <c r="AC181" s="232"/>
      <c r="AD181" s="232"/>
      <c r="AE181" s="232"/>
      <c r="AF181" s="232"/>
      <c r="AG181" s="232"/>
      <c r="AH181" s="232"/>
      <c r="AI181" s="232"/>
      <c r="AJ181" s="232"/>
      <c r="AK181" s="232"/>
      <c r="AL181" s="88"/>
      <c r="AM181" s="334"/>
      <c r="AN181" s="232"/>
      <c r="AO181" s="232"/>
      <c r="AP181" s="232"/>
      <c r="AQ181" s="232"/>
    </row>
    <row r="182" spans="1:43" ht="11.25" customHeight="1" x14ac:dyDescent="0.2">
      <c r="A182" s="232"/>
      <c r="C182" s="334"/>
      <c r="D182" s="55"/>
      <c r="E182" s="4" t="s">
        <v>148</v>
      </c>
      <c r="F182" s="676" t="str">
        <f ca="1">VLOOKUP(CONCATENATE($B$178&amp;INDIRECT(ADDRESS(ROW(),COLUMN()-1))),Language_Translations,MATCH(Language_Selected,Language_Options,0),FALSE)</f>
        <v>Was anything else given to treat the diarrhea?</v>
      </c>
      <c r="G182" s="676"/>
      <c r="H182" s="676"/>
      <c r="I182" s="676"/>
      <c r="J182" s="676"/>
      <c r="K182" s="676"/>
      <c r="L182" s="758"/>
      <c r="M182" s="4" t="s">
        <v>150</v>
      </c>
      <c r="N182" s="676" t="str">
        <f ca="1">VLOOKUP(CONCATENATE($B$178&amp;INDIRECT(ADDRESS(ROW(),COLUMN()-1))),Language_Translations,MATCH(Language_Selected,Language_Options,0),FALSE)</f>
        <v>Was anything given to treat the diarrhea?</v>
      </c>
      <c r="O182" s="676"/>
      <c r="P182" s="676"/>
      <c r="Q182" s="676"/>
      <c r="R182" s="676"/>
      <c r="S182" s="676"/>
      <c r="T182" s="676"/>
      <c r="U182" s="108"/>
      <c r="V182" s="55"/>
      <c r="W182" s="232" t="s">
        <v>112</v>
      </c>
      <c r="X182" s="232"/>
      <c r="Y182" s="51" t="s">
        <v>9</v>
      </c>
      <c r="Z182" s="51"/>
      <c r="AA182" s="51"/>
      <c r="AB182" s="51"/>
      <c r="AC182" s="51"/>
      <c r="AD182" s="51"/>
      <c r="AE182" s="51"/>
      <c r="AF182" s="51"/>
      <c r="AG182" s="51"/>
      <c r="AH182" s="51"/>
      <c r="AI182" s="51"/>
      <c r="AJ182" s="51"/>
      <c r="AK182" s="51"/>
      <c r="AL182" s="89" t="s">
        <v>87</v>
      </c>
      <c r="AM182" s="334"/>
      <c r="AN182" s="232"/>
      <c r="AO182" s="232"/>
      <c r="AP182" s="232"/>
      <c r="AQ182" s="232"/>
    </row>
    <row r="183" spans="1:43" x14ac:dyDescent="0.2">
      <c r="A183" s="232"/>
      <c r="B183" s="328"/>
      <c r="C183" s="334"/>
      <c r="D183" s="55"/>
      <c r="E183" s="4"/>
      <c r="F183" s="676"/>
      <c r="G183" s="676"/>
      <c r="H183" s="676"/>
      <c r="I183" s="676"/>
      <c r="J183" s="676"/>
      <c r="K183" s="676"/>
      <c r="L183" s="758"/>
      <c r="M183" s="4"/>
      <c r="N183" s="676"/>
      <c r="O183" s="676"/>
      <c r="P183" s="676"/>
      <c r="Q183" s="676"/>
      <c r="R183" s="676"/>
      <c r="S183" s="676"/>
      <c r="T183" s="676"/>
      <c r="U183" s="108"/>
      <c r="V183" s="55"/>
      <c r="W183" s="232" t="s">
        <v>446</v>
      </c>
      <c r="X183" s="232"/>
      <c r="Y183" s="51" t="s">
        <v>9</v>
      </c>
      <c r="Z183" s="51"/>
      <c r="AA183" s="51"/>
      <c r="AB183" s="51"/>
      <c r="AC183" s="51"/>
      <c r="AD183" s="51"/>
      <c r="AE183" s="51"/>
      <c r="AF183" s="51"/>
      <c r="AG183" s="51"/>
      <c r="AH183" s="51"/>
      <c r="AI183" s="51"/>
      <c r="AJ183" s="51"/>
      <c r="AK183" s="51"/>
      <c r="AL183" s="89" t="s">
        <v>89</v>
      </c>
      <c r="AM183" s="334"/>
      <c r="AN183" s="232"/>
      <c r="AO183" s="232"/>
      <c r="AP183" s="684">
        <v>618</v>
      </c>
      <c r="AQ183" s="232"/>
    </row>
    <row r="184" spans="1:43" x14ac:dyDescent="0.2">
      <c r="A184" s="232"/>
      <c r="B184" s="328"/>
      <c r="C184" s="334"/>
      <c r="D184" s="55"/>
      <c r="E184" s="4"/>
      <c r="F184" s="676"/>
      <c r="G184" s="676"/>
      <c r="H184" s="676"/>
      <c r="I184" s="676"/>
      <c r="J184" s="676"/>
      <c r="K184" s="676"/>
      <c r="L184" s="758"/>
      <c r="M184" s="4"/>
      <c r="N184" s="676"/>
      <c r="O184" s="676"/>
      <c r="P184" s="676"/>
      <c r="Q184" s="676"/>
      <c r="R184" s="676"/>
      <c r="S184" s="676"/>
      <c r="T184" s="676"/>
      <c r="U184" s="108"/>
      <c r="V184" s="55"/>
      <c r="W184" s="232" t="s">
        <v>260</v>
      </c>
      <c r="X184" s="232"/>
      <c r="Y184" s="232"/>
      <c r="Z184" s="232"/>
      <c r="AA184" s="232"/>
      <c r="AB184" s="51" t="s">
        <v>9</v>
      </c>
      <c r="AC184" s="51"/>
      <c r="AD184" s="51"/>
      <c r="AE184" s="51"/>
      <c r="AF184" s="51"/>
      <c r="AG184" s="51"/>
      <c r="AH184" s="51"/>
      <c r="AI184" s="51"/>
      <c r="AJ184" s="51"/>
      <c r="AK184" s="51"/>
      <c r="AL184" s="89" t="s">
        <v>212</v>
      </c>
      <c r="AM184" s="334"/>
      <c r="AN184" s="232"/>
      <c r="AO184" s="232"/>
      <c r="AP184" s="684"/>
      <c r="AQ184" s="232"/>
    </row>
    <row r="185" spans="1:43" ht="6" customHeight="1" x14ac:dyDescent="0.2">
      <c r="A185" s="91"/>
      <c r="B185" s="90"/>
      <c r="C185" s="52"/>
      <c r="D185" s="28"/>
      <c r="E185" s="91"/>
      <c r="F185" s="91"/>
      <c r="G185" s="91"/>
      <c r="H185" s="91"/>
      <c r="I185" s="91"/>
      <c r="J185" s="91"/>
      <c r="K185" s="91"/>
      <c r="L185" s="91"/>
      <c r="M185" s="91"/>
      <c r="N185" s="91"/>
      <c r="O185" s="91"/>
      <c r="P185" s="91"/>
      <c r="Q185" s="91"/>
      <c r="R185" s="91"/>
      <c r="S185" s="91"/>
      <c r="T185" s="91"/>
      <c r="U185" s="52"/>
      <c r="V185" s="28"/>
      <c r="W185" s="91"/>
      <c r="X185" s="91"/>
      <c r="Y185" s="91"/>
      <c r="Z185" s="91"/>
      <c r="AA185" s="91"/>
      <c r="AB185" s="91"/>
      <c r="AC185" s="91"/>
      <c r="AD185" s="91"/>
      <c r="AE185" s="91"/>
      <c r="AF185" s="91"/>
      <c r="AG185" s="91"/>
      <c r="AH185" s="91"/>
      <c r="AI185" s="91"/>
      <c r="AJ185" s="91"/>
      <c r="AK185" s="91"/>
      <c r="AL185" s="92"/>
      <c r="AM185" s="52"/>
      <c r="AN185" s="91"/>
      <c r="AO185" s="91"/>
      <c r="AP185" s="91"/>
      <c r="AQ185" s="91"/>
    </row>
    <row r="186" spans="1:43" ht="6" customHeight="1" x14ac:dyDescent="0.2">
      <c r="A186" s="18"/>
      <c r="B186" s="326"/>
      <c r="C186" s="50"/>
      <c r="D186" s="29"/>
      <c r="E186" s="18"/>
      <c r="F186" s="18"/>
      <c r="G186" s="18"/>
      <c r="H186" s="18"/>
      <c r="I186" s="18"/>
      <c r="J186" s="18"/>
      <c r="K186" s="18"/>
      <c r="L186" s="18"/>
      <c r="M186" s="18"/>
      <c r="N186" s="18"/>
      <c r="O186" s="18"/>
      <c r="P186" s="18"/>
      <c r="Q186" s="18"/>
      <c r="R186" s="18"/>
      <c r="S186" s="18"/>
      <c r="T186" s="18"/>
      <c r="U186" s="50"/>
      <c r="V186" s="29"/>
      <c r="W186" s="18"/>
      <c r="X186" s="18"/>
      <c r="Y186" s="18"/>
      <c r="Z186" s="18"/>
      <c r="AA186" s="18"/>
      <c r="AB186" s="18"/>
      <c r="AC186" s="18"/>
      <c r="AD186" s="18"/>
      <c r="AE186" s="18"/>
      <c r="AF186" s="18"/>
      <c r="AG186" s="18"/>
      <c r="AH186" s="18"/>
      <c r="AI186" s="18"/>
      <c r="AJ186" s="18"/>
      <c r="AK186" s="18"/>
      <c r="AL186" s="326"/>
      <c r="AM186" s="50"/>
      <c r="AN186" s="18"/>
      <c r="AO186" s="18"/>
      <c r="AP186" s="18"/>
      <c r="AQ186" s="18"/>
    </row>
    <row r="187" spans="1:43" ht="11.25" customHeight="1" x14ac:dyDescent="0.2">
      <c r="A187" s="232"/>
      <c r="B187" s="328">
        <v>617</v>
      </c>
      <c r="C187" s="334"/>
      <c r="D187" s="55"/>
      <c r="E187" s="645" t="s">
        <v>679</v>
      </c>
      <c r="F187" s="645"/>
      <c r="G187" s="645"/>
      <c r="H187" s="645"/>
      <c r="I187" s="645"/>
      <c r="J187" s="645"/>
      <c r="K187" s="645"/>
      <c r="L187" s="645"/>
      <c r="M187" s="645"/>
      <c r="N187" s="645"/>
      <c r="O187" s="645"/>
      <c r="P187" s="645"/>
      <c r="Q187" s="645"/>
      <c r="R187" s="645"/>
      <c r="S187" s="645"/>
      <c r="T187" s="645"/>
      <c r="U187" s="108"/>
      <c r="V187" s="55"/>
      <c r="W187" s="110" t="s">
        <v>683</v>
      </c>
      <c r="X187" s="232"/>
      <c r="Y187" s="232"/>
      <c r="Z187" s="232"/>
      <c r="AA187" s="232"/>
      <c r="AB187" s="232"/>
      <c r="AC187" s="232"/>
      <c r="AD187" s="232"/>
      <c r="AE187" s="232"/>
      <c r="AF187" s="232"/>
      <c r="AG187" s="232"/>
      <c r="AH187" s="232"/>
      <c r="AI187" s="232"/>
      <c r="AJ187" s="232"/>
      <c r="AK187" s="232"/>
      <c r="AL187" s="328"/>
      <c r="AM187" s="334"/>
      <c r="AN187" s="232"/>
      <c r="AO187" s="232"/>
      <c r="AP187" s="232"/>
      <c r="AQ187" s="232"/>
    </row>
    <row r="188" spans="1:43" x14ac:dyDescent="0.2">
      <c r="A188" s="232"/>
      <c r="B188" s="328"/>
      <c r="C188" s="334"/>
      <c r="D188" s="55"/>
      <c r="U188" s="108"/>
      <c r="V188" s="55"/>
      <c r="W188" s="232"/>
      <c r="X188" s="232" t="s">
        <v>684</v>
      </c>
      <c r="Y188" s="232"/>
      <c r="Z188" s="232"/>
      <c r="AA188" s="232"/>
      <c r="AB188" s="51" t="s">
        <v>9</v>
      </c>
      <c r="AC188" s="51"/>
      <c r="AD188" s="51"/>
      <c r="AE188" s="51"/>
      <c r="AF188" s="51"/>
      <c r="AG188" s="51"/>
      <c r="AH188" s="51"/>
      <c r="AI188" s="51"/>
      <c r="AJ188" s="51"/>
      <c r="AK188" s="51"/>
      <c r="AL188" s="328" t="s">
        <v>239</v>
      </c>
      <c r="AM188" s="334"/>
      <c r="AN188" s="232"/>
      <c r="AO188" s="232"/>
      <c r="AP188" s="232"/>
      <c r="AQ188" s="232"/>
    </row>
    <row r="189" spans="1:43" x14ac:dyDescent="0.2">
      <c r="A189" s="232"/>
      <c r="B189" s="328"/>
      <c r="C189" s="334"/>
      <c r="D189" s="55"/>
      <c r="E189" s="232"/>
      <c r="F189" s="232"/>
      <c r="G189" s="232"/>
      <c r="I189" s="88" t="s">
        <v>680</v>
      </c>
      <c r="L189" s="112"/>
      <c r="M189" s="232"/>
      <c r="N189" s="232"/>
      <c r="O189" s="232"/>
      <c r="Q189" s="88" t="s">
        <v>681</v>
      </c>
      <c r="R189" s="232"/>
      <c r="S189" s="232"/>
      <c r="T189" s="232"/>
      <c r="U189" s="334"/>
      <c r="V189" s="55"/>
      <c r="W189" s="232"/>
      <c r="X189" s="232" t="s">
        <v>685</v>
      </c>
      <c r="Y189" s="232"/>
      <c r="Z189" s="232"/>
      <c r="AA189" s="232"/>
      <c r="AB189" s="232"/>
      <c r="AC189" s="51" t="s">
        <v>9</v>
      </c>
      <c r="AD189" s="51"/>
      <c r="AE189" s="51"/>
      <c r="AF189" s="51"/>
      <c r="AG189" s="51"/>
      <c r="AH189" s="51"/>
      <c r="AI189" s="51"/>
      <c r="AJ189" s="51"/>
      <c r="AK189" s="51"/>
      <c r="AL189" s="328" t="s">
        <v>241</v>
      </c>
      <c r="AM189" s="334"/>
      <c r="AN189" s="232"/>
      <c r="AO189" s="232"/>
      <c r="AP189" s="232"/>
      <c r="AQ189" s="232"/>
    </row>
    <row r="190" spans="1:43" x14ac:dyDescent="0.2">
      <c r="A190" s="232"/>
      <c r="B190" s="328"/>
      <c r="C190" s="334"/>
      <c r="D190" s="55"/>
      <c r="E190" s="232"/>
      <c r="F190" s="232"/>
      <c r="G190" s="232"/>
      <c r="H190" s="232"/>
      <c r="I190" s="232"/>
      <c r="L190" s="112"/>
      <c r="M190" s="232"/>
      <c r="N190" s="232"/>
      <c r="O190" s="232"/>
      <c r="Q190" s="88" t="s">
        <v>682</v>
      </c>
      <c r="R190" s="232"/>
      <c r="S190" s="232"/>
      <c r="T190" s="232"/>
      <c r="U190" s="108"/>
      <c r="V190" s="55"/>
      <c r="W190" s="232"/>
      <c r="X190" s="232" t="s">
        <v>686</v>
      </c>
      <c r="Y190" s="232"/>
      <c r="Z190" s="232"/>
      <c r="AA190" s="232"/>
      <c r="AB190" s="232"/>
      <c r="AC190" s="232"/>
      <c r="AD190" s="232"/>
      <c r="AE190" s="232"/>
      <c r="AF190" s="232"/>
      <c r="AG190" s="232"/>
      <c r="AH190" s="232"/>
      <c r="AI190" s="232"/>
      <c r="AJ190" s="232"/>
      <c r="AK190" s="232"/>
      <c r="AL190" s="328"/>
      <c r="AM190" s="334"/>
      <c r="AN190" s="232"/>
      <c r="AO190" s="232"/>
      <c r="AP190" s="232"/>
      <c r="AQ190" s="232"/>
    </row>
    <row r="191" spans="1:43" ht="11.25" customHeight="1" x14ac:dyDescent="0.2">
      <c r="A191" s="232"/>
      <c r="B191" s="328"/>
      <c r="C191" s="334"/>
      <c r="D191" s="55"/>
      <c r="E191" s="4" t="s">
        <v>148</v>
      </c>
      <c r="F191" s="676" t="str">
        <f ca="1">VLOOKUP(CONCATENATE($B$187&amp;INDIRECT(ADDRESS(ROW(),COLUMN()-1))),Language_Translations,MATCH(Language_Selected,Language_Options,0),FALSE)</f>
        <v>What else was given to treat the diarrhea?
Anything else?</v>
      </c>
      <c r="G191" s="676"/>
      <c r="H191" s="676"/>
      <c r="I191" s="676"/>
      <c r="J191" s="676"/>
      <c r="K191" s="676"/>
      <c r="L191" s="758"/>
      <c r="M191" s="4" t="s">
        <v>150</v>
      </c>
      <c r="N191" s="676" t="str">
        <f ca="1">VLOOKUP(CONCATENATE($B$187&amp;INDIRECT(ADDRESS(ROW(),COLUMN()-1))),Language_Translations,MATCH(Language_Selected,Language_Options,0),FALSE)</f>
        <v>What was given to treat the diarrhea?
Anything else?</v>
      </c>
      <c r="O191" s="676"/>
      <c r="P191" s="676"/>
      <c r="Q191" s="676"/>
      <c r="R191" s="676"/>
      <c r="S191" s="676"/>
      <c r="T191" s="676"/>
      <c r="U191" s="334"/>
      <c r="V191" s="55"/>
      <c r="W191" s="232"/>
      <c r="X191" s="232"/>
      <c r="Y191" s="232" t="s">
        <v>687</v>
      </c>
      <c r="Z191" s="232"/>
      <c r="AA191" s="232"/>
      <c r="AB191" s="232"/>
      <c r="AC191" s="232"/>
      <c r="AD191" s="232"/>
      <c r="AE191" s="51" t="s">
        <v>9</v>
      </c>
      <c r="AF191" s="51"/>
      <c r="AG191" s="51"/>
      <c r="AH191" s="51"/>
      <c r="AI191" s="51"/>
      <c r="AJ191" s="51"/>
      <c r="AK191" s="51"/>
      <c r="AL191" s="328" t="s">
        <v>209</v>
      </c>
      <c r="AM191" s="334"/>
      <c r="AN191" s="232"/>
      <c r="AO191" s="232"/>
      <c r="AP191" s="232"/>
      <c r="AQ191" s="232"/>
    </row>
    <row r="192" spans="1:43" x14ac:dyDescent="0.2">
      <c r="A192" s="232"/>
      <c r="B192" s="328"/>
      <c r="C192" s="334"/>
      <c r="D192" s="55"/>
      <c r="E192" s="4"/>
      <c r="F192" s="676"/>
      <c r="G192" s="676"/>
      <c r="H192" s="676"/>
      <c r="I192" s="676"/>
      <c r="J192" s="676"/>
      <c r="K192" s="676"/>
      <c r="L192" s="758"/>
      <c r="M192" s="4"/>
      <c r="N192" s="676"/>
      <c r="O192" s="676"/>
      <c r="P192" s="676"/>
      <c r="Q192" s="676"/>
      <c r="R192" s="676"/>
      <c r="S192" s="676"/>
      <c r="T192" s="676"/>
      <c r="U192" s="334"/>
      <c r="V192" s="55"/>
      <c r="W192" s="232"/>
      <c r="X192" s="232" t="s">
        <v>688</v>
      </c>
      <c r="Y192" s="232"/>
      <c r="Z192" s="232"/>
      <c r="AA192" s="232"/>
      <c r="AB192" s="232"/>
      <c r="AC192" s="232"/>
      <c r="AD192" s="232"/>
      <c r="AE192" s="232"/>
      <c r="AF192" s="232"/>
      <c r="AG192" s="51" t="s">
        <v>9</v>
      </c>
      <c r="AH192" s="51"/>
      <c r="AI192" s="111"/>
      <c r="AJ192" s="111"/>
      <c r="AK192" s="51"/>
      <c r="AL192" s="328" t="s">
        <v>244</v>
      </c>
      <c r="AM192" s="334"/>
      <c r="AN192" s="232"/>
      <c r="AO192" s="232"/>
      <c r="AP192" s="232"/>
      <c r="AQ192" s="232"/>
    </row>
    <row r="193" spans="1:43" x14ac:dyDescent="0.2">
      <c r="A193" s="232"/>
      <c r="B193" s="328"/>
      <c r="C193" s="334"/>
      <c r="D193" s="55"/>
      <c r="E193" s="4"/>
      <c r="F193" s="676"/>
      <c r="G193" s="676"/>
      <c r="H193" s="676"/>
      <c r="I193" s="676"/>
      <c r="J193" s="676"/>
      <c r="K193" s="676"/>
      <c r="L193" s="758"/>
      <c r="M193" s="4"/>
      <c r="N193" s="676"/>
      <c r="O193" s="676"/>
      <c r="P193" s="676"/>
      <c r="Q193" s="676"/>
      <c r="R193" s="676"/>
      <c r="S193" s="676"/>
      <c r="T193" s="676"/>
      <c r="U193" s="334"/>
      <c r="V193" s="55"/>
      <c r="W193" s="232"/>
      <c r="X193" s="232"/>
      <c r="Y193" s="232"/>
      <c r="Z193" s="232"/>
      <c r="AA193" s="232"/>
      <c r="AB193" s="232"/>
      <c r="AC193" s="232"/>
      <c r="AD193" s="232"/>
      <c r="AE193" s="232"/>
      <c r="AF193" s="232"/>
      <c r="AG193" s="232"/>
      <c r="AL193"/>
      <c r="AM193" s="334"/>
      <c r="AN193" s="232"/>
      <c r="AO193" s="232"/>
      <c r="AP193" s="232"/>
      <c r="AQ193" s="232"/>
    </row>
    <row r="194" spans="1:43" ht="10.5" x14ac:dyDescent="0.2">
      <c r="A194" s="232"/>
      <c r="B194" s="328"/>
      <c r="C194" s="334"/>
      <c r="D194" s="55"/>
      <c r="E194" s="4"/>
      <c r="F194" s="331"/>
      <c r="G194" s="331"/>
      <c r="H194" s="331"/>
      <c r="I194" s="331"/>
      <c r="L194" s="331"/>
      <c r="M194" s="4"/>
      <c r="N194" s="331"/>
      <c r="O194" s="331"/>
      <c r="P194" s="331"/>
      <c r="Q194" s="331"/>
      <c r="R194" s="331"/>
      <c r="S194" s="331"/>
      <c r="T194" s="331"/>
      <c r="U194" s="334"/>
      <c r="V194" s="55"/>
      <c r="W194" s="110" t="s">
        <v>689</v>
      </c>
      <c r="X194" s="232"/>
      <c r="Y194" s="232"/>
      <c r="Z194" s="232"/>
      <c r="AA194" s="232"/>
      <c r="AB194" s="232"/>
      <c r="AC194" s="232"/>
      <c r="AD194" s="232"/>
      <c r="AE194" s="232"/>
      <c r="AF194" s="232"/>
      <c r="AG194" s="232"/>
      <c r="AH194" s="232"/>
      <c r="AI194" s="232"/>
      <c r="AJ194" s="232"/>
      <c r="AK194" s="232"/>
      <c r="AL194" s="328"/>
      <c r="AM194" s="334"/>
      <c r="AN194" s="232"/>
      <c r="AO194" s="232"/>
      <c r="AP194" s="232"/>
      <c r="AQ194" s="232"/>
    </row>
    <row r="195" spans="1:43" x14ac:dyDescent="0.2">
      <c r="A195" s="232"/>
      <c r="B195" s="328"/>
      <c r="C195" s="334"/>
      <c r="D195" s="55"/>
      <c r="F195" s="331"/>
      <c r="G195" s="331"/>
      <c r="H195" s="331"/>
      <c r="I195" s="331"/>
      <c r="L195" s="331"/>
      <c r="N195" s="331"/>
      <c r="O195" s="331"/>
      <c r="P195" s="331"/>
      <c r="Q195" s="331"/>
      <c r="R195" s="331"/>
      <c r="S195" s="331"/>
      <c r="T195" s="331"/>
      <c r="U195" s="334"/>
      <c r="V195" s="55"/>
      <c r="W195" s="232"/>
      <c r="X195" s="232" t="s">
        <v>684</v>
      </c>
      <c r="Y195" s="232"/>
      <c r="Z195" s="232"/>
      <c r="AA195" s="232"/>
      <c r="AB195" s="51" t="s">
        <v>9</v>
      </c>
      <c r="AC195" s="51"/>
      <c r="AD195" s="111"/>
      <c r="AE195" s="51"/>
      <c r="AF195" s="51"/>
      <c r="AG195" s="51"/>
      <c r="AH195" s="51"/>
      <c r="AI195" s="111"/>
      <c r="AJ195" s="51"/>
      <c r="AK195" s="51"/>
      <c r="AL195" s="328" t="s">
        <v>246</v>
      </c>
      <c r="AM195" s="334"/>
      <c r="AN195" s="232"/>
      <c r="AO195" s="232"/>
      <c r="AP195" s="232"/>
      <c r="AQ195" s="232"/>
    </row>
    <row r="196" spans="1:43" x14ac:dyDescent="0.2">
      <c r="A196" s="232"/>
      <c r="B196" s="328"/>
      <c r="C196" s="334"/>
      <c r="D196" s="55"/>
      <c r="E196" s="763" t="s">
        <v>690</v>
      </c>
      <c r="F196" s="763"/>
      <c r="G196" s="763"/>
      <c r="H196" s="763"/>
      <c r="I196" s="763"/>
      <c r="J196" s="763"/>
      <c r="K196" s="763"/>
      <c r="L196" s="763"/>
      <c r="M196" s="763"/>
      <c r="N196" s="763"/>
      <c r="O196" s="763"/>
      <c r="P196" s="763"/>
      <c r="Q196" s="331"/>
      <c r="R196" s="331"/>
      <c r="S196" s="331"/>
      <c r="T196" s="331"/>
      <c r="U196" s="334"/>
      <c r="V196" s="55"/>
      <c r="W196" s="232"/>
      <c r="X196" s="232" t="s">
        <v>691</v>
      </c>
      <c r="Y196" s="232"/>
      <c r="Z196" s="232"/>
      <c r="AA196" s="232"/>
      <c r="AB196" s="232"/>
      <c r="AC196" s="232"/>
      <c r="AD196" s="51" t="s">
        <v>9</v>
      </c>
      <c r="AE196" s="51"/>
      <c r="AF196" s="111"/>
      <c r="AG196" s="51"/>
      <c r="AH196" s="51"/>
      <c r="AI196" s="51"/>
      <c r="AJ196" s="51"/>
      <c r="AK196" s="51"/>
      <c r="AL196" s="328" t="s">
        <v>248</v>
      </c>
      <c r="AM196" s="334"/>
      <c r="AN196" s="232"/>
      <c r="AO196" s="232"/>
      <c r="AP196" s="232"/>
      <c r="AQ196" s="232"/>
    </row>
    <row r="197" spans="1:43" x14ac:dyDescent="0.2">
      <c r="A197" s="232"/>
      <c r="B197" s="328"/>
      <c r="C197" s="334"/>
      <c r="D197" s="55"/>
      <c r="U197" s="334"/>
      <c r="V197" s="55"/>
      <c r="W197" s="232"/>
      <c r="X197" s="232" t="s">
        <v>692</v>
      </c>
      <c r="Y197" s="232"/>
      <c r="Z197" s="232"/>
      <c r="AA197" s="232"/>
      <c r="AB197" s="232"/>
      <c r="AC197" s="232"/>
      <c r="AD197" s="232"/>
      <c r="AF197" s="51" t="s">
        <v>9</v>
      </c>
      <c r="AG197" s="111"/>
      <c r="AH197" s="51"/>
      <c r="AI197" s="51"/>
      <c r="AJ197" s="111"/>
      <c r="AK197" s="51"/>
      <c r="AL197" s="328" t="s">
        <v>250</v>
      </c>
      <c r="AM197" s="334"/>
      <c r="AN197" s="232"/>
      <c r="AO197" s="232"/>
      <c r="AP197" s="232"/>
      <c r="AQ197" s="232"/>
    </row>
    <row r="198" spans="1:43" x14ac:dyDescent="0.2">
      <c r="A198" s="232"/>
      <c r="B198" s="328"/>
      <c r="C198" s="334"/>
      <c r="D198" s="55"/>
      <c r="Q198" s="423"/>
      <c r="R198" s="423"/>
      <c r="S198" s="423"/>
      <c r="T198" s="423"/>
      <c r="U198" s="334"/>
      <c r="V198" s="55"/>
      <c r="W198" s="232"/>
      <c r="X198" s="232"/>
      <c r="Y198" s="232"/>
      <c r="Z198" s="232"/>
      <c r="AA198" s="232"/>
      <c r="AB198" s="232"/>
      <c r="AC198" s="232"/>
      <c r="AD198" s="232"/>
      <c r="AE198" s="232"/>
      <c r="AF198" s="232"/>
      <c r="AG198" s="232"/>
      <c r="AL198"/>
      <c r="AM198" s="334"/>
      <c r="AN198" s="232"/>
      <c r="AO198" s="232"/>
      <c r="AP198" s="232"/>
      <c r="AQ198" s="232"/>
    </row>
    <row r="199" spans="1:43" x14ac:dyDescent="0.2">
      <c r="A199" s="232"/>
      <c r="B199" s="328"/>
      <c r="C199" s="334"/>
      <c r="D199" s="55"/>
      <c r="U199" s="334"/>
      <c r="V199" s="55"/>
      <c r="W199" s="232" t="s">
        <v>693</v>
      </c>
      <c r="X199" s="232"/>
      <c r="Y199" s="232"/>
      <c r="Z199" s="232"/>
      <c r="AA199" s="232"/>
      <c r="AB199" s="232"/>
      <c r="AC199" s="51" t="s">
        <v>9</v>
      </c>
      <c r="AD199" s="51"/>
      <c r="AE199" s="111"/>
      <c r="AF199" s="51"/>
      <c r="AG199" s="51"/>
      <c r="AH199" s="51"/>
      <c r="AI199" s="51"/>
      <c r="AJ199" s="51"/>
      <c r="AK199" s="51"/>
      <c r="AL199" s="328" t="s">
        <v>252</v>
      </c>
      <c r="AM199" s="334"/>
      <c r="AN199" s="232"/>
      <c r="AO199" s="232"/>
      <c r="AP199" s="232"/>
      <c r="AQ199" s="232"/>
    </row>
    <row r="200" spans="1:43" x14ac:dyDescent="0.2">
      <c r="A200" s="232"/>
      <c r="B200" s="328"/>
      <c r="C200" s="334"/>
      <c r="D200" s="55"/>
      <c r="E200" s="232"/>
      <c r="F200" s="232"/>
      <c r="G200" s="232"/>
      <c r="H200" s="232"/>
      <c r="I200" s="232"/>
      <c r="J200" s="232"/>
      <c r="K200" s="232"/>
      <c r="L200" s="232"/>
      <c r="M200" s="232"/>
      <c r="N200" s="232"/>
      <c r="O200" s="232"/>
      <c r="P200" s="232"/>
      <c r="Q200" s="232"/>
      <c r="R200" s="232"/>
      <c r="S200" s="232"/>
      <c r="T200" s="232"/>
      <c r="U200" s="334"/>
      <c r="V200" s="55"/>
      <c r="AL200"/>
      <c r="AM200" s="334"/>
      <c r="AN200" s="232"/>
      <c r="AO200" s="232"/>
      <c r="AP200" s="232"/>
      <c r="AQ200" s="232"/>
    </row>
    <row r="201" spans="1:43" x14ac:dyDescent="0.2">
      <c r="A201" s="232"/>
      <c r="B201" s="328"/>
      <c r="C201" s="334"/>
      <c r="D201" s="55"/>
      <c r="E201" s="232"/>
      <c r="F201" s="232"/>
      <c r="G201" s="232"/>
      <c r="H201" s="232"/>
      <c r="I201" s="232"/>
      <c r="J201" s="232"/>
      <c r="K201" s="232"/>
      <c r="L201" s="232"/>
      <c r="M201" s="232"/>
      <c r="N201" s="232"/>
      <c r="O201" s="232"/>
      <c r="P201" s="232"/>
      <c r="Q201" s="232"/>
      <c r="R201" s="232"/>
      <c r="S201" s="232"/>
      <c r="T201" s="232"/>
      <c r="U201" s="334"/>
      <c r="V201" s="55"/>
      <c r="W201" s="232" t="s">
        <v>694</v>
      </c>
      <c r="X201" s="232"/>
      <c r="Y201" s="232"/>
      <c r="Z201" s="232"/>
      <c r="AA201" s="232"/>
      <c r="AB201" s="232"/>
      <c r="AC201" s="232"/>
      <c r="AD201" s="232"/>
      <c r="AE201" s="232"/>
      <c r="AF201" s="232"/>
      <c r="AG201" s="232"/>
      <c r="AH201" s="51" t="s">
        <v>9</v>
      </c>
      <c r="AI201" s="51"/>
      <c r="AJ201" s="111"/>
      <c r="AK201" s="51"/>
      <c r="AL201" s="328" t="s">
        <v>306</v>
      </c>
      <c r="AM201" s="334"/>
      <c r="AN201" s="232"/>
      <c r="AO201" s="232"/>
      <c r="AP201" s="232"/>
      <c r="AQ201" s="232"/>
    </row>
    <row r="202" spans="1:43" x14ac:dyDescent="0.2">
      <c r="A202" s="232"/>
      <c r="B202" s="328"/>
      <c r="C202" s="334"/>
      <c r="D202" s="55"/>
      <c r="E202" s="232"/>
      <c r="F202" s="232"/>
      <c r="G202" s="232"/>
      <c r="H202" s="232"/>
      <c r="I202" s="232"/>
      <c r="J202" s="232"/>
      <c r="K202" s="232"/>
      <c r="L202" s="232"/>
      <c r="M202" s="232"/>
      <c r="N202" s="232"/>
      <c r="O202" s="232"/>
      <c r="P202" s="232"/>
      <c r="Q202" s="232"/>
      <c r="R202" s="232"/>
      <c r="S202" s="232"/>
      <c r="T202" s="232"/>
      <c r="U202" s="334"/>
      <c r="V202" s="55"/>
      <c r="W202" s="232"/>
      <c r="X202" s="232"/>
      <c r="Y202" s="232"/>
      <c r="Z202" s="232"/>
      <c r="AA202" s="232"/>
      <c r="AB202" s="232"/>
      <c r="AC202" s="232"/>
      <c r="AD202" s="232"/>
      <c r="AE202" s="232"/>
      <c r="AF202" s="232"/>
      <c r="AG202" s="232"/>
      <c r="AH202" s="232"/>
      <c r="AI202" s="232"/>
      <c r="AJ202" s="232"/>
      <c r="AK202" s="232"/>
      <c r="AL202" s="328"/>
      <c r="AM202" s="334"/>
      <c r="AN202" s="232"/>
      <c r="AO202" s="232"/>
      <c r="AP202" s="232"/>
      <c r="AQ202" s="232"/>
    </row>
    <row r="203" spans="1:43" x14ac:dyDescent="0.2">
      <c r="A203" s="232"/>
      <c r="B203" s="328"/>
      <c r="C203" s="334"/>
      <c r="D203" s="55"/>
      <c r="E203" s="232"/>
      <c r="F203" s="232"/>
      <c r="G203" s="232"/>
      <c r="H203" s="232"/>
      <c r="I203" s="232"/>
      <c r="J203" s="232"/>
      <c r="K203" s="232"/>
      <c r="L203" s="232"/>
      <c r="M203" s="232"/>
      <c r="N203" s="232"/>
      <c r="O203" s="232"/>
      <c r="P203" s="232"/>
      <c r="Q203" s="232"/>
      <c r="R203" s="232"/>
      <c r="S203" s="232"/>
      <c r="T203" s="232"/>
      <c r="U203" s="334"/>
      <c r="V203" s="55"/>
      <c r="W203" s="232" t="s">
        <v>253</v>
      </c>
      <c r="X203" s="232"/>
      <c r="Y203" s="232"/>
      <c r="Z203" s="91"/>
      <c r="AA203" s="91"/>
      <c r="AB203" s="91"/>
      <c r="AC203" s="91"/>
      <c r="AD203" s="91"/>
      <c r="AE203" s="91"/>
      <c r="AF203" s="91"/>
      <c r="AG203" s="94"/>
      <c r="AH203" s="94"/>
      <c r="AI203" s="90"/>
      <c r="AJ203" s="90"/>
      <c r="AK203" s="90"/>
      <c r="AL203" s="328" t="s">
        <v>254</v>
      </c>
      <c r="AM203" s="334"/>
      <c r="AN203" s="232"/>
      <c r="AO203" s="232"/>
      <c r="AP203" s="232"/>
      <c r="AQ203" s="232"/>
    </row>
    <row r="204" spans="1:43" x14ac:dyDescent="0.2">
      <c r="A204" s="232"/>
      <c r="B204" s="328"/>
      <c r="C204" s="334"/>
      <c r="D204" s="55"/>
      <c r="U204" s="334"/>
      <c r="V204" s="55"/>
      <c r="W204" s="232"/>
      <c r="X204" s="232"/>
      <c r="Y204" s="232"/>
      <c r="Z204" s="309" t="s">
        <v>102</v>
      </c>
      <c r="AA204" s="309"/>
      <c r="AB204" s="309"/>
      <c r="AC204" s="309"/>
      <c r="AD204" s="309"/>
      <c r="AE204" s="309"/>
      <c r="AF204" s="309"/>
      <c r="AG204" s="309"/>
      <c r="AH204" s="309"/>
      <c r="AI204" s="309"/>
      <c r="AJ204" s="309"/>
      <c r="AK204" s="309"/>
      <c r="AL204" s="328"/>
      <c r="AM204" s="334"/>
      <c r="AN204" s="232"/>
      <c r="AO204" s="232"/>
      <c r="AP204" s="232"/>
      <c r="AQ204" s="232"/>
    </row>
    <row r="205" spans="1:43" ht="6" customHeight="1" x14ac:dyDescent="0.2">
      <c r="A205" s="91"/>
      <c r="B205" s="90"/>
      <c r="C205" s="52"/>
      <c r="D205" s="28"/>
      <c r="E205" s="91"/>
      <c r="F205" s="91"/>
      <c r="G205" s="91"/>
      <c r="H205" s="91"/>
      <c r="I205" s="91"/>
      <c r="J205" s="91"/>
      <c r="K205" s="91"/>
      <c r="L205" s="91"/>
      <c r="M205" s="91"/>
      <c r="N205" s="91"/>
      <c r="O205" s="91"/>
      <c r="P205" s="91"/>
      <c r="Q205" s="91"/>
      <c r="R205" s="91"/>
      <c r="S205" s="91"/>
      <c r="T205" s="91"/>
      <c r="U205" s="52"/>
      <c r="V205" s="28"/>
      <c r="W205" s="91"/>
      <c r="X205" s="91"/>
      <c r="Y205" s="91"/>
      <c r="Z205" s="91"/>
      <c r="AA205" s="91"/>
      <c r="AB205" s="91"/>
      <c r="AC205" s="91"/>
      <c r="AD205" s="91"/>
      <c r="AE205" s="91"/>
      <c r="AF205" s="91"/>
      <c r="AG205" s="91"/>
      <c r="AH205" s="91"/>
      <c r="AI205" s="91"/>
      <c r="AJ205" s="91"/>
      <c r="AK205" s="91"/>
      <c r="AL205" s="92"/>
      <c r="AM205" s="52"/>
      <c r="AN205" s="91"/>
      <c r="AO205" s="91"/>
      <c r="AP205" s="91"/>
      <c r="AQ205" s="91"/>
    </row>
    <row r="206" spans="1:43" ht="6" customHeight="1" x14ac:dyDescent="0.2">
      <c r="A206" s="18"/>
      <c r="B206" s="326"/>
      <c r="C206" s="50"/>
      <c r="D206" s="29"/>
      <c r="E206" s="18"/>
      <c r="F206" s="18"/>
      <c r="G206" s="18"/>
      <c r="H206" s="18"/>
      <c r="I206" s="18"/>
      <c r="J206" s="18"/>
      <c r="K206" s="18"/>
      <c r="L206" s="18"/>
      <c r="M206" s="18"/>
      <c r="N206" s="18"/>
      <c r="O206" s="18"/>
      <c r="P206" s="18"/>
      <c r="Q206" s="18"/>
      <c r="R206" s="18"/>
      <c r="S206" s="18"/>
      <c r="T206" s="18"/>
      <c r="U206" s="50"/>
      <c r="V206" s="29"/>
      <c r="W206" s="18"/>
      <c r="X206" s="18"/>
      <c r="Y206" s="18"/>
      <c r="Z206" s="18"/>
      <c r="AA206" s="18"/>
      <c r="AB206" s="18"/>
      <c r="AC206" s="18"/>
      <c r="AD206" s="18"/>
      <c r="AE206" s="18"/>
      <c r="AF206" s="18"/>
      <c r="AG206" s="18"/>
      <c r="AH206" s="18"/>
      <c r="AI206" s="18"/>
      <c r="AJ206" s="18"/>
      <c r="AK206" s="18"/>
      <c r="AL206" s="26"/>
      <c r="AM206" s="50"/>
      <c r="AN206" s="18"/>
      <c r="AO206" s="18"/>
      <c r="AP206" s="18"/>
      <c r="AQ206" s="18"/>
    </row>
    <row r="207" spans="1:43" ht="11.25" customHeight="1" x14ac:dyDescent="0.2">
      <c r="A207" s="232"/>
      <c r="B207" s="328">
        <v>618</v>
      </c>
      <c r="C207" s="334"/>
      <c r="D207" s="55"/>
      <c r="E207" s="676" t="str">
        <f ca="1">VLOOKUP(INDIRECT(ADDRESS(ROW(),COLUMN()-3)),Language_Translations,MATCH(Language_Selected,Language_Options,0),FALSE)</f>
        <v>Has (NAME) been ill with a fever at any time in the last 2 weeks?</v>
      </c>
      <c r="F207" s="676"/>
      <c r="G207" s="676"/>
      <c r="H207" s="676"/>
      <c r="I207" s="676"/>
      <c r="J207" s="676"/>
      <c r="K207" s="676"/>
      <c r="L207" s="676"/>
      <c r="M207" s="676"/>
      <c r="N207" s="676"/>
      <c r="O207" s="676"/>
      <c r="P207" s="676"/>
      <c r="Q207" s="676"/>
      <c r="R207" s="676"/>
      <c r="S207" s="676"/>
      <c r="T207" s="676"/>
      <c r="U207" s="108"/>
      <c r="V207" s="55"/>
      <c r="W207" s="232" t="s">
        <v>112</v>
      </c>
      <c r="X207" s="232"/>
      <c r="Y207" s="51" t="s">
        <v>9</v>
      </c>
      <c r="Z207" s="51"/>
      <c r="AA207" s="51"/>
      <c r="AB207" s="51"/>
      <c r="AC207" s="51"/>
      <c r="AD207" s="51"/>
      <c r="AE207" s="51"/>
      <c r="AF207" s="51"/>
      <c r="AG207" s="51"/>
      <c r="AH207" s="51"/>
      <c r="AI207" s="51"/>
      <c r="AJ207" s="51"/>
      <c r="AK207" s="51"/>
      <c r="AL207" s="89" t="s">
        <v>87</v>
      </c>
      <c r="AM207" s="334"/>
      <c r="AN207" s="232"/>
      <c r="AO207" s="232"/>
      <c r="AP207" s="232"/>
      <c r="AQ207" s="232"/>
    </row>
    <row r="208" spans="1:43" x14ac:dyDescent="0.2">
      <c r="A208" s="232"/>
      <c r="B208" s="328"/>
      <c r="C208" s="334"/>
      <c r="D208" s="55"/>
      <c r="E208" s="676"/>
      <c r="F208" s="676"/>
      <c r="G208" s="676"/>
      <c r="H208" s="676"/>
      <c r="I208" s="676"/>
      <c r="J208" s="676"/>
      <c r="K208" s="676"/>
      <c r="L208" s="676"/>
      <c r="M208" s="676"/>
      <c r="N208" s="676"/>
      <c r="O208" s="676"/>
      <c r="P208" s="676"/>
      <c r="Q208" s="676"/>
      <c r="R208" s="676"/>
      <c r="S208" s="676"/>
      <c r="T208" s="676"/>
      <c r="U208" s="108"/>
      <c r="V208" s="55"/>
      <c r="W208" s="232" t="s">
        <v>446</v>
      </c>
      <c r="X208" s="232"/>
      <c r="Y208" s="51" t="s">
        <v>9</v>
      </c>
      <c r="Z208" s="51"/>
      <c r="AA208" s="51"/>
      <c r="AB208" s="51"/>
      <c r="AC208" s="51"/>
      <c r="AD208" s="51"/>
      <c r="AE208" s="51"/>
      <c r="AF208" s="51"/>
      <c r="AG208" s="51"/>
      <c r="AH208" s="51"/>
      <c r="AI208" s="51"/>
      <c r="AJ208" s="51"/>
      <c r="AK208" s="51"/>
      <c r="AL208" s="89" t="s">
        <v>89</v>
      </c>
      <c r="AM208" s="334"/>
      <c r="AN208" s="232"/>
      <c r="AO208" s="232"/>
      <c r="AP208" s="684">
        <v>621</v>
      </c>
      <c r="AQ208" s="232"/>
    </row>
    <row r="209" spans="1:43" x14ac:dyDescent="0.2">
      <c r="A209" s="232"/>
      <c r="B209" s="328"/>
      <c r="C209" s="334"/>
      <c r="D209" s="55"/>
      <c r="E209" s="676"/>
      <c r="F209" s="676"/>
      <c r="G209" s="676"/>
      <c r="H209" s="676"/>
      <c r="I209" s="676"/>
      <c r="J209" s="676"/>
      <c r="K209" s="676"/>
      <c r="L209" s="676"/>
      <c r="M209" s="676"/>
      <c r="N209" s="676"/>
      <c r="O209" s="676"/>
      <c r="P209" s="676"/>
      <c r="Q209" s="676"/>
      <c r="R209" s="676"/>
      <c r="S209" s="676"/>
      <c r="T209" s="676"/>
      <c r="U209" s="108"/>
      <c r="V209" s="55"/>
      <c r="W209" s="232" t="s">
        <v>260</v>
      </c>
      <c r="X209" s="232"/>
      <c r="Y209" s="232"/>
      <c r="Z209" s="232"/>
      <c r="AA209" s="232"/>
      <c r="AB209" s="51" t="s">
        <v>9</v>
      </c>
      <c r="AC209" s="51"/>
      <c r="AD209" s="51"/>
      <c r="AE209" s="51"/>
      <c r="AF209" s="51"/>
      <c r="AG209" s="51"/>
      <c r="AH209" s="51"/>
      <c r="AI209" s="51"/>
      <c r="AJ209" s="51"/>
      <c r="AK209" s="51"/>
      <c r="AL209" s="89" t="s">
        <v>212</v>
      </c>
      <c r="AM209" s="334"/>
      <c r="AN209" s="232"/>
      <c r="AO209" s="232"/>
      <c r="AP209" s="684"/>
      <c r="AQ209" s="232"/>
    </row>
    <row r="210" spans="1:43" ht="6" customHeight="1" x14ac:dyDescent="0.2">
      <c r="A210" s="91"/>
      <c r="B210" s="90"/>
      <c r="C210" s="52"/>
      <c r="D210" s="28"/>
      <c r="E210" s="91"/>
      <c r="F210" s="91"/>
      <c r="G210" s="91"/>
      <c r="H210" s="91"/>
      <c r="I210" s="91"/>
      <c r="J210" s="91"/>
      <c r="K210" s="91"/>
      <c r="L210" s="91"/>
      <c r="M210" s="91"/>
      <c r="N210" s="91"/>
      <c r="O210" s="91"/>
      <c r="P210" s="91"/>
      <c r="Q210" s="91"/>
      <c r="R210" s="91"/>
      <c r="S210" s="91"/>
      <c r="T210" s="91"/>
      <c r="U210" s="52"/>
      <c r="V210" s="28"/>
      <c r="W210" s="91"/>
      <c r="X210" s="91"/>
      <c r="Y210" s="91"/>
      <c r="Z210" s="91"/>
      <c r="AA210" s="91"/>
      <c r="AB210" s="91"/>
      <c r="AC210" s="91"/>
      <c r="AD210" s="91"/>
      <c r="AE210" s="91"/>
      <c r="AF210" s="91"/>
      <c r="AG210" s="91"/>
      <c r="AH210" s="91"/>
      <c r="AI210" s="91"/>
      <c r="AJ210" s="91"/>
      <c r="AK210" s="91"/>
      <c r="AL210" s="92"/>
      <c r="AM210" s="52"/>
      <c r="AN210" s="91"/>
      <c r="AO210" s="91"/>
      <c r="AP210" s="91"/>
      <c r="AQ210" s="91"/>
    </row>
    <row r="211" spans="1:43" ht="6" customHeight="1" x14ac:dyDescent="0.2">
      <c r="A211" s="135"/>
      <c r="B211" s="348"/>
      <c r="C211" s="136"/>
      <c r="D211" s="29"/>
      <c r="E211" s="18"/>
      <c r="F211" s="18"/>
      <c r="G211" s="18"/>
      <c r="H211" s="18"/>
      <c r="I211" s="18"/>
      <c r="J211" s="18"/>
      <c r="K211" s="18"/>
      <c r="L211" s="18"/>
      <c r="M211" s="18"/>
      <c r="N211" s="18"/>
      <c r="O211" s="18"/>
      <c r="P211" s="18"/>
      <c r="Q211" s="18"/>
      <c r="R211" s="18"/>
      <c r="S211" s="18"/>
      <c r="T211" s="18"/>
      <c r="U211" s="50"/>
      <c r="V211" s="29"/>
      <c r="W211" s="18"/>
      <c r="X211" s="18"/>
      <c r="Y211" s="18"/>
      <c r="Z211" s="18"/>
      <c r="AA211" s="18"/>
      <c r="AB211" s="18"/>
      <c r="AC211" s="18"/>
      <c r="AD211" s="18"/>
      <c r="AE211" s="18"/>
      <c r="AF211" s="18"/>
      <c r="AG211" s="18"/>
      <c r="AH211" s="18"/>
      <c r="AI211" s="18"/>
      <c r="AJ211" s="18"/>
      <c r="AK211" s="18"/>
      <c r="AL211" s="26"/>
      <c r="AM211" s="50"/>
      <c r="AN211" s="18"/>
      <c r="AO211" s="18"/>
      <c r="AP211" s="18"/>
      <c r="AQ211" s="18"/>
    </row>
    <row r="212" spans="1:43" ht="11.25" customHeight="1" x14ac:dyDescent="0.2">
      <c r="A212" s="262"/>
      <c r="B212" s="130">
        <v>619</v>
      </c>
      <c r="C212" s="131"/>
      <c r="D212" s="55"/>
      <c r="E212" s="676" t="str">
        <f ca="1">VLOOKUP(INDIRECT(ADDRESS(ROW(),COLUMN()-3)),Language_Translations,MATCH(Language_Selected,Language_Options,0),FALSE)</f>
        <v>At any time during the illness, did (NAME) have blood taken from (NAME)'s finger or heel for testing?</v>
      </c>
      <c r="F212" s="676"/>
      <c r="G212" s="676"/>
      <c r="H212" s="676"/>
      <c r="I212" s="676"/>
      <c r="J212" s="676"/>
      <c r="K212" s="676"/>
      <c r="L212" s="676"/>
      <c r="M212" s="676"/>
      <c r="N212" s="676"/>
      <c r="O212" s="676"/>
      <c r="P212" s="676"/>
      <c r="Q212" s="676"/>
      <c r="R212" s="676"/>
      <c r="S212" s="676"/>
      <c r="T212" s="676"/>
      <c r="U212" s="108"/>
      <c r="V212" s="55"/>
      <c r="W212" s="232" t="s">
        <v>112</v>
      </c>
      <c r="X212" s="232"/>
      <c r="Y212" s="51" t="s">
        <v>9</v>
      </c>
      <c r="Z212" s="51"/>
      <c r="AA212" s="51"/>
      <c r="AB212" s="51"/>
      <c r="AC212" s="51"/>
      <c r="AD212" s="51"/>
      <c r="AE212" s="51"/>
      <c r="AF212" s="51"/>
      <c r="AG212" s="51"/>
      <c r="AH212" s="51"/>
      <c r="AI212" s="51"/>
      <c r="AJ212" s="51"/>
      <c r="AK212" s="51"/>
      <c r="AL212" s="89" t="s">
        <v>87</v>
      </c>
      <c r="AM212" s="334"/>
      <c r="AN212" s="232"/>
      <c r="AO212" s="232"/>
      <c r="AP212" s="232"/>
      <c r="AQ212" s="232"/>
    </row>
    <row r="213" spans="1:43" x14ac:dyDescent="0.2">
      <c r="A213" s="262"/>
      <c r="B213" s="213" t="s">
        <v>503</v>
      </c>
      <c r="C213" s="131"/>
      <c r="D213" s="55"/>
      <c r="E213" s="676"/>
      <c r="F213" s="676"/>
      <c r="G213" s="676"/>
      <c r="H213" s="676"/>
      <c r="I213" s="676"/>
      <c r="J213" s="676"/>
      <c r="K213" s="676"/>
      <c r="L213" s="676"/>
      <c r="M213" s="676"/>
      <c r="N213" s="676"/>
      <c r="O213" s="676"/>
      <c r="P213" s="676"/>
      <c r="Q213" s="676"/>
      <c r="R213" s="676"/>
      <c r="S213" s="676"/>
      <c r="T213" s="676"/>
      <c r="U213" s="108"/>
      <c r="V213" s="55"/>
      <c r="W213" s="232" t="s">
        <v>446</v>
      </c>
      <c r="X213" s="232"/>
      <c r="Y213" s="51" t="s">
        <v>9</v>
      </c>
      <c r="Z213" s="51"/>
      <c r="AA213" s="51"/>
      <c r="AB213" s="51"/>
      <c r="AC213" s="51"/>
      <c r="AD213" s="51"/>
      <c r="AE213" s="51"/>
      <c r="AF213" s="51"/>
      <c r="AG213" s="51"/>
      <c r="AH213" s="51"/>
      <c r="AI213" s="51"/>
      <c r="AJ213" s="51"/>
      <c r="AK213" s="51"/>
      <c r="AL213" s="89" t="s">
        <v>89</v>
      </c>
      <c r="AM213" s="334"/>
      <c r="AN213" s="232"/>
      <c r="AO213" s="232"/>
      <c r="AP213" s="232"/>
      <c r="AQ213" s="232"/>
    </row>
    <row r="214" spans="1:43" x14ac:dyDescent="0.2">
      <c r="A214" s="262"/>
      <c r="B214" s="130"/>
      <c r="C214" s="131"/>
      <c r="D214" s="55"/>
      <c r="E214" s="676"/>
      <c r="F214" s="676"/>
      <c r="G214" s="676"/>
      <c r="H214" s="676"/>
      <c r="I214" s="676"/>
      <c r="J214" s="676"/>
      <c r="K214" s="676"/>
      <c r="L214" s="676"/>
      <c r="M214" s="676"/>
      <c r="N214" s="676"/>
      <c r="O214" s="676"/>
      <c r="P214" s="676"/>
      <c r="Q214" s="676"/>
      <c r="R214" s="676"/>
      <c r="S214" s="676"/>
      <c r="T214" s="676"/>
      <c r="U214" s="108"/>
      <c r="V214" s="55"/>
      <c r="W214" s="232" t="s">
        <v>260</v>
      </c>
      <c r="X214" s="232"/>
      <c r="Y214" s="232"/>
      <c r="Z214" s="232"/>
      <c r="AB214" s="51" t="s">
        <v>9</v>
      </c>
      <c r="AC214" s="51"/>
      <c r="AD214" s="51"/>
      <c r="AE214" s="51"/>
      <c r="AF214" s="51"/>
      <c r="AG214" s="51"/>
      <c r="AH214" s="51"/>
      <c r="AI214" s="51"/>
      <c r="AJ214" s="51"/>
      <c r="AK214" s="51"/>
      <c r="AL214" s="89" t="s">
        <v>212</v>
      </c>
      <c r="AM214" s="334"/>
      <c r="AN214" s="232"/>
      <c r="AO214" s="232"/>
      <c r="AP214" s="232"/>
      <c r="AQ214" s="232"/>
    </row>
    <row r="215" spans="1:43" ht="6" customHeight="1" x14ac:dyDescent="0.2">
      <c r="A215" s="132"/>
      <c r="B215" s="133"/>
      <c r="C215" s="134"/>
      <c r="D215" s="28"/>
      <c r="E215" s="91"/>
      <c r="F215" s="91"/>
      <c r="G215" s="91"/>
      <c r="H215" s="91"/>
      <c r="I215" s="91"/>
      <c r="J215" s="91"/>
      <c r="K215" s="91"/>
      <c r="L215" s="91"/>
      <c r="M215" s="91"/>
      <c r="N215" s="91"/>
      <c r="O215" s="91"/>
      <c r="P215" s="91"/>
      <c r="Q215" s="91"/>
      <c r="R215" s="91"/>
      <c r="S215" s="91"/>
      <c r="T215" s="91"/>
      <c r="U215" s="52"/>
      <c r="V215" s="28"/>
      <c r="W215" s="91"/>
      <c r="X215" s="91"/>
      <c r="Y215" s="91"/>
      <c r="Z215" s="91"/>
      <c r="AA215" s="91"/>
      <c r="AB215" s="91"/>
      <c r="AC215" s="91"/>
      <c r="AD215" s="91"/>
      <c r="AE215" s="91"/>
      <c r="AF215" s="91"/>
      <c r="AG215" s="91"/>
      <c r="AH215" s="91"/>
      <c r="AI215" s="91"/>
      <c r="AJ215" s="91"/>
      <c r="AK215" s="91"/>
      <c r="AL215" s="92"/>
      <c r="AM215" s="52"/>
      <c r="AN215" s="91"/>
      <c r="AO215" s="91"/>
      <c r="AP215" s="91"/>
      <c r="AQ215" s="91"/>
    </row>
    <row r="216" spans="1:43" ht="6" customHeight="1" x14ac:dyDescent="0.2">
      <c r="A216" s="135"/>
      <c r="B216" s="348"/>
      <c r="C216" s="136"/>
      <c r="D216" s="29"/>
      <c r="E216" s="18"/>
      <c r="F216" s="18"/>
      <c r="G216" s="18"/>
      <c r="H216" s="18"/>
      <c r="I216" s="18"/>
      <c r="J216" s="18"/>
      <c r="K216" s="18"/>
      <c r="L216" s="18"/>
      <c r="M216" s="18"/>
      <c r="N216" s="18"/>
      <c r="O216" s="18"/>
      <c r="P216" s="18"/>
      <c r="Q216" s="18"/>
      <c r="R216" s="18"/>
      <c r="S216" s="18"/>
      <c r="T216" s="18"/>
      <c r="U216" s="50"/>
      <c r="V216" s="29"/>
      <c r="W216" s="18"/>
      <c r="X216" s="18"/>
      <c r="Y216" s="18"/>
      <c r="Z216" s="18"/>
      <c r="AA216" s="18"/>
      <c r="AB216" s="18"/>
      <c r="AC216" s="18"/>
      <c r="AD216" s="18"/>
      <c r="AE216" s="18"/>
      <c r="AF216" s="18"/>
      <c r="AG216" s="18"/>
      <c r="AH216" s="18"/>
      <c r="AI216" s="18"/>
      <c r="AJ216" s="18"/>
      <c r="AK216" s="18"/>
      <c r="AL216" s="26"/>
      <c r="AM216" s="50"/>
      <c r="AN216" s="18"/>
      <c r="AO216" s="18"/>
      <c r="AP216" s="18"/>
      <c r="AQ216" s="18"/>
    </row>
    <row r="217" spans="1:43" ht="11.25" customHeight="1" x14ac:dyDescent="0.2">
      <c r="A217" s="262"/>
      <c r="B217" s="385">
        <v>620</v>
      </c>
      <c r="C217" s="131"/>
      <c r="D217" s="55"/>
      <c r="E217" s="676" t="str">
        <f ca="1">VLOOKUP(INDIRECT(ADDRESS(ROW(),COLUMN()-3)),Language_Translations,MATCH(Language_Selected,Language_Options,0),FALSE)</f>
        <v>Were you told by a healthcare provider that (NAME) had malaria?</v>
      </c>
      <c r="F217" s="676"/>
      <c r="G217" s="676"/>
      <c r="H217" s="676"/>
      <c r="I217" s="676"/>
      <c r="J217" s="676"/>
      <c r="K217" s="676"/>
      <c r="L217" s="676"/>
      <c r="M217" s="676"/>
      <c r="N217" s="676"/>
      <c r="O217" s="676"/>
      <c r="P217" s="676"/>
      <c r="Q217" s="676"/>
      <c r="R217" s="676"/>
      <c r="S217" s="676"/>
      <c r="T217" s="676"/>
      <c r="U217" s="108"/>
      <c r="V217" s="55"/>
      <c r="W217" s="232" t="s">
        <v>112</v>
      </c>
      <c r="X217" s="232"/>
      <c r="Y217" s="51" t="s">
        <v>9</v>
      </c>
      <c r="Z217" s="51"/>
      <c r="AA217" s="51"/>
      <c r="AB217" s="51"/>
      <c r="AC217" s="51"/>
      <c r="AD217" s="51"/>
      <c r="AE217" s="51"/>
      <c r="AF217" s="51"/>
      <c r="AG217" s="51"/>
      <c r="AH217" s="51"/>
      <c r="AI217" s="51"/>
      <c r="AJ217" s="51"/>
      <c r="AK217" s="51"/>
      <c r="AL217" s="89" t="s">
        <v>87</v>
      </c>
      <c r="AM217" s="334"/>
      <c r="AN217" s="232"/>
      <c r="AO217" s="232"/>
      <c r="AP217" s="232"/>
      <c r="AQ217" s="232"/>
    </row>
    <row r="218" spans="1:43" x14ac:dyDescent="0.2">
      <c r="A218" s="262"/>
      <c r="B218" s="213" t="s">
        <v>503</v>
      </c>
      <c r="C218" s="131"/>
      <c r="D218" s="55"/>
      <c r="E218" s="676"/>
      <c r="F218" s="676"/>
      <c r="G218" s="676"/>
      <c r="H218" s="676"/>
      <c r="I218" s="676"/>
      <c r="J218" s="676"/>
      <c r="K218" s="676"/>
      <c r="L218" s="676"/>
      <c r="M218" s="676"/>
      <c r="N218" s="676"/>
      <c r="O218" s="676"/>
      <c r="P218" s="676"/>
      <c r="Q218" s="676"/>
      <c r="R218" s="676"/>
      <c r="S218" s="676"/>
      <c r="T218" s="676"/>
      <c r="U218" s="108"/>
      <c r="V218" s="55"/>
      <c r="W218" s="232" t="s">
        <v>446</v>
      </c>
      <c r="X218" s="232"/>
      <c r="Y218" s="51" t="s">
        <v>9</v>
      </c>
      <c r="Z218" s="51"/>
      <c r="AA218" s="51"/>
      <c r="AB218" s="51"/>
      <c r="AC218" s="51"/>
      <c r="AD218" s="51"/>
      <c r="AE218" s="51"/>
      <c r="AF218" s="51"/>
      <c r="AG218" s="51"/>
      <c r="AH218" s="51"/>
      <c r="AI218" s="51"/>
      <c r="AJ218" s="51"/>
      <c r="AK218" s="51"/>
      <c r="AL218" s="89" t="s">
        <v>89</v>
      </c>
      <c r="AM218" s="334"/>
      <c r="AN218" s="232"/>
      <c r="AO218" s="232"/>
      <c r="AP218" s="232"/>
      <c r="AQ218" s="232"/>
    </row>
    <row r="219" spans="1:43" x14ac:dyDescent="0.2">
      <c r="A219" s="262"/>
      <c r="B219" s="130"/>
      <c r="C219" s="131"/>
      <c r="D219" s="55"/>
      <c r="E219" s="676"/>
      <c r="F219" s="676"/>
      <c r="G219" s="676"/>
      <c r="H219" s="676"/>
      <c r="I219" s="676"/>
      <c r="J219" s="676"/>
      <c r="K219" s="676"/>
      <c r="L219" s="676"/>
      <c r="M219" s="676"/>
      <c r="N219" s="676"/>
      <c r="O219" s="676"/>
      <c r="P219" s="676"/>
      <c r="Q219" s="676"/>
      <c r="R219" s="676"/>
      <c r="S219" s="676"/>
      <c r="T219" s="676"/>
      <c r="U219" s="108"/>
      <c r="V219" s="55"/>
      <c r="W219" s="232" t="s">
        <v>260</v>
      </c>
      <c r="X219" s="232"/>
      <c r="Y219" s="232"/>
      <c r="Z219" s="232"/>
      <c r="AB219" s="51" t="s">
        <v>9</v>
      </c>
      <c r="AC219" s="51"/>
      <c r="AD219" s="51"/>
      <c r="AE219" s="51"/>
      <c r="AF219" s="51"/>
      <c r="AG219" s="51"/>
      <c r="AH219" s="51"/>
      <c r="AI219" s="51"/>
      <c r="AJ219" s="51"/>
      <c r="AK219" s="51"/>
      <c r="AL219" s="89" t="s">
        <v>212</v>
      </c>
      <c r="AM219" s="334"/>
      <c r="AN219" s="232"/>
      <c r="AO219" s="232"/>
      <c r="AP219" s="232"/>
      <c r="AQ219" s="232"/>
    </row>
    <row r="220" spans="1:43" ht="6" customHeight="1" x14ac:dyDescent="0.2">
      <c r="A220" s="132"/>
      <c r="B220" s="133"/>
      <c r="C220" s="134"/>
      <c r="D220" s="28"/>
      <c r="E220" s="91"/>
      <c r="F220" s="91"/>
      <c r="G220" s="91"/>
      <c r="H220" s="91"/>
      <c r="I220" s="91"/>
      <c r="J220" s="91"/>
      <c r="K220" s="91"/>
      <c r="L220" s="91"/>
      <c r="M220" s="91"/>
      <c r="N220" s="91"/>
      <c r="O220" s="91"/>
      <c r="P220" s="91"/>
      <c r="Q220" s="91"/>
      <c r="R220" s="91"/>
      <c r="S220" s="91"/>
      <c r="T220" s="91"/>
      <c r="U220" s="52"/>
      <c r="V220" s="28"/>
      <c r="W220" s="91"/>
      <c r="X220" s="91"/>
      <c r="Y220" s="91"/>
      <c r="Z220" s="91"/>
      <c r="AA220" s="91"/>
      <c r="AB220" s="91"/>
      <c r="AC220" s="91"/>
      <c r="AD220" s="91"/>
      <c r="AE220" s="91"/>
      <c r="AF220" s="91"/>
      <c r="AG220" s="91"/>
      <c r="AH220" s="91"/>
      <c r="AI220" s="91"/>
      <c r="AJ220" s="91"/>
      <c r="AK220" s="91"/>
      <c r="AL220" s="92"/>
      <c r="AM220" s="52"/>
      <c r="AN220" s="91"/>
      <c r="AO220" s="91"/>
      <c r="AP220" s="91"/>
      <c r="AQ220" s="91"/>
    </row>
    <row r="221" spans="1:43" ht="6" customHeight="1" x14ac:dyDescent="0.2">
      <c r="A221" s="18"/>
      <c r="B221" s="326"/>
      <c r="C221" s="50"/>
      <c r="D221" s="29"/>
      <c r="E221" s="18"/>
      <c r="F221" s="18"/>
      <c r="G221" s="18"/>
      <c r="H221" s="18"/>
      <c r="I221" s="18"/>
      <c r="J221" s="18"/>
      <c r="K221" s="18"/>
      <c r="L221" s="18"/>
      <c r="M221" s="18"/>
      <c r="N221" s="18"/>
      <c r="O221" s="18"/>
      <c r="P221" s="18"/>
      <c r="Q221" s="18"/>
      <c r="R221" s="18"/>
      <c r="S221" s="18"/>
      <c r="T221" s="18"/>
      <c r="U221" s="50"/>
      <c r="V221" s="29"/>
      <c r="W221" s="18"/>
      <c r="X221" s="18"/>
      <c r="Y221" s="18"/>
      <c r="Z221" s="18"/>
      <c r="AA221" s="18"/>
      <c r="AB221" s="18"/>
      <c r="AC221" s="18"/>
      <c r="AD221" s="18"/>
      <c r="AE221" s="18"/>
      <c r="AF221" s="18"/>
      <c r="AG221" s="18"/>
      <c r="AH221" s="18"/>
      <c r="AI221" s="18"/>
      <c r="AJ221" s="18"/>
      <c r="AK221" s="18"/>
      <c r="AL221" s="26"/>
      <c r="AM221" s="50"/>
      <c r="AN221" s="18"/>
      <c r="AO221" s="18"/>
      <c r="AP221" s="18"/>
      <c r="AQ221" s="18"/>
    </row>
    <row r="222" spans="1:43" ht="11.25" customHeight="1" x14ac:dyDescent="0.2">
      <c r="A222" s="232"/>
      <c r="B222" s="146">
        <v>621</v>
      </c>
      <c r="C222" s="334"/>
      <c r="D222" s="55"/>
      <c r="E222" s="676" t="str">
        <f ca="1">VLOOKUP(INDIRECT(ADDRESS(ROW(),COLUMN()-3)),Language_Translations,MATCH(Language_Selected,Language_Options,0),FALSE)</f>
        <v>Has (NAME) had an illness with a cough at any time in the last 2 weeks?</v>
      </c>
      <c r="F222" s="676"/>
      <c r="G222" s="676"/>
      <c r="H222" s="676"/>
      <c r="I222" s="676"/>
      <c r="J222" s="676"/>
      <c r="K222" s="676"/>
      <c r="L222" s="676"/>
      <c r="M222" s="676"/>
      <c r="N222" s="676"/>
      <c r="O222" s="676"/>
      <c r="P222" s="676"/>
      <c r="Q222" s="676"/>
      <c r="R222" s="676"/>
      <c r="S222" s="676"/>
      <c r="T222" s="676"/>
      <c r="U222" s="108"/>
      <c r="V222" s="55"/>
      <c r="W222" s="232" t="s">
        <v>112</v>
      </c>
      <c r="X222" s="232"/>
      <c r="Y222" s="51" t="s">
        <v>9</v>
      </c>
      <c r="Z222" s="51"/>
      <c r="AA222" s="51"/>
      <c r="AB222" s="51"/>
      <c r="AC222" s="51"/>
      <c r="AD222" s="51"/>
      <c r="AE222" s="51"/>
      <c r="AF222" s="51"/>
      <c r="AG222" s="51"/>
      <c r="AH222" s="51"/>
      <c r="AI222" s="51"/>
      <c r="AJ222" s="51"/>
      <c r="AK222" s="51"/>
      <c r="AL222" s="89" t="s">
        <v>87</v>
      </c>
      <c r="AM222" s="334"/>
      <c r="AN222" s="232"/>
      <c r="AO222" s="232"/>
      <c r="AP222" s="232"/>
      <c r="AQ222" s="232"/>
    </row>
    <row r="223" spans="1:43" x14ac:dyDescent="0.2">
      <c r="A223" s="232"/>
      <c r="B223" s="328"/>
      <c r="C223" s="334"/>
      <c r="D223" s="55"/>
      <c r="E223" s="676"/>
      <c r="F223" s="676"/>
      <c r="G223" s="676"/>
      <c r="H223" s="676"/>
      <c r="I223" s="676"/>
      <c r="J223" s="676"/>
      <c r="K223" s="676"/>
      <c r="L223" s="676"/>
      <c r="M223" s="676"/>
      <c r="N223" s="676"/>
      <c r="O223" s="676"/>
      <c r="P223" s="676"/>
      <c r="Q223" s="676"/>
      <c r="R223" s="676"/>
      <c r="S223" s="676"/>
      <c r="T223" s="676"/>
      <c r="U223" s="108"/>
      <c r="V223" s="55"/>
      <c r="W223" s="232" t="s">
        <v>446</v>
      </c>
      <c r="X223" s="232"/>
      <c r="Y223" s="51" t="s">
        <v>9</v>
      </c>
      <c r="Z223" s="51"/>
      <c r="AA223" s="51"/>
      <c r="AB223" s="51"/>
      <c r="AC223" s="51"/>
      <c r="AD223" s="51"/>
      <c r="AE223" s="51"/>
      <c r="AF223" s="51"/>
      <c r="AG223" s="51"/>
      <c r="AH223" s="51"/>
      <c r="AI223" s="51"/>
      <c r="AJ223" s="51"/>
      <c r="AK223" s="51"/>
      <c r="AL223" s="89" t="s">
        <v>89</v>
      </c>
      <c r="AM223" s="334"/>
      <c r="AN223" s="232"/>
      <c r="AO223" s="232"/>
      <c r="AP223" s="232"/>
      <c r="AQ223" s="232"/>
    </row>
    <row r="224" spans="1:43" x14ac:dyDescent="0.2">
      <c r="A224" s="232"/>
      <c r="B224" s="328"/>
      <c r="C224" s="334"/>
      <c r="D224" s="55"/>
      <c r="E224" s="676"/>
      <c r="F224" s="676"/>
      <c r="G224" s="676"/>
      <c r="H224" s="676"/>
      <c r="I224" s="676"/>
      <c r="J224" s="676"/>
      <c r="K224" s="676"/>
      <c r="L224" s="676"/>
      <c r="M224" s="676"/>
      <c r="N224" s="676"/>
      <c r="O224" s="676"/>
      <c r="P224" s="676"/>
      <c r="Q224" s="676"/>
      <c r="R224" s="676"/>
      <c r="S224" s="676"/>
      <c r="T224" s="676"/>
      <c r="U224" s="108"/>
      <c r="V224" s="55"/>
      <c r="W224" s="232" t="s">
        <v>260</v>
      </c>
      <c r="X224" s="232"/>
      <c r="Y224" s="232"/>
      <c r="Z224" s="232"/>
      <c r="AA224" s="232"/>
      <c r="AB224" s="51" t="s">
        <v>9</v>
      </c>
      <c r="AC224" s="51"/>
      <c r="AD224" s="51"/>
      <c r="AE224" s="51"/>
      <c r="AF224" s="51"/>
      <c r="AG224" s="51"/>
      <c r="AH224" s="51"/>
      <c r="AI224" s="51"/>
      <c r="AJ224" s="51"/>
      <c r="AK224" s="51"/>
      <c r="AL224" s="89" t="s">
        <v>212</v>
      </c>
      <c r="AM224" s="334"/>
      <c r="AN224" s="232"/>
      <c r="AO224" s="232"/>
      <c r="AP224" s="232"/>
      <c r="AQ224" s="232"/>
    </row>
    <row r="225" spans="1:45" ht="6" customHeight="1" x14ac:dyDescent="0.2">
      <c r="A225" s="91"/>
      <c r="B225" s="90"/>
      <c r="C225" s="52"/>
      <c r="D225" s="28"/>
      <c r="E225" s="91"/>
      <c r="F225" s="91"/>
      <c r="G225" s="91"/>
      <c r="H225" s="91"/>
      <c r="I225" s="91"/>
      <c r="J225" s="91"/>
      <c r="K225" s="91"/>
      <c r="L225" s="91"/>
      <c r="M225" s="91"/>
      <c r="N225" s="91"/>
      <c r="O225" s="91"/>
      <c r="P225" s="91"/>
      <c r="Q225" s="91"/>
      <c r="R225" s="91"/>
      <c r="S225" s="91"/>
      <c r="T225" s="91"/>
      <c r="U225" s="52"/>
      <c r="V225" s="28"/>
      <c r="W225" s="91"/>
      <c r="X225" s="91"/>
      <c r="Y225" s="91"/>
      <c r="Z225" s="91"/>
      <c r="AA225" s="91"/>
      <c r="AB225" s="91"/>
      <c r="AC225" s="91"/>
      <c r="AD225" s="91"/>
      <c r="AE225" s="91"/>
      <c r="AF225" s="91"/>
      <c r="AG225" s="91"/>
      <c r="AH225" s="91"/>
      <c r="AI225" s="91"/>
      <c r="AJ225" s="91"/>
      <c r="AK225" s="91"/>
      <c r="AL225" s="92"/>
      <c r="AM225" s="52"/>
      <c r="AN225" s="91"/>
      <c r="AO225" s="91"/>
      <c r="AP225" s="91"/>
      <c r="AQ225" s="91"/>
    </row>
    <row r="226" spans="1:45" ht="6" customHeight="1" x14ac:dyDescent="0.2">
      <c r="A226" s="18"/>
      <c r="B226" s="326"/>
      <c r="C226" s="50"/>
      <c r="D226" s="29"/>
      <c r="E226" s="18"/>
      <c r="F226" s="18"/>
      <c r="G226" s="18"/>
      <c r="H226" s="18"/>
      <c r="I226" s="18"/>
      <c r="J226" s="18"/>
      <c r="K226" s="18"/>
      <c r="L226" s="18"/>
      <c r="M226" s="18"/>
      <c r="N226" s="18"/>
      <c r="O226" s="18"/>
      <c r="P226" s="18"/>
      <c r="Q226" s="18"/>
      <c r="R226" s="18"/>
      <c r="S226" s="18"/>
      <c r="T226" s="18"/>
      <c r="U226" s="50"/>
      <c r="V226" s="29"/>
      <c r="W226" s="18"/>
      <c r="X226" s="18"/>
      <c r="Y226" s="18"/>
      <c r="Z226" s="18"/>
      <c r="AA226" s="18"/>
      <c r="AB226" s="18"/>
      <c r="AC226" s="18"/>
      <c r="AD226" s="18"/>
      <c r="AE226" s="18"/>
      <c r="AF226" s="18"/>
      <c r="AG226" s="18"/>
      <c r="AH226" s="18"/>
      <c r="AI226" s="18"/>
      <c r="AJ226" s="18"/>
      <c r="AK226" s="18"/>
      <c r="AL226" s="26"/>
      <c r="AM226" s="50"/>
      <c r="AN226" s="18"/>
      <c r="AO226" s="18"/>
      <c r="AP226" s="18"/>
      <c r="AQ226" s="18"/>
    </row>
    <row r="227" spans="1:45" ht="11.25" customHeight="1" x14ac:dyDescent="0.2">
      <c r="A227" s="232"/>
      <c r="B227" s="146">
        <v>622</v>
      </c>
      <c r="C227" s="334"/>
      <c r="D227" s="55"/>
      <c r="E227" s="676" t="str">
        <f ca="1">VLOOKUP(INDIRECT(ADDRESS(ROW(),COLUMN()-3)),Language_Translations,MATCH(Language_Selected,Language_Options,0),FALSE)</f>
        <v>Has (NAME) had fast, short, rapid breaths or difficulty breathing at any time in the last 2 weeks?</v>
      </c>
      <c r="F227" s="676"/>
      <c r="G227" s="676"/>
      <c r="H227" s="676"/>
      <c r="I227" s="676"/>
      <c r="J227" s="676"/>
      <c r="K227" s="676"/>
      <c r="L227" s="676"/>
      <c r="M227" s="676"/>
      <c r="N227" s="676"/>
      <c r="O227" s="676"/>
      <c r="P227" s="676"/>
      <c r="Q227" s="676"/>
      <c r="R227" s="676"/>
      <c r="S227" s="676"/>
      <c r="T227" s="676"/>
      <c r="U227" s="108"/>
      <c r="V227" s="55"/>
      <c r="W227" s="232" t="s">
        <v>112</v>
      </c>
      <c r="X227" s="232"/>
      <c r="Y227" s="51" t="s">
        <v>9</v>
      </c>
      <c r="Z227" s="51"/>
      <c r="AA227" s="51"/>
      <c r="AB227" s="51"/>
      <c r="AC227" s="51"/>
      <c r="AD227" s="51"/>
      <c r="AE227" s="51"/>
      <c r="AF227" s="51"/>
      <c r="AG227" s="51"/>
      <c r="AH227" s="51"/>
      <c r="AI227" s="51"/>
      <c r="AJ227" s="51"/>
      <c r="AK227" s="51"/>
      <c r="AL227" s="89" t="s">
        <v>87</v>
      </c>
      <c r="AM227" s="334"/>
      <c r="AN227" s="232"/>
      <c r="AO227" s="232"/>
      <c r="AP227" s="232"/>
      <c r="AQ227" s="232"/>
    </row>
    <row r="228" spans="1:45" x14ac:dyDescent="0.2">
      <c r="A228" s="232"/>
      <c r="B228" s="328"/>
      <c r="C228" s="334"/>
      <c r="D228" s="55"/>
      <c r="E228" s="676"/>
      <c r="F228" s="676"/>
      <c r="G228" s="676"/>
      <c r="H228" s="676"/>
      <c r="I228" s="676"/>
      <c r="J228" s="676"/>
      <c r="K228" s="676"/>
      <c r="L228" s="676"/>
      <c r="M228" s="676"/>
      <c r="N228" s="676"/>
      <c r="O228" s="676"/>
      <c r="P228" s="676"/>
      <c r="Q228" s="676"/>
      <c r="R228" s="676"/>
      <c r="S228" s="676"/>
      <c r="T228" s="676"/>
      <c r="U228" s="108"/>
      <c r="V228" s="55"/>
      <c r="W228" s="232" t="s">
        <v>446</v>
      </c>
      <c r="X228" s="232"/>
      <c r="Y228" s="51" t="s">
        <v>9</v>
      </c>
      <c r="Z228" s="51"/>
      <c r="AA228" s="51"/>
      <c r="AB228" s="51"/>
      <c r="AC228" s="51"/>
      <c r="AD228" s="51"/>
      <c r="AE228" s="51"/>
      <c r="AF228" s="51"/>
      <c r="AG228" s="51"/>
      <c r="AH228" s="51"/>
      <c r="AI228" s="51"/>
      <c r="AJ228" s="51"/>
      <c r="AK228" s="51"/>
      <c r="AL228" s="89" t="s">
        <v>89</v>
      </c>
      <c r="AM228" s="334"/>
      <c r="AN228" s="232"/>
      <c r="AO228" s="232"/>
      <c r="AP228" s="684">
        <v>624</v>
      </c>
      <c r="AQ228" s="232"/>
      <c r="AS228" s="140"/>
    </row>
    <row r="229" spans="1:45" x14ac:dyDescent="0.2">
      <c r="A229" s="232"/>
      <c r="B229" s="328"/>
      <c r="C229" s="334"/>
      <c r="D229" s="55"/>
      <c r="E229" s="676"/>
      <c r="F229" s="676"/>
      <c r="G229" s="676"/>
      <c r="H229" s="676"/>
      <c r="I229" s="676"/>
      <c r="J229" s="676"/>
      <c r="K229" s="676"/>
      <c r="L229" s="676"/>
      <c r="M229" s="676"/>
      <c r="N229" s="676"/>
      <c r="O229" s="676"/>
      <c r="P229" s="676"/>
      <c r="Q229" s="676"/>
      <c r="R229" s="676"/>
      <c r="S229" s="676"/>
      <c r="T229" s="676"/>
      <c r="U229" s="108"/>
      <c r="V229" s="55"/>
      <c r="W229" s="232" t="s">
        <v>260</v>
      </c>
      <c r="X229" s="232"/>
      <c r="Y229" s="232"/>
      <c r="Z229" s="232"/>
      <c r="AA229" s="232"/>
      <c r="AB229" s="51" t="s">
        <v>9</v>
      </c>
      <c r="AC229" s="51"/>
      <c r="AD229" s="51"/>
      <c r="AE229" s="51"/>
      <c r="AF229" s="51"/>
      <c r="AG229" s="51"/>
      <c r="AH229" s="51"/>
      <c r="AI229" s="51"/>
      <c r="AJ229" s="51"/>
      <c r="AK229" s="51"/>
      <c r="AL229" s="89" t="s">
        <v>212</v>
      </c>
      <c r="AM229" s="334"/>
      <c r="AN229" s="232"/>
      <c r="AO229" s="232"/>
      <c r="AP229" s="684"/>
      <c r="AQ229" s="232"/>
    </row>
    <row r="230" spans="1:45" ht="6" customHeight="1" x14ac:dyDescent="0.2">
      <c r="A230" s="91"/>
      <c r="B230" s="90"/>
      <c r="C230" s="52"/>
      <c r="D230" s="28"/>
      <c r="E230" s="91"/>
      <c r="F230" s="91"/>
      <c r="G230" s="91"/>
      <c r="H230" s="91"/>
      <c r="I230" s="91"/>
      <c r="J230" s="91"/>
      <c r="K230" s="91"/>
      <c r="L230" s="91"/>
      <c r="M230" s="91"/>
      <c r="N230" s="91"/>
      <c r="O230" s="91"/>
      <c r="P230" s="91"/>
      <c r="Q230" s="91"/>
      <c r="R230" s="91"/>
      <c r="S230" s="91"/>
      <c r="T230" s="91"/>
      <c r="U230" s="52"/>
      <c r="V230" s="28"/>
      <c r="W230" s="91"/>
      <c r="X230" s="91"/>
      <c r="Y230" s="91"/>
      <c r="Z230" s="91"/>
      <c r="AA230" s="91"/>
      <c r="AB230" s="91"/>
      <c r="AC230" s="91"/>
      <c r="AD230" s="91"/>
      <c r="AE230" s="91"/>
      <c r="AF230" s="91"/>
      <c r="AG230" s="91"/>
      <c r="AH230" s="91"/>
      <c r="AI230" s="91"/>
      <c r="AJ230" s="91"/>
      <c r="AK230" s="91"/>
      <c r="AL230" s="92"/>
      <c r="AM230" s="52"/>
      <c r="AN230" s="91"/>
      <c r="AO230" s="91"/>
      <c r="AP230" s="91"/>
      <c r="AQ230" s="91"/>
    </row>
    <row r="231" spans="1:45" ht="6" customHeight="1" x14ac:dyDescent="0.2">
      <c r="A231" s="18"/>
      <c r="B231" s="326"/>
      <c r="C231" s="50"/>
      <c r="D231" s="29"/>
      <c r="E231" s="18"/>
      <c r="F231" s="18"/>
      <c r="G231" s="18"/>
      <c r="H231" s="18"/>
      <c r="I231" s="18"/>
      <c r="J231" s="18"/>
      <c r="K231" s="18"/>
      <c r="L231" s="18"/>
      <c r="M231" s="18"/>
      <c r="N231" s="18"/>
      <c r="O231" s="18"/>
      <c r="P231" s="18"/>
      <c r="Q231" s="18"/>
      <c r="R231" s="18"/>
      <c r="S231" s="18"/>
      <c r="T231" s="18"/>
      <c r="U231" s="50"/>
      <c r="V231" s="29"/>
      <c r="W231" s="18"/>
      <c r="X231" s="18"/>
      <c r="Y231" s="18"/>
      <c r="Z231" s="18"/>
      <c r="AA231" s="18"/>
      <c r="AB231" s="18"/>
      <c r="AC231" s="18"/>
      <c r="AD231" s="18"/>
      <c r="AE231" s="18"/>
      <c r="AF231" s="18"/>
      <c r="AG231" s="18"/>
      <c r="AH231" s="18"/>
      <c r="AI231" s="18"/>
      <c r="AJ231" s="18"/>
      <c r="AK231" s="18"/>
      <c r="AL231" s="26"/>
      <c r="AM231" s="50"/>
      <c r="AN231" s="18"/>
      <c r="AO231" s="18"/>
      <c r="AP231" s="18"/>
      <c r="AQ231" s="18"/>
    </row>
    <row r="232" spans="1:45" ht="11.25" customHeight="1" x14ac:dyDescent="0.2">
      <c r="A232" s="232"/>
      <c r="B232" s="146">
        <v>623</v>
      </c>
      <c r="C232" s="334"/>
      <c r="D232" s="55"/>
      <c r="E232" s="676" t="str">
        <f ca="1">VLOOKUP(INDIRECT(ADDRESS(ROW(),COLUMN()-3)),Language_Translations,MATCH(Language_Selected,Language_Options,0),FALSE)</f>
        <v>Was the fast or difficult breathing due to a problem in the chest or to a blocked or runny nose?</v>
      </c>
      <c r="F232" s="676"/>
      <c r="G232" s="676"/>
      <c r="H232" s="676"/>
      <c r="I232" s="676"/>
      <c r="J232" s="676"/>
      <c r="K232" s="676"/>
      <c r="L232" s="676"/>
      <c r="M232" s="676"/>
      <c r="N232" s="676"/>
      <c r="O232" s="676"/>
      <c r="P232" s="676"/>
      <c r="Q232" s="676"/>
      <c r="R232" s="676"/>
      <c r="S232" s="676"/>
      <c r="T232" s="676"/>
      <c r="U232" s="108"/>
      <c r="V232" s="55"/>
      <c r="W232" s="232" t="s">
        <v>695</v>
      </c>
      <c r="X232" s="232"/>
      <c r="Y232" s="232"/>
      <c r="Z232" s="232"/>
      <c r="AA232" s="232"/>
      <c r="AB232" s="51" t="s">
        <v>9</v>
      </c>
      <c r="AC232" s="51"/>
      <c r="AD232" s="51"/>
      <c r="AE232" s="51"/>
      <c r="AF232" s="51"/>
      <c r="AG232" s="51"/>
      <c r="AH232" s="51"/>
      <c r="AI232" s="51"/>
      <c r="AJ232" s="111"/>
      <c r="AK232" s="51"/>
      <c r="AL232" s="89" t="s">
        <v>87</v>
      </c>
      <c r="AM232" s="334"/>
      <c r="AN232" s="232"/>
      <c r="AO232" s="232"/>
      <c r="AP232" s="232"/>
      <c r="AQ232" s="232"/>
    </row>
    <row r="233" spans="1:45" x14ac:dyDescent="0.2">
      <c r="A233" s="232"/>
      <c r="B233" s="328"/>
      <c r="C233" s="334"/>
      <c r="D233" s="55"/>
      <c r="E233" s="676"/>
      <c r="F233" s="676"/>
      <c r="G233" s="676"/>
      <c r="H233" s="676"/>
      <c r="I233" s="676"/>
      <c r="J233" s="676"/>
      <c r="K233" s="676"/>
      <c r="L233" s="676"/>
      <c r="M233" s="676"/>
      <c r="N233" s="676"/>
      <c r="O233" s="676"/>
      <c r="P233" s="676"/>
      <c r="Q233" s="676"/>
      <c r="R233" s="676"/>
      <c r="S233" s="676"/>
      <c r="T233" s="676"/>
      <c r="U233" s="108"/>
      <c r="V233" s="55"/>
      <c r="W233" s="232" t="s">
        <v>696</v>
      </c>
      <c r="X233" s="232"/>
      <c r="Y233" s="232"/>
      <c r="Z233" s="232"/>
      <c r="AA233" s="51" t="s">
        <v>9</v>
      </c>
      <c r="AB233" s="51"/>
      <c r="AC233" s="51"/>
      <c r="AD233" s="51"/>
      <c r="AE233" s="51"/>
      <c r="AF233" s="51"/>
      <c r="AG233" s="51"/>
      <c r="AH233" s="51"/>
      <c r="AI233" s="111"/>
      <c r="AJ233" s="51"/>
      <c r="AK233" s="51"/>
      <c r="AL233" s="89" t="s">
        <v>89</v>
      </c>
      <c r="AM233" s="334"/>
      <c r="AN233" s="232"/>
      <c r="AO233" s="232"/>
      <c r="AP233" s="232"/>
      <c r="AQ233" s="232"/>
    </row>
    <row r="234" spans="1:45" x14ac:dyDescent="0.2">
      <c r="A234" s="232"/>
      <c r="B234" s="328"/>
      <c r="C234" s="334"/>
      <c r="D234" s="55"/>
      <c r="E234" s="676"/>
      <c r="F234" s="676"/>
      <c r="G234" s="676"/>
      <c r="H234" s="676"/>
      <c r="I234" s="676"/>
      <c r="J234" s="676"/>
      <c r="K234" s="676"/>
      <c r="L234" s="676"/>
      <c r="M234" s="676"/>
      <c r="N234" s="676"/>
      <c r="O234" s="676"/>
      <c r="P234" s="676"/>
      <c r="Q234" s="676"/>
      <c r="R234" s="676"/>
      <c r="S234" s="676"/>
      <c r="T234" s="676"/>
      <c r="U234" s="108"/>
      <c r="V234" s="55"/>
      <c r="W234" s="232" t="s">
        <v>290</v>
      </c>
      <c r="X234" s="232"/>
      <c r="Y234" s="51" t="s">
        <v>9</v>
      </c>
      <c r="Z234" s="51"/>
      <c r="AA234" s="51"/>
      <c r="AB234" s="51"/>
      <c r="AC234" s="51"/>
      <c r="AD234" s="51"/>
      <c r="AE234" s="51"/>
      <c r="AF234" s="51"/>
      <c r="AG234" s="51"/>
      <c r="AH234" s="51"/>
      <c r="AI234" s="51"/>
      <c r="AJ234" s="51"/>
      <c r="AK234" s="51"/>
      <c r="AL234" s="89" t="s">
        <v>91</v>
      </c>
      <c r="AM234" s="334"/>
      <c r="AN234" s="232"/>
      <c r="AO234" s="232"/>
      <c r="AP234" s="232"/>
      <c r="AQ234" s="232"/>
    </row>
    <row r="235" spans="1:45" x14ac:dyDescent="0.2">
      <c r="A235" s="232"/>
      <c r="B235" s="328"/>
      <c r="C235" s="334"/>
      <c r="D235" s="55"/>
      <c r="E235" s="676"/>
      <c r="F235" s="676"/>
      <c r="G235" s="676"/>
      <c r="H235" s="676"/>
      <c r="I235" s="676"/>
      <c r="J235" s="676"/>
      <c r="K235" s="676"/>
      <c r="L235" s="676"/>
      <c r="M235" s="676"/>
      <c r="N235" s="676"/>
      <c r="O235" s="676"/>
      <c r="P235" s="676"/>
      <c r="Q235" s="676"/>
      <c r="R235" s="676"/>
      <c r="S235" s="676"/>
      <c r="T235" s="676"/>
      <c r="U235" s="108"/>
      <c r="V235" s="55"/>
      <c r="W235" s="232"/>
      <c r="X235" s="232"/>
      <c r="Y235" s="232"/>
      <c r="Z235" s="232"/>
      <c r="AA235" s="232"/>
      <c r="AB235" s="232"/>
      <c r="AC235" s="232"/>
      <c r="AD235" s="232"/>
      <c r="AE235" s="51"/>
      <c r="AF235" s="51"/>
      <c r="AG235" s="51"/>
      <c r="AH235" s="51"/>
      <c r="AI235" s="51"/>
      <c r="AJ235" s="51"/>
      <c r="AK235" s="51"/>
      <c r="AL235" s="89"/>
      <c r="AM235" s="334"/>
      <c r="AN235" s="232"/>
      <c r="AO235" s="232"/>
      <c r="AP235">
        <v>625</v>
      </c>
      <c r="AQ235" s="232"/>
    </row>
    <row r="236" spans="1:45" x14ac:dyDescent="0.2">
      <c r="A236" s="232"/>
      <c r="B236" s="328"/>
      <c r="C236" s="334"/>
      <c r="D236" s="55"/>
      <c r="E236" s="676"/>
      <c r="F236" s="676"/>
      <c r="G236" s="676"/>
      <c r="H236" s="676"/>
      <c r="I236" s="676"/>
      <c r="J236" s="676"/>
      <c r="K236" s="676"/>
      <c r="L236" s="676"/>
      <c r="M236" s="676"/>
      <c r="N236" s="676"/>
      <c r="O236" s="676"/>
      <c r="P236" s="676"/>
      <c r="Q236" s="676"/>
      <c r="R236" s="676"/>
      <c r="S236" s="676"/>
      <c r="T236" s="676"/>
      <c r="U236" s="108"/>
      <c r="V236" s="55"/>
      <c r="W236" s="232" t="s">
        <v>253</v>
      </c>
      <c r="X236" s="232"/>
      <c r="Y236" s="232"/>
      <c r="Z236" s="91"/>
      <c r="AA236" s="91"/>
      <c r="AB236" s="91"/>
      <c r="AC236" s="91"/>
      <c r="AD236" s="91"/>
      <c r="AE236" s="91"/>
      <c r="AF236" s="91"/>
      <c r="AH236" s="232"/>
      <c r="AI236" s="232"/>
      <c r="AJ236" s="232"/>
      <c r="AK236" s="232"/>
      <c r="AL236" s="89" t="s">
        <v>265</v>
      </c>
      <c r="AM236" s="334"/>
      <c r="AN236" s="232"/>
      <c r="AO236" s="232"/>
      <c r="AP236" s="232"/>
      <c r="AQ236" s="232"/>
    </row>
    <row r="237" spans="1:45" x14ac:dyDescent="0.2">
      <c r="A237" s="232"/>
      <c r="B237" s="328"/>
      <c r="C237" s="334"/>
      <c r="D237" s="55"/>
      <c r="E237" s="676"/>
      <c r="F237" s="676"/>
      <c r="G237" s="676"/>
      <c r="H237" s="676"/>
      <c r="I237" s="676"/>
      <c r="J237" s="676"/>
      <c r="K237" s="676"/>
      <c r="L237" s="676"/>
      <c r="M237" s="676"/>
      <c r="N237" s="676"/>
      <c r="O237" s="676"/>
      <c r="P237" s="676"/>
      <c r="Q237" s="676"/>
      <c r="R237" s="676"/>
      <c r="S237" s="676"/>
      <c r="T237" s="676"/>
      <c r="U237" s="108"/>
      <c r="V237" s="55"/>
      <c r="W237" s="232"/>
      <c r="X237" s="232"/>
      <c r="Y237" s="232"/>
      <c r="Z237" s="309" t="s">
        <v>102</v>
      </c>
      <c r="AA237" s="309"/>
      <c r="AB237" s="309"/>
      <c r="AC237" s="309"/>
      <c r="AD237" s="309"/>
      <c r="AE237" s="309"/>
      <c r="AF237" s="309"/>
      <c r="AG237" s="309"/>
      <c r="AH237" s="309"/>
      <c r="AI237" s="309"/>
      <c r="AJ237" s="309"/>
      <c r="AK237" s="309"/>
      <c r="AL237" s="88"/>
      <c r="AM237" s="334"/>
      <c r="AN237" s="232"/>
      <c r="AO237" s="232"/>
      <c r="AP237" s="232"/>
      <c r="AQ237" s="232"/>
    </row>
    <row r="238" spans="1:45" x14ac:dyDescent="0.2">
      <c r="A238" s="232"/>
      <c r="B238" s="328"/>
      <c r="C238" s="334"/>
      <c r="D238" s="55"/>
      <c r="E238" s="676"/>
      <c r="F238" s="676"/>
      <c r="G238" s="676"/>
      <c r="H238" s="676"/>
      <c r="I238" s="676"/>
      <c r="J238" s="676"/>
      <c r="K238" s="676"/>
      <c r="L238" s="676"/>
      <c r="M238" s="676"/>
      <c r="N238" s="676"/>
      <c r="O238" s="676"/>
      <c r="P238" s="676"/>
      <c r="Q238" s="676"/>
      <c r="R238" s="676"/>
      <c r="S238" s="676"/>
      <c r="T238" s="676"/>
      <c r="U238" s="108"/>
      <c r="V238" s="55"/>
      <c r="W238" s="232" t="s">
        <v>260</v>
      </c>
      <c r="X238" s="232"/>
      <c r="Y238" s="232"/>
      <c r="Z238" s="232"/>
      <c r="AA238" s="232"/>
      <c r="AB238" s="232"/>
      <c r="AC238" s="232"/>
      <c r="AD238" s="232"/>
      <c r="AE238" s="232"/>
      <c r="AF238" s="232"/>
      <c r="AG238" s="51" t="s">
        <v>9</v>
      </c>
      <c r="AH238" s="51"/>
      <c r="AI238" s="111"/>
      <c r="AJ238" s="51"/>
      <c r="AK238" s="51"/>
      <c r="AL238" s="89" t="s">
        <v>212</v>
      </c>
      <c r="AM238" s="334"/>
      <c r="AN238" s="232"/>
      <c r="AO238" s="232"/>
      <c r="AP238" s="232"/>
      <c r="AQ238" s="232"/>
    </row>
    <row r="239" spans="1:45" ht="6" customHeight="1" thickBot="1" x14ac:dyDescent="0.25">
      <c r="A239" s="232"/>
      <c r="B239" s="328"/>
      <c r="C239" s="334"/>
      <c r="D239" s="55"/>
      <c r="E239" s="232"/>
      <c r="F239" s="232"/>
      <c r="G239" s="232"/>
      <c r="H239" s="232"/>
      <c r="I239" s="232"/>
      <c r="J239" s="232"/>
      <c r="K239" s="232"/>
      <c r="L239" s="232"/>
      <c r="M239" s="232"/>
      <c r="N239" s="232"/>
      <c r="O239" s="232"/>
      <c r="P239" s="232"/>
      <c r="Q239" s="232"/>
      <c r="R239" s="232"/>
      <c r="S239" s="232"/>
      <c r="T239" s="232"/>
      <c r="U239" s="334"/>
      <c r="V239" s="55"/>
      <c r="W239" s="232"/>
      <c r="X239" s="232"/>
      <c r="Y239" s="232"/>
      <c r="Z239" s="232"/>
      <c r="AA239" s="232"/>
      <c r="AB239" s="232"/>
      <c r="AC239" s="232"/>
      <c r="AD239" s="232"/>
      <c r="AE239" s="232"/>
      <c r="AF239" s="232"/>
      <c r="AG239" s="232"/>
      <c r="AH239" s="232"/>
      <c r="AI239" s="232"/>
      <c r="AJ239" s="232"/>
      <c r="AK239" s="232"/>
      <c r="AL239" s="88"/>
      <c r="AM239" s="334"/>
      <c r="AN239" s="232"/>
      <c r="AO239" s="232"/>
      <c r="AP239" s="232"/>
      <c r="AQ239" s="232"/>
    </row>
    <row r="240" spans="1:45" ht="6" customHeight="1" x14ac:dyDescent="0.2">
      <c r="A240" s="96"/>
      <c r="B240" s="97"/>
      <c r="C240" s="98"/>
      <c r="D240" s="99"/>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00"/>
      <c r="AM240" s="98"/>
      <c r="AN240" s="1"/>
      <c r="AO240" s="1"/>
      <c r="AP240" s="1"/>
      <c r="AQ240" s="101"/>
    </row>
    <row r="241" spans="1:43" ht="11.25" customHeight="1" x14ac:dyDescent="0.2">
      <c r="A241" s="102"/>
      <c r="B241" s="146">
        <v>624</v>
      </c>
      <c r="C241" s="334"/>
      <c r="D241" s="55"/>
      <c r="E241" s="645" t="s">
        <v>697</v>
      </c>
      <c r="F241" s="645"/>
      <c r="G241" s="645"/>
      <c r="H241" s="645"/>
      <c r="I241" s="645"/>
      <c r="J241" s="645"/>
      <c r="K241" s="645"/>
      <c r="L241" s="645"/>
      <c r="M241" s="645"/>
      <c r="N241" s="645"/>
      <c r="O241" s="333"/>
      <c r="Q241" s="333"/>
      <c r="R241" s="333"/>
      <c r="S241" s="333"/>
      <c r="T241" s="333"/>
      <c r="U241" s="232"/>
      <c r="V241" s="232"/>
      <c r="X241" s="232"/>
      <c r="Z241" s="88"/>
      <c r="AA241" s="88"/>
      <c r="AB241" s="88"/>
      <c r="AC241" s="88" t="s">
        <v>698</v>
      </c>
      <c r="AD241" s="88"/>
      <c r="AE241" s="232"/>
      <c r="AF241" s="232"/>
      <c r="AG241" s="232"/>
      <c r="AI241" s="232"/>
      <c r="AK241" s="232"/>
      <c r="AL241" s="88"/>
      <c r="AM241" s="334"/>
      <c r="AN241" s="232"/>
      <c r="AO241" s="232"/>
      <c r="AP241" s="232"/>
      <c r="AQ241" s="103"/>
    </row>
    <row r="242" spans="1:43" x14ac:dyDescent="0.2">
      <c r="A242" s="102"/>
      <c r="B242" s="328"/>
      <c r="C242" s="334"/>
      <c r="D242" s="55"/>
      <c r="E242" s="333"/>
      <c r="F242" s="333"/>
      <c r="G242" s="333"/>
      <c r="H242" s="333"/>
      <c r="I242" s="333"/>
      <c r="J242" s="333"/>
      <c r="K242" s="333"/>
      <c r="L242" s="333"/>
      <c r="M242" s="333"/>
      <c r="N242" s="333"/>
      <c r="O242" s="333"/>
      <c r="P242" s="88" t="s">
        <v>112</v>
      </c>
      <c r="Q242" s="333"/>
      <c r="R242" s="333"/>
      <c r="S242" s="333"/>
      <c r="T242" s="333"/>
      <c r="U242" s="232"/>
      <c r="V242" s="232"/>
      <c r="W242" s="232"/>
      <c r="X242" s="232"/>
      <c r="Y242" s="232"/>
      <c r="Z242" s="232"/>
      <c r="AA242" s="232"/>
      <c r="AB242" s="232"/>
      <c r="AC242" s="88" t="s">
        <v>260</v>
      </c>
      <c r="AD242" s="232"/>
      <c r="AE242" s="232"/>
      <c r="AF242" s="232"/>
      <c r="AG242" s="232"/>
      <c r="AH242" s="232"/>
      <c r="AI242" s="232"/>
      <c r="AJ242" s="232"/>
      <c r="AK242" s="232"/>
      <c r="AL242" s="88"/>
      <c r="AM242" s="334"/>
      <c r="AN242" s="232"/>
      <c r="AO242" s="232"/>
      <c r="AP242" s="684">
        <v>634</v>
      </c>
      <c r="AQ242" s="103"/>
    </row>
    <row r="243" spans="1:43" x14ac:dyDescent="0.2">
      <c r="A243" s="102"/>
      <c r="B243" s="328"/>
      <c r="C243" s="334"/>
      <c r="D243" s="55"/>
      <c r="E243" s="333"/>
      <c r="F243" s="333"/>
      <c r="G243" s="333"/>
      <c r="H243" s="333"/>
      <c r="I243" s="333"/>
      <c r="J243" s="333"/>
      <c r="K243" s="333"/>
      <c r="L243" s="333"/>
      <c r="M243" s="333"/>
      <c r="N243" s="333"/>
      <c r="O243" s="333"/>
      <c r="P243" s="333"/>
      <c r="Q243" s="333"/>
      <c r="R243" s="333"/>
      <c r="S243" s="333"/>
      <c r="T243" s="333"/>
      <c r="U243" s="232"/>
      <c r="V243" s="232"/>
      <c r="W243" s="232"/>
      <c r="X243" s="232"/>
      <c r="Y243" s="232"/>
      <c r="Z243" s="232"/>
      <c r="AA243" s="232"/>
      <c r="AB243" s="232"/>
      <c r="AD243" s="232"/>
      <c r="AE243" s="232"/>
      <c r="AF243" s="232"/>
      <c r="AG243" s="232"/>
      <c r="AH243" s="232"/>
      <c r="AI243" s="232"/>
      <c r="AJ243" s="88"/>
      <c r="AK243" s="232"/>
      <c r="AL243" s="88"/>
      <c r="AM243" s="334"/>
      <c r="AN243" s="232"/>
      <c r="AO243" s="232"/>
      <c r="AP243" s="684"/>
      <c r="AQ243" s="103"/>
    </row>
    <row r="244" spans="1:43" ht="6" customHeight="1" thickBot="1" x14ac:dyDescent="0.25">
      <c r="A244" s="104"/>
      <c r="B244" s="332"/>
      <c r="C244" s="86"/>
      <c r="D244" s="87"/>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105"/>
      <c r="AM244" s="86"/>
      <c r="AN244" s="85"/>
      <c r="AO244" s="85"/>
      <c r="AP244" s="85"/>
      <c r="AQ244" s="106"/>
    </row>
    <row r="245" spans="1:43" ht="6" customHeight="1" x14ac:dyDescent="0.2">
      <c r="A245" s="1"/>
      <c r="B245" s="97"/>
      <c r="C245" s="98"/>
      <c r="D245" s="99"/>
      <c r="E245" s="1"/>
      <c r="F245" s="1"/>
      <c r="G245" s="1"/>
      <c r="H245" s="1"/>
      <c r="I245" s="1"/>
      <c r="J245" s="1"/>
      <c r="K245" s="1"/>
      <c r="L245" s="1"/>
      <c r="M245" s="1"/>
      <c r="N245" s="1"/>
      <c r="O245" s="1"/>
      <c r="P245" s="1"/>
      <c r="Q245" s="1"/>
      <c r="R245" s="1"/>
      <c r="S245" s="1"/>
      <c r="T245" s="1"/>
      <c r="U245" s="98"/>
      <c r="V245" s="99"/>
      <c r="W245" s="1"/>
      <c r="X245" s="1"/>
      <c r="Y245" s="1"/>
      <c r="Z245" s="1"/>
      <c r="AA245" s="1"/>
      <c r="AB245" s="1"/>
      <c r="AC245" s="1"/>
      <c r="AD245" s="1"/>
      <c r="AE245" s="1"/>
      <c r="AF245" s="1"/>
      <c r="AG245" s="1"/>
      <c r="AH245" s="1"/>
      <c r="AI245" s="1"/>
      <c r="AJ245" s="1"/>
      <c r="AK245" s="1"/>
      <c r="AL245" s="100"/>
      <c r="AM245" s="98"/>
      <c r="AN245" s="1"/>
      <c r="AO245" s="1"/>
      <c r="AP245" s="1"/>
      <c r="AQ245" s="1"/>
    </row>
    <row r="246" spans="1:43" ht="11.25" customHeight="1" x14ac:dyDescent="0.2">
      <c r="A246" s="232"/>
      <c r="B246" s="146">
        <v>625</v>
      </c>
      <c r="C246" s="334"/>
      <c r="D246" s="55"/>
      <c r="E246" s="676" t="str">
        <f ca="1">VLOOKUP(INDIRECT(ADDRESS(ROW(),COLUMN()-3)),Language_Translations,MATCH(Language_Selected,Language_Options,0),FALSE)</f>
        <v>Did you seek advice or treatment for the illness from any source?</v>
      </c>
      <c r="F246" s="676"/>
      <c r="G246" s="676"/>
      <c r="H246" s="676"/>
      <c r="I246" s="676"/>
      <c r="J246" s="676"/>
      <c r="K246" s="676"/>
      <c r="L246" s="676"/>
      <c r="M246" s="676"/>
      <c r="N246" s="676"/>
      <c r="O246" s="676"/>
      <c r="P246" s="676"/>
      <c r="Q246" s="676"/>
      <c r="R246" s="676"/>
      <c r="S246" s="676"/>
      <c r="T246" s="676"/>
      <c r="U246" s="108"/>
      <c r="V246" s="55"/>
      <c r="W246" s="232" t="s">
        <v>112</v>
      </c>
      <c r="X246" s="232"/>
      <c r="Y246" s="51" t="s">
        <v>9</v>
      </c>
      <c r="Z246" s="51"/>
      <c r="AA246" s="51"/>
      <c r="AB246" s="51"/>
      <c r="AC246" s="51"/>
      <c r="AD246" s="51"/>
      <c r="AE246" s="51"/>
      <c r="AF246" s="51"/>
      <c r="AG246" s="51"/>
      <c r="AH246" s="51"/>
      <c r="AI246" s="51"/>
      <c r="AJ246" s="51"/>
      <c r="AK246" s="51"/>
      <c r="AL246" s="89" t="s">
        <v>87</v>
      </c>
      <c r="AM246" s="334"/>
      <c r="AN246" s="232"/>
      <c r="AO246" s="232"/>
      <c r="AP246" s="232"/>
      <c r="AQ246" s="232"/>
    </row>
    <row r="247" spans="1:43" x14ac:dyDescent="0.2">
      <c r="A247" s="232"/>
      <c r="B247" s="328"/>
      <c r="C247" s="334"/>
      <c r="D247" s="55"/>
      <c r="E247" s="676"/>
      <c r="F247" s="676"/>
      <c r="G247" s="676"/>
      <c r="H247" s="676"/>
      <c r="I247" s="676"/>
      <c r="J247" s="676"/>
      <c r="K247" s="676"/>
      <c r="L247" s="676"/>
      <c r="M247" s="676"/>
      <c r="N247" s="676"/>
      <c r="O247" s="676"/>
      <c r="P247" s="676"/>
      <c r="Q247" s="676"/>
      <c r="R247" s="676"/>
      <c r="S247" s="676"/>
      <c r="T247" s="676"/>
      <c r="U247" s="108"/>
      <c r="V247" s="55"/>
      <c r="W247" s="232" t="s">
        <v>446</v>
      </c>
      <c r="X247" s="232"/>
      <c r="Y247" s="51" t="s">
        <v>9</v>
      </c>
      <c r="Z247" s="51"/>
      <c r="AA247" s="51"/>
      <c r="AB247" s="51"/>
      <c r="AC247" s="51"/>
      <c r="AD247" s="51"/>
      <c r="AE247" s="51"/>
      <c r="AF247" s="51"/>
      <c r="AG247" s="51"/>
      <c r="AH247" s="51"/>
      <c r="AI247" s="51"/>
      <c r="AJ247" s="51"/>
      <c r="AK247" s="51"/>
      <c r="AL247" s="89" t="s">
        <v>89</v>
      </c>
      <c r="AM247" s="334"/>
      <c r="AN247" s="232"/>
      <c r="AO247" s="232"/>
      <c r="AP247" s="232">
        <v>630</v>
      </c>
      <c r="AQ247" s="232"/>
    </row>
    <row r="248" spans="1:43" ht="6" customHeight="1" x14ac:dyDescent="0.2">
      <c r="A248" s="91"/>
      <c r="B248" s="90"/>
      <c r="C248" s="52"/>
      <c r="D248" s="28"/>
      <c r="E248" s="91"/>
      <c r="F248" s="91"/>
      <c r="G248" s="91"/>
      <c r="H248" s="91"/>
      <c r="I248" s="91"/>
      <c r="J248" s="91"/>
      <c r="K248" s="91"/>
      <c r="L248" s="91"/>
      <c r="M248" s="91"/>
      <c r="N248" s="91"/>
      <c r="O248" s="91"/>
      <c r="P248" s="91"/>
      <c r="Q248" s="91"/>
      <c r="R248" s="91"/>
      <c r="S248" s="91"/>
      <c r="T248" s="91"/>
      <c r="U248" s="52"/>
      <c r="V248" s="28"/>
      <c r="W248" s="91"/>
      <c r="X248" s="91"/>
      <c r="Y248" s="91"/>
      <c r="Z248" s="91"/>
      <c r="AA248" s="91"/>
      <c r="AB248" s="91"/>
      <c r="AC248" s="91"/>
      <c r="AD248" s="91"/>
      <c r="AE248" s="91"/>
      <c r="AF248" s="91"/>
      <c r="AG248" s="91"/>
      <c r="AH248" s="91"/>
      <c r="AI248" s="91"/>
      <c r="AJ248" s="91"/>
      <c r="AK248" s="91"/>
      <c r="AL248" s="92"/>
      <c r="AM248" s="52"/>
      <c r="AN248" s="91"/>
      <c r="AO248" s="91"/>
      <c r="AP248" s="91"/>
      <c r="AQ248" s="91"/>
    </row>
    <row r="249" spans="1:43" ht="6" customHeight="1" x14ac:dyDescent="0.2">
      <c r="A249" s="18"/>
      <c r="B249" s="326"/>
      <c r="C249" s="50"/>
      <c r="D249" s="29"/>
      <c r="E249" s="18"/>
      <c r="F249" s="18"/>
      <c r="G249" s="18"/>
      <c r="H249" s="18"/>
      <c r="I249" s="18"/>
      <c r="J249" s="18"/>
      <c r="K249" s="18"/>
      <c r="L249" s="18"/>
      <c r="M249" s="18"/>
      <c r="N249" s="18"/>
      <c r="O249" s="18"/>
      <c r="P249" s="18"/>
      <c r="Q249" s="18"/>
      <c r="R249" s="18"/>
      <c r="S249" s="18"/>
      <c r="T249" s="18"/>
      <c r="U249" s="50"/>
      <c r="V249" s="29"/>
      <c r="W249" s="18"/>
      <c r="X249" s="18"/>
      <c r="Y249" s="18"/>
      <c r="Z249" s="18"/>
      <c r="AA249" s="18"/>
      <c r="AB249" s="18"/>
      <c r="AC249" s="18"/>
      <c r="AD249" s="18"/>
      <c r="AE249" s="18"/>
      <c r="AF249" s="18"/>
      <c r="AG249" s="18"/>
      <c r="AH249" s="18"/>
      <c r="AI249" s="18"/>
      <c r="AJ249" s="18"/>
      <c r="AK249" s="18"/>
      <c r="AL249" s="26"/>
      <c r="AM249" s="50"/>
      <c r="AN249" s="18"/>
      <c r="AO249" s="18"/>
      <c r="AP249" s="18"/>
      <c r="AQ249" s="18"/>
    </row>
    <row r="250" spans="1:43" ht="11.25" customHeight="1" x14ac:dyDescent="0.2">
      <c r="A250" s="232"/>
      <c r="B250" s="146">
        <v>626</v>
      </c>
      <c r="C250" s="334"/>
      <c r="D250" s="55"/>
      <c r="E250" s="676" t="str">
        <f ca="1">VLOOKUP(INDIRECT(ADDRESS(ROW(),COLUMN()-3)),Language_Translations,MATCH(Language_Selected,Language_Options,0),FALSE)</f>
        <v>Where did you seek advice or treatment?
Anywhere else?</v>
      </c>
      <c r="F250" s="676"/>
      <c r="G250" s="676"/>
      <c r="H250" s="676"/>
      <c r="I250" s="676"/>
      <c r="J250" s="676"/>
      <c r="K250" s="676"/>
      <c r="L250" s="676"/>
      <c r="M250" s="676"/>
      <c r="N250" s="676"/>
      <c r="O250" s="676"/>
      <c r="P250" s="676"/>
      <c r="Q250" s="676"/>
      <c r="R250" s="676"/>
      <c r="S250" s="676"/>
      <c r="T250" s="676"/>
      <c r="U250" s="108"/>
      <c r="V250" s="55"/>
      <c r="W250" s="110" t="s">
        <v>329</v>
      </c>
      <c r="X250" s="232"/>
      <c r="Y250" s="232"/>
      <c r="Z250" s="232"/>
      <c r="AA250" s="232"/>
      <c r="AB250" s="232"/>
      <c r="AC250" s="232"/>
      <c r="AD250" s="232"/>
      <c r="AE250" s="232"/>
      <c r="AF250" s="232"/>
      <c r="AG250" s="232"/>
      <c r="AH250" s="232"/>
      <c r="AI250" s="232"/>
      <c r="AJ250" s="232"/>
      <c r="AK250" s="232"/>
      <c r="AL250" s="328"/>
      <c r="AM250" s="334"/>
      <c r="AN250" s="232"/>
      <c r="AO250" s="232"/>
      <c r="AP250" s="232"/>
      <c r="AQ250" s="232"/>
    </row>
    <row r="251" spans="1:43" ht="11.25" customHeight="1" x14ac:dyDescent="0.2">
      <c r="A251" s="232"/>
      <c r="B251" s="93" t="s">
        <v>297</v>
      </c>
      <c r="C251" s="334"/>
      <c r="D251" s="55"/>
      <c r="E251" s="676"/>
      <c r="F251" s="676"/>
      <c r="G251" s="676"/>
      <c r="H251" s="676"/>
      <c r="I251" s="676"/>
      <c r="J251" s="676"/>
      <c r="K251" s="676"/>
      <c r="L251" s="676"/>
      <c r="M251" s="676"/>
      <c r="N251" s="676"/>
      <c r="O251" s="676"/>
      <c r="P251" s="676"/>
      <c r="Q251" s="676"/>
      <c r="R251" s="676"/>
      <c r="S251" s="676"/>
      <c r="T251" s="676"/>
      <c r="U251" s="108"/>
      <c r="V251" s="55"/>
      <c r="W251" s="232"/>
      <c r="X251" s="232" t="s">
        <v>331</v>
      </c>
      <c r="Y251" s="232"/>
      <c r="Z251" s="232"/>
      <c r="AA251" s="232"/>
      <c r="AB251" s="232"/>
      <c r="AC251" s="232"/>
      <c r="AD251" s="232"/>
      <c r="AE251" s="232"/>
      <c r="AG251" s="51" t="s">
        <v>9</v>
      </c>
      <c r="AH251" s="51"/>
      <c r="AI251" s="51"/>
      <c r="AJ251" s="51"/>
      <c r="AK251" s="51"/>
      <c r="AL251" s="328" t="s">
        <v>239</v>
      </c>
      <c r="AM251" s="334"/>
      <c r="AN251" s="232"/>
      <c r="AO251" s="232"/>
      <c r="AP251" s="232"/>
      <c r="AQ251" s="232"/>
    </row>
    <row r="252" spans="1:43" ht="11.25" customHeight="1" x14ac:dyDescent="0.2">
      <c r="A252" s="232"/>
      <c r="B252" s="328"/>
      <c r="C252" s="334"/>
      <c r="D252" s="55"/>
      <c r="E252" s="676"/>
      <c r="F252" s="676"/>
      <c r="G252" s="676"/>
      <c r="H252" s="676"/>
      <c r="I252" s="676"/>
      <c r="J252" s="676"/>
      <c r="K252" s="676"/>
      <c r="L252" s="676"/>
      <c r="M252" s="676"/>
      <c r="N252" s="676"/>
      <c r="O252" s="676"/>
      <c r="P252" s="676"/>
      <c r="Q252" s="676"/>
      <c r="R252" s="676"/>
      <c r="S252" s="676"/>
      <c r="T252" s="676"/>
      <c r="U252" s="334"/>
      <c r="V252" s="55"/>
      <c r="W252" s="232"/>
      <c r="X252" s="232" t="s">
        <v>332</v>
      </c>
      <c r="Y252" s="232"/>
      <c r="Z252" s="232"/>
      <c r="AA252" s="232"/>
      <c r="AB252" s="232"/>
      <c r="AC252" s="232"/>
      <c r="AD252" s="232"/>
      <c r="AE252" s="232"/>
      <c r="AF252" s="232"/>
      <c r="AG252" s="232"/>
      <c r="AI252" s="51" t="s">
        <v>9</v>
      </c>
      <c r="AJ252" s="51"/>
      <c r="AK252" s="51"/>
      <c r="AL252" s="328" t="s">
        <v>241</v>
      </c>
      <c r="AM252" s="334"/>
      <c r="AN252" s="232"/>
      <c r="AO252" s="232"/>
      <c r="AP252" s="232"/>
      <c r="AQ252" s="232"/>
    </row>
    <row r="253" spans="1:43" ht="11.25" customHeight="1" x14ac:dyDescent="0.2">
      <c r="A253" s="232"/>
      <c r="B253" s="328"/>
      <c r="C253" s="334"/>
      <c r="D253" s="55"/>
      <c r="E253" s="331"/>
      <c r="F253" s="331"/>
      <c r="G253" s="331"/>
      <c r="H253" s="331"/>
      <c r="I253" s="331"/>
      <c r="J253" s="331"/>
      <c r="K253" s="331"/>
      <c r="L253" s="331"/>
      <c r="M253" s="331"/>
      <c r="N253" s="331"/>
      <c r="O253" s="331"/>
      <c r="P253" s="331"/>
      <c r="Q253" s="331"/>
      <c r="R253" s="331"/>
      <c r="S253" s="331"/>
      <c r="T253" s="331"/>
      <c r="U253" s="108"/>
      <c r="V253" s="55"/>
      <c r="W253" s="232"/>
      <c r="X253" s="232" t="s">
        <v>467</v>
      </c>
      <c r="Y253" s="232"/>
      <c r="Z253" s="232"/>
      <c r="AA253" s="232"/>
      <c r="AB253" s="232"/>
      <c r="AC253" s="232"/>
      <c r="AD253" s="232"/>
      <c r="AE253" s="232"/>
      <c r="AF253" s="232"/>
      <c r="AG253" s="232"/>
      <c r="AH253" s="51" t="s">
        <v>9</v>
      </c>
      <c r="AI253" s="51"/>
      <c r="AJ253" s="51"/>
      <c r="AK253" s="51"/>
      <c r="AL253" s="328" t="s">
        <v>209</v>
      </c>
      <c r="AM253" s="334"/>
      <c r="AN253" s="232"/>
      <c r="AO253" s="232"/>
      <c r="AP253" s="232"/>
      <c r="AQ253" s="232"/>
    </row>
    <row r="254" spans="1:43" ht="11.25" customHeight="1" x14ac:dyDescent="0.2">
      <c r="A254" s="232"/>
      <c r="B254" s="328"/>
      <c r="C254" s="334"/>
      <c r="D254" s="55"/>
      <c r="E254" s="645" t="s">
        <v>466</v>
      </c>
      <c r="F254" s="645"/>
      <c r="G254" s="645"/>
      <c r="H254" s="645"/>
      <c r="I254" s="645"/>
      <c r="J254" s="645"/>
      <c r="K254" s="645"/>
      <c r="L254" s="645"/>
      <c r="M254" s="645"/>
      <c r="N254" s="645"/>
      <c r="O254" s="645"/>
      <c r="P254" s="645"/>
      <c r="Q254" s="645"/>
      <c r="R254" s="645"/>
      <c r="S254" s="645"/>
      <c r="T254" s="645"/>
      <c r="U254" s="334"/>
      <c r="V254" s="55"/>
      <c r="W254" s="232"/>
      <c r="X254" s="232" t="s">
        <v>335</v>
      </c>
      <c r="Y254" s="232"/>
      <c r="Z254" s="232"/>
      <c r="AA254" s="232"/>
      <c r="AB254" s="232"/>
      <c r="AC254" s="51" t="s">
        <v>9</v>
      </c>
      <c r="AD254" s="51"/>
      <c r="AE254" s="51"/>
      <c r="AF254" s="51"/>
      <c r="AG254" s="51"/>
      <c r="AH254" s="51"/>
      <c r="AI254" s="51"/>
      <c r="AJ254" s="51"/>
      <c r="AK254" s="51"/>
      <c r="AL254" s="328" t="s">
        <v>244</v>
      </c>
      <c r="AM254" s="334"/>
      <c r="AN254" s="232"/>
      <c r="AO254" s="232"/>
      <c r="AP254" s="232"/>
      <c r="AQ254" s="232"/>
    </row>
    <row r="255" spans="1:43" ht="11.25" customHeight="1" x14ac:dyDescent="0.2">
      <c r="A255" s="232"/>
      <c r="B255" s="328"/>
      <c r="C255" s="334"/>
      <c r="D255" s="55"/>
      <c r="E255" s="645"/>
      <c r="F255" s="645"/>
      <c r="G255" s="645"/>
      <c r="H255" s="645"/>
      <c r="I255" s="645"/>
      <c r="J255" s="645"/>
      <c r="K255" s="645"/>
      <c r="L255" s="645"/>
      <c r="M255" s="645"/>
      <c r="N255" s="645"/>
      <c r="O255" s="645"/>
      <c r="P255" s="645"/>
      <c r="Q255" s="645"/>
      <c r="R255" s="645"/>
      <c r="S255" s="645"/>
      <c r="T255" s="645"/>
      <c r="U255" s="334"/>
      <c r="V255" s="55"/>
      <c r="W255" s="232"/>
      <c r="X255" s="308" t="s">
        <v>396</v>
      </c>
      <c r="Y255" s="232"/>
      <c r="Z255" s="232"/>
      <c r="AA255" s="232"/>
      <c r="AB255" s="232"/>
      <c r="AC255" s="232"/>
      <c r="AD255" s="232"/>
      <c r="AE255" s="232"/>
      <c r="AF255" s="232"/>
      <c r="AG255" s="232"/>
      <c r="AH255" s="51"/>
      <c r="AI255" s="51"/>
      <c r="AJ255" s="51"/>
      <c r="AK255" s="51"/>
      <c r="AL255" s="308"/>
      <c r="AM255" s="334"/>
      <c r="AN255" s="232"/>
      <c r="AO255" s="232"/>
      <c r="AP255" s="232"/>
      <c r="AQ255" s="232"/>
    </row>
    <row r="256" spans="1:43" ht="11.25" customHeight="1" x14ac:dyDescent="0.2">
      <c r="A256" s="232"/>
      <c r="B256" s="328"/>
      <c r="C256" s="334"/>
      <c r="D256" s="55"/>
      <c r="E256" s="232"/>
      <c r="F256" s="333"/>
      <c r="G256" s="333"/>
      <c r="H256" s="333"/>
      <c r="I256" s="333"/>
      <c r="J256" s="333"/>
      <c r="K256" s="333"/>
      <c r="L256" s="333"/>
      <c r="M256" s="333"/>
      <c r="N256" s="333"/>
      <c r="O256" s="333"/>
      <c r="P256" s="333"/>
      <c r="Q256" s="333"/>
      <c r="R256" s="333"/>
      <c r="S256" s="333"/>
      <c r="T256" s="333"/>
      <c r="U256" s="334"/>
      <c r="V256" s="55"/>
      <c r="W256" s="232"/>
      <c r="X256" s="232"/>
      <c r="Y256" s="232" t="s">
        <v>397</v>
      </c>
      <c r="Z256" s="232"/>
      <c r="AA256" s="232"/>
      <c r="AB256" s="232"/>
      <c r="AC256" s="232"/>
      <c r="AD256" s="51" t="s">
        <v>9</v>
      </c>
      <c r="AE256" s="51"/>
      <c r="AF256" s="51"/>
      <c r="AG256" s="51"/>
      <c r="AH256" s="51"/>
      <c r="AI256" s="51"/>
      <c r="AJ256" s="51"/>
      <c r="AK256" s="51"/>
      <c r="AL256" s="328" t="s">
        <v>246</v>
      </c>
      <c r="AM256" s="334"/>
      <c r="AN256" s="232"/>
      <c r="AO256" s="232"/>
      <c r="AP256" s="232"/>
      <c r="AQ256" s="232"/>
    </row>
    <row r="257" spans="1:43" ht="11.25" customHeight="1" x14ac:dyDescent="0.2">
      <c r="A257" s="232"/>
      <c r="B257" s="328"/>
      <c r="C257" s="334"/>
      <c r="D257" s="55"/>
      <c r="E257" s="232"/>
      <c r="F257" s="232"/>
      <c r="G257" s="232"/>
      <c r="H257" s="232"/>
      <c r="I257" s="232"/>
      <c r="J257" s="232"/>
      <c r="K257" s="232"/>
      <c r="L257" s="232"/>
      <c r="M257" s="232"/>
      <c r="N257" s="232"/>
      <c r="O257" s="232"/>
      <c r="P257" s="232"/>
      <c r="Q257" s="232"/>
      <c r="R257" s="232"/>
      <c r="S257" s="232"/>
      <c r="T257" s="232"/>
      <c r="U257" s="334"/>
      <c r="V257" s="55"/>
      <c r="W257" s="232"/>
      <c r="X257" s="232" t="s">
        <v>336</v>
      </c>
      <c r="AL257"/>
      <c r="AM257" s="334"/>
      <c r="AN257" s="232"/>
      <c r="AO257" s="232"/>
      <c r="AP257" s="232"/>
      <c r="AQ257" s="232"/>
    </row>
    <row r="258" spans="1:43" ht="11.25" customHeight="1" x14ac:dyDescent="0.2">
      <c r="A258" s="232"/>
      <c r="B258" s="328"/>
      <c r="C258" s="334"/>
      <c r="D258" s="55"/>
      <c r="E258" s="645" t="s">
        <v>470</v>
      </c>
      <c r="F258" s="645"/>
      <c r="G258" s="645"/>
      <c r="H258" s="645"/>
      <c r="I258" s="645"/>
      <c r="J258" s="645"/>
      <c r="K258" s="645"/>
      <c r="L258" s="645"/>
      <c r="M258" s="645"/>
      <c r="N258" s="645"/>
      <c r="O258" s="645"/>
      <c r="P258" s="645"/>
      <c r="Q258" s="645"/>
      <c r="R258" s="645"/>
      <c r="S258" s="645"/>
      <c r="T258" s="645"/>
      <c r="U258" s="334"/>
      <c r="V258" s="55"/>
      <c r="W258" s="232"/>
      <c r="Y258" t="s">
        <v>469</v>
      </c>
      <c r="AB258" s="94"/>
      <c r="AC258" s="94"/>
      <c r="AD258" s="94"/>
      <c r="AE258" s="91"/>
      <c r="AF258" s="91"/>
      <c r="AG258" s="91"/>
      <c r="AH258" s="91"/>
      <c r="AI258" s="91"/>
      <c r="AJ258" s="91"/>
      <c r="AK258" s="91"/>
      <c r="AL258" s="328" t="s">
        <v>248</v>
      </c>
      <c r="AM258" s="334"/>
      <c r="AN258" s="232"/>
      <c r="AO258" s="232"/>
      <c r="AP258" s="232"/>
      <c r="AQ258" s="232"/>
    </row>
    <row r="259" spans="1:43" ht="11.25" customHeight="1" x14ac:dyDescent="0.2">
      <c r="A259" s="232"/>
      <c r="B259" s="328"/>
      <c r="C259" s="334"/>
      <c r="D259" s="55"/>
      <c r="E259" s="645"/>
      <c r="F259" s="645"/>
      <c r="G259" s="645"/>
      <c r="H259" s="645"/>
      <c r="I259" s="645"/>
      <c r="J259" s="645"/>
      <c r="K259" s="645"/>
      <c r="L259" s="645"/>
      <c r="M259" s="645"/>
      <c r="N259" s="645"/>
      <c r="O259" s="645"/>
      <c r="P259" s="645"/>
      <c r="Q259" s="645"/>
      <c r="R259" s="645"/>
      <c r="S259" s="645"/>
      <c r="T259" s="645"/>
      <c r="U259" s="334"/>
      <c r="V259" s="55"/>
      <c r="W259" s="232"/>
      <c r="Y259" s="232"/>
      <c r="Z259" s="232"/>
      <c r="AA259" s="232"/>
      <c r="AB259" s="309" t="s">
        <v>102</v>
      </c>
      <c r="AC259" s="309"/>
      <c r="AD259" s="309"/>
      <c r="AE259" s="309"/>
      <c r="AF259" s="309"/>
      <c r="AG259" s="309"/>
      <c r="AH259" s="309"/>
      <c r="AI259" s="309"/>
      <c r="AJ259" s="309"/>
      <c r="AK259" s="309"/>
      <c r="AL259" s="328"/>
      <c r="AM259" s="334"/>
      <c r="AN259" s="232"/>
      <c r="AO259" s="232"/>
      <c r="AP259" s="232"/>
      <c r="AQ259" s="232"/>
    </row>
    <row r="260" spans="1:43" ht="11.25" customHeight="1" x14ac:dyDescent="0.2">
      <c r="A260" s="232"/>
      <c r="B260" s="328"/>
      <c r="C260" s="334"/>
      <c r="D260" s="55"/>
      <c r="E260" s="645"/>
      <c r="F260" s="645"/>
      <c r="G260" s="645"/>
      <c r="H260" s="645"/>
      <c r="I260" s="645"/>
      <c r="J260" s="645"/>
      <c r="K260" s="645"/>
      <c r="L260" s="645"/>
      <c r="M260" s="645"/>
      <c r="N260" s="645"/>
      <c r="O260" s="645"/>
      <c r="P260" s="645"/>
      <c r="Q260" s="645"/>
      <c r="R260" s="645"/>
      <c r="S260" s="645"/>
      <c r="T260" s="645"/>
      <c r="U260" s="334"/>
      <c r="V260" s="55"/>
      <c r="W260" s="232"/>
      <c r="X260" s="232"/>
      <c r="Y260" s="232"/>
      <c r="Z260" s="232"/>
      <c r="AA260" s="232"/>
      <c r="AB260" s="232"/>
      <c r="AC260" s="232"/>
      <c r="AD260" s="232"/>
      <c r="AE260" s="232"/>
      <c r="AF260" s="232"/>
      <c r="AG260" s="232"/>
      <c r="AH260" s="232"/>
      <c r="AI260" s="232"/>
      <c r="AJ260" s="232"/>
      <c r="AK260" s="232"/>
      <c r="AL260" s="328"/>
      <c r="AM260" s="334"/>
      <c r="AN260" s="232"/>
      <c r="AO260" s="232"/>
      <c r="AP260" s="232"/>
      <c r="AQ260" s="232"/>
    </row>
    <row r="261" spans="1:43" ht="11.25" customHeight="1" x14ac:dyDescent="0.2">
      <c r="A261" s="232"/>
      <c r="B261" s="328"/>
      <c r="C261" s="334"/>
      <c r="D261" s="55"/>
      <c r="E261" s="645"/>
      <c r="F261" s="645"/>
      <c r="G261" s="645"/>
      <c r="H261" s="645"/>
      <c r="I261" s="645"/>
      <c r="J261" s="645"/>
      <c r="K261" s="645"/>
      <c r="L261" s="645"/>
      <c r="M261" s="645"/>
      <c r="N261" s="645"/>
      <c r="O261" s="645"/>
      <c r="P261" s="645"/>
      <c r="Q261" s="645"/>
      <c r="R261" s="645"/>
      <c r="S261" s="645"/>
      <c r="T261" s="645"/>
      <c r="U261" s="334"/>
      <c r="V261" s="55"/>
      <c r="W261" s="110" t="s">
        <v>338</v>
      </c>
      <c r="X261" s="232"/>
      <c r="Y261" s="232"/>
      <c r="Z261" s="232"/>
      <c r="AA261" s="232"/>
      <c r="AB261" s="232"/>
      <c r="AC261" s="232"/>
      <c r="AD261" s="232"/>
      <c r="AE261" s="232"/>
      <c r="AF261" s="232"/>
      <c r="AG261" s="232"/>
      <c r="AH261" s="232"/>
      <c r="AI261" s="232"/>
      <c r="AJ261" s="232"/>
      <c r="AK261" s="232"/>
      <c r="AL261" s="328"/>
      <c r="AM261" s="334"/>
      <c r="AN261" s="232"/>
      <c r="AO261" s="232"/>
      <c r="AP261" s="232"/>
      <c r="AQ261" s="232"/>
    </row>
    <row r="262" spans="1:43" ht="11.25" customHeight="1" x14ac:dyDescent="0.2">
      <c r="A262" s="232"/>
      <c r="B262" s="328"/>
      <c r="C262" s="334"/>
      <c r="D262" s="55"/>
      <c r="E262" s="333"/>
      <c r="F262" s="333"/>
      <c r="G262" s="333"/>
      <c r="H262" s="333"/>
      <c r="I262" s="333"/>
      <c r="J262" s="333"/>
      <c r="K262" s="333"/>
      <c r="L262" s="333"/>
      <c r="M262" s="333"/>
      <c r="N262" s="333"/>
      <c r="O262" s="333"/>
      <c r="P262" s="333"/>
      <c r="Q262" s="333"/>
      <c r="R262" s="333"/>
      <c r="S262" s="333"/>
      <c r="T262" s="333"/>
      <c r="U262" s="334"/>
      <c r="V262" s="55"/>
      <c r="W262" s="232"/>
      <c r="X262" s="232" t="s">
        <v>339</v>
      </c>
      <c r="Y262" s="232"/>
      <c r="Z262" s="232"/>
      <c r="AA262" s="232"/>
      <c r="AB262" s="232"/>
      <c r="AC262" s="232"/>
      <c r="AD262" s="51"/>
      <c r="AE262" s="51" t="s">
        <v>9</v>
      </c>
      <c r="AF262" s="51"/>
      <c r="AG262" s="51"/>
      <c r="AH262" s="51"/>
      <c r="AI262" s="51"/>
      <c r="AJ262" s="51"/>
      <c r="AK262" s="51"/>
      <c r="AL262" s="328" t="s">
        <v>250</v>
      </c>
      <c r="AM262" s="334"/>
      <c r="AN262" s="232"/>
      <c r="AO262" s="232"/>
      <c r="AP262" s="232"/>
      <c r="AQ262" s="232"/>
    </row>
    <row r="263" spans="1:43" ht="11.25" customHeight="1" x14ac:dyDescent="0.2">
      <c r="A263" s="232"/>
      <c r="B263" s="328"/>
      <c r="C263" s="334"/>
      <c r="D263" s="55"/>
      <c r="U263" s="334"/>
      <c r="V263" s="55"/>
      <c r="W263" s="232"/>
      <c r="X263" s="308" t="s">
        <v>341</v>
      </c>
      <c r="Y263" s="308"/>
      <c r="Z263" s="308"/>
      <c r="AA263" s="308"/>
      <c r="AB263" s="308"/>
      <c r="AD263" s="51" t="s">
        <v>9</v>
      </c>
      <c r="AE263" s="51"/>
      <c r="AF263" s="51"/>
      <c r="AG263" s="51"/>
      <c r="AH263" s="51"/>
      <c r="AI263" s="51"/>
      <c r="AJ263" s="51"/>
      <c r="AK263" s="51"/>
      <c r="AL263" s="328" t="s">
        <v>252</v>
      </c>
      <c r="AM263" s="334"/>
      <c r="AN263" s="232"/>
      <c r="AO263" s="232"/>
      <c r="AP263" s="232"/>
      <c r="AQ263" s="232"/>
    </row>
    <row r="264" spans="1:43" ht="11.25" customHeight="1" x14ac:dyDescent="0.2">
      <c r="A264" s="232"/>
      <c r="B264" s="328"/>
      <c r="C264" s="334"/>
      <c r="D264" s="55"/>
      <c r="E264" s="2"/>
      <c r="F264" s="2"/>
      <c r="G264" s="2"/>
      <c r="H264" s="2"/>
      <c r="I264" s="2"/>
      <c r="J264" s="2"/>
      <c r="K264" s="2"/>
      <c r="L264" s="2"/>
      <c r="M264" s="2"/>
      <c r="N264" s="2"/>
      <c r="O264" s="2"/>
      <c r="P264" s="2"/>
      <c r="Q264" s="2"/>
      <c r="R264" s="2"/>
      <c r="S264" s="2"/>
      <c r="T264" s="2"/>
      <c r="U264" s="334"/>
      <c r="V264" s="55"/>
      <c r="W264" s="232"/>
      <c r="X264" s="232" t="s">
        <v>399</v>
      </c>
      <c r="Y264" s="232"/>
      <c r="Z264" s="232"/>
      <c r="AA264" s="232"/>
      <c r="AB264" s="51" t="s">
        <v>9</v>
      </c>
      <c r="AC264" s="51"/>
      <c r="AD264" s="51"/>
      <c r="AE264" s="51"/>
      <c r="AF264" s="51"/>
      <c r="AG264" s="51"/>
      <c r="AH264" s="51"/>
      <c r="AI264" s="51"/>
      <c r="AJ264" s="306"/>
      <c r="AK264" s="51"/>
      <c r="AL264" s="328" t="s">
        <v>306</v>
      </c>
      <c r="AM264" s="334"/>
      <c r="AN264" s="232"/>
      <c r="AO264" s="232"/>
      <c r="AP264" s="232"/>
      <c r="AQ264" s="232"/>
    </row>
    <row r="265" spans="1:43" ht="11.25" customHeight="1" x14ac:dyDescent="0.2">
      <c r="A265" s="232"/>
      <c r="B265" s="328"/>
      <c r="C265" s="334"/>
      <c r="D265" s="55"/>
      <c r="U265" s="334"/>
      <c r="V265" s="55"/>
      <c r="W265" s="232"/>
      <c r="X265" s="232" t="s">
        <v>400</v>
      </c>
      <c r="Y265" s="232"/>
      <c r="Z265" s="232"/>
      <c r="AA265" s="232"/>
      <c r="AB265" s="232"/>
      <c r="AC265" s="232"/>
      <c r="AD265" s="51" t="s">
        <v>9</v>
      </c>
      <c r="AE265" s="51"/>
      <c r="AF265" s="51"/>
      <c r="AG265" s="51"/>
      <c r="AH265" s="51"/>
      <c r="AI265" s="51"/>
      <c r="AJ265" s="51"/>
      <c r="AK265" s="51"/>
      <c r="AL265" s="328" t="s">
        <v>309</v>
      </c>
      <c r="AM265" s="334"/>
      <c r="AN265" s="232"/>
      <c r="AO265" s="232"/>
      <c r="AP265" s="232"/>
      <c r="AQ265" s="232"/>
    </row>
    <row r="266" spans="1:43" ht="11.25" customHeight="1" x14ac:dyDescent="0.2">
      <c r="A266" s="232"/>
      <c r="B266" s="328"/>
      <c r="C266" s="334"/>
      <c r="D266" s="55"/>
      <c r="E266" s="232"/>
      <c r="F266" s="232"/>
      <c r="G266" s="232"/>
      <c r="H266" s="232"/>
      <c r="I266" s="232"/>
      <c r="J266" s="232"/>
      <c r="K266" s="232"/>
      <c r="L266" s="232"/>
      <c r="M266" s="232"/>
      <c r="N266" s="232"/>
      <c r="O266" s="232"/>
      <c r="P266" s="232"/>
      <c r="Q266" s="232"/>
      <c r="R266" s="232"/>
      <c r="S266" s="232"/>
      <c r="T266" s="232"/>
      <c r="U266" s="334"/>
      <c r="V266" s="55"/>
      <c r="W266" s="232"/>
      <c r="X266" s="232" t="s">
        <v>335</v>
      </c>
      <c r="Y266" s="232"/>
      <c r="Z266" s="232"/>
      <c r="AA266" s="232"/>
      <c r="AB266" s="232"/>
      <c r="AC266" s="51" t="s">
        <v>9</v>
      </c>
      <c r="AD266" s="51"/>
      <c r="AE266" s="51"/>
      <c r="AF266" s="51"/>
      <c r="AG266" s="51"/>
      <c r="AH266" s="51"/>
      <c r="AI266" s="51"/>
      <c r="AJ266" s="51"/>
      <c r="AK266" s="51"/>
      <c r="AL266" s="328" t="s">
        <v>311</v>
      </c>
      <c r="AM266" s="334"/>
      <c r="AN266" s="232"/>
      <c r="AO266" s="232"/>
      <c r="AP266" s="232"/>
      <c r="AQ266" s="232"/>
    </row>
    <row r="267" spans="1:43" ht="11.25" customHeight="1" x14ac:dyDescent="0.2">
      <c r="A267" s="232"/>
      <c r="B267" s="328"/>
      <c r="C267" s="334"/>
      <c r="D267" s="55"/>
      <c r="E267" s="232"/>
      <c r="F267" s="232"/>
      <c r="G267" s="232"/>
      <c r="H267" s="232"/>
      <c r="I267" s="232"/>
      <c r="J267" s="232"/>
      <c r="K267" s="232"/>
      <c r="L267" s="232"/>
      <c r="M267" s="232"/>
      <c r="N267" s="232"/>
      <c r="O267" s="232"/>
      <c r="P267" s="232"/>
      <c r="Q267" s="232"/>
      <c r="R267" s="232"/>
      <c r="S267" s="232"/>
      <c r="T267" s="232"/>
      <c r="U267" s="334"/>
      <c r="V267" s="55"/>
      <c r="W267" s="232"/>
      <c r="X267" s="308" t="s">
        <v>396</v>
      </c>
      <c r="Y267" s="232"/>
      <c r="Z267" s="232"/>
      <c r="AA267" s="232"/>
      <c r="AB267" s="232"/>
      <c r="AC267" s="232"/>
      <c r="AD267" s="232"/>
      <c r="AE267" s="232"/>
      <c r="AF267" s="232"/>
      <c r="AG267" s="232"/>
      <c r="AH267" s="51"/>
      <c r="AI267" s="51"/>
      <c r="AJ267" s="51"/>
      <c r="AK267" s="51"/>
      <c r="AL267" s="308"/>
      <c r="AM267" s="334"/>
      <c r="AN267" s="232"/>
      <c r="AO267" s="232"/>
      <c r="AP267" s="232"/>
      <c r="AQ267" s="232"/>
    </row>
    <row r="268" spans="1:43" ht="11.25" customHeight="1" x14ac:dyDescent="0.2">
      <c r="A268" s="232"/>
      <c r="B268" s="328"/>
      <c r="C268" s="334"/>
      <c r="D268" s="55"/>
      <c r="E268" s="232"/>
      <c r="F268" s="232"/>
      <c r="G268" s="232"/>
      <c r="H268" s="232"/>
      <c r="I268" s="232"/>
      <c r="J268" s="232"/>
      <c r="K268" s="232"/>
      <c r="L268" s="232"/>
      <c r="M268" s="232"/>
      <c r="N268" s="232"/>
      <c r="O268" s="232"/>
      <c r="P268" s="232"/>
      <c r="Q268" s="232"/>
      <c r="R268" s="232"/>
      <c r="S268" s="232"/>
      <c r="T268" s="232"/>
      <c r="U268" s="334"/>
      <c r="V268" s="55"/>
      <c r="W268" s="232"/>
      <c r="X268" s="232"/>
      <c r="Y268" s="232" t="s">
        <v>397</v>
      </c>
      <c r="Z268" s="232"/>
      <c r="AA268" s="232"/>
      <c r="AB268" s="232"/>
      <c r="AC268" s="232"/>
      <c r="AD268" s="51" t="s">
        <v>9</v>
      </c>
      <c r="AE268" s="51"/>
      <c r="AF268" s="51"/>
      <c r="AG268" s="51"/>
      <c r="AH268" s="51"/>
      <c r="AI268" s="51"/>
      <c r="AJ268" s="51"/>
      <c r="AK268" s="51"/>
      <c r="AL268" s="328" t="s">
        <v>313</v>
      </c>
      <c r="AM268" s="334"/>
      <c r="AN268" s="232"/>
      <c r="AO268" s="232"/>
      <c r="AP268" s="232"/>
      <c r="AQ268" s="232"/>
    </row>
    <row r="269" spans="1:43" ht="11.25" customHeight="1" x14ac:dyDescent="0.2">
      <c r="A269" s="232"/>
      <c r="B269" s="328"/>
      <c r="C269" s="334"/>
      <c r="D269" s="55"/>
      <c r="U269" s="334"/>
      <c r="V269" s="55"/>
      <c r="W269" s="232"/>
      <c r="X269" s="232" t="s">
        <v>471</v>
      </c>
      <c r="Y269" s="232"/>
      <c r="Z269" s="232"/>
      <c r="AA269" s="232"/>
      <c r="AB269" s="232"/>
      <c r="AC269" s="232"/>
      <c r="AD269" s="232"/>
      <c r="AE269" s="232"/>
      <c r="AF269" s="232"/>
      <c r="AL269" s="328"/>
      <c r="AM269" s="334"/>
      <c r="AN269" s="232"/>
      <c r="AO269" s="232"/>
      <c r="AP269" s="232"/>
      <c r="AQ269" s="232"/>
    </row>
    <row r="270" spans="1:43" ht="11.25" customHeight="1" x14ac:dyDescent="0.2">
      <c r="A270" s="232"/>
      <c r="B270" s="328"/>
      <c r="C270" s="334"/>
      <c r="D270" s="55"/>
      <c r="U270" s="334"/>
      <c r="V270" s="55"/>
      <c r="W270" s="232"/>
      <c r="X270" s="232"/>
      <c r="Y270" s="232" t="s">
        <v>469</v>
      </c>
      <c r="Z270" s="232"/>
      <c r="AA270" s="232"/>
      <c r="AB270" s="91"/>
      <c r="AC270" s="91"/>
      <c r="AD270" s="91"/>
      <c r="AE270" s="91"/>
      <c r="AF270" s="91"/>
      <c r="AG270" s="91"/>
      <c r="AH270" s="91"/>
      <c r="AI270" s="94"/>
      <c r="AJ270" s="94"/>
      <c r="AK270" s="94"/>
      <c r="AL270" s="328" t="s">
        <v>315</v>
      </c>
      <c r="AM270" s="334"/>
      <c r="AN270" s="232"/>
      <c r="AO270" s="232"/>
      <c r="AP270" s="232"/>
      <c r="AQ270" s="232"/>
    </row>
    <row r="271" spans="1:43" ht="11.25" customHeight="1" x14ac:dyDescent="0.2">
      <c r="A271" s="232"/>
      <c r="B271" s="328"/>
      <c r="C271" s="334"/>
      <c r="D271" s="55"/>
      <c r="U271" s="334"/>
      <c r="V271" s="55"/>
      <c r="W271" s="232"/>
      <c r="X271" s="232"/>
      <c r="Y271" s="232"/>
      <c r="Z271" s="232"/>
      <c r="AA271" s="232"/>
      <c r="AB271" s="309" t="s">
        <v>102</v>
      </c>
      <c r="AC271" s="309"/>
      <c r="AD271" s="309"/>
      <c r="AE271" s="309"/>
      <c r="AF271" s="309"/>
      <c r="AG271" s="309"/>
      <c r="AH271" s="309"/>
      <c r="AI271" s="312"/>
      <c r="AJ271" s="312"/>
      <c r="AK271" s="312"/>
      <c r="AL271" s="328"/>
      <c r="AM271" s="334"/>
      <c r="AN271" s="232"/>
      <c r="AO271" s="232"/>
      <c r="AP271" s="232"/>
      <c r="AQ271" s="232"/>
    </row>
    <row r="272" spans="1:43" ht="11.25" customHeight="1" x14ac:dyDescent="0.2">
      <c r="A272" s="232"/>
      <c r="B272" s="328"/>
      <c r="C272" s="334"/>
      <c r="D272" s="55"/>
      <c r="U272" s="334"/>
      <c r="V272" s="55"/>
      <c r="W272" s="232"/>
      <c r="X272" s="232"/>
      <c r="Y272" s="232"/>
      <c r="Z272" s="232"/>
      <c r="AA272" s="232"/>
      <c r="AB272" s="232"/>
      <c r="AC272" s="232"/>
      <c r="AD272" s="232"/>
      <c r="AE272" s="232"/>
      <c r="AF272" s="232"/>
      <c r="AG272" s="232"/>
      <c r="AH272" s="232"/>
      <c r="AI272" s="232"/>
      <c r="AJ272" s="232"/>
      <c r="AK272" s="232"/>
      <c r="AL272" s="328"/>
      <c r="AM272" s="334"/>
      <c r="AN272" s="232"/>
      <c r="AO272" s="232"/>
      <c r="AP272" s="232"/>
      <c r="AQ272" s="232"/>
    </row>
    <row r="273" spans="1:43" ht="11.25" customHeight="1" x14ac:dyDescent="0.2">
      <c r="A273" s="232"/>
      <c r="B273" s="328"/>
      <c r="C273" s="334"/>
      <c r="D273" s="55"/>
      <c r="E273" s="232"/>
      <c r="F273" s="232"/>
      <c r="G273" s="232"/>
      <c r="H273" s="232"/>
      <c r="I273" s="232"/>
      <c r="J273" s="232"/>
      <c r="K273" s="232"/>
      <c r="L273" s="232"/>
      <c r="M273" s="232"/>
      <c r="N273" s="232"/>
      <c r="O273" s="232"/>
      <c r="P273" s="232"/>
      <c r="Q273" s="232"/>
      <c r="R273" s="232"/>
      <c r="S273" s="232"/>
      <c r="T273" s="232"/>
      <c r="U273" s="334"/>
      <c r="V273" s="55"/>
      <c r="W273" s="110" t="s">
        <v>348</v>
      </c>
      <c r="X273" s="232"/>
      <c r="Y273" s="232"/>
      <c r="Z273" s="232"/>
      <c r="AA273" s="232"/>
      <c r="AB273" s="232"/>
      <c r="AC273" s="232"/>
      <c r="AD273" s="232"/>
      <c r="AE273" s="232"/>
      <c r="AF273" s="232"/>
      <c r="AL273" s="88"/>
      <c r="AM273" s="334"/>
      <c r="AN273" s="232"/>
      <c r="AO273" s="232"/>
      <c r="AP273" s="232"/>
      <c r="AQ273" s="232"/>
    </row>
    <row r="274" spans="1:43" ht="11.25" customHeight="1" x14ac:dyDescent="0.2">
      <c r="A274" s="232"/>
      <c r="B274" s="328"/>
      <c r="C274" s="334"/>
      <c r="D274" s="55"/>
      <c r="E274" s="232"/>
      <c r="F274" s="232"/>
      <c r="G274" s="232"/>
      <c r="H274" s="232"/>
      <c r="I274" s="232"/>
      <c r="J274" s="232"/>
      <c r="K274" s="232"/>
      <c r="L274" s="232"/>
      <c r="M274" s="232"/>
      <c r="N274" s="232"/>
      <c r="O274" s="232"/>
      <c r="P274" s="232"/>
      <c r="Q274" s="232"/>
      <c r="R274" s="232"/>
      <c r="S274" s="232"/>
      <c r="T274" s="232"/>
      <c r="U274" s="334"/>
      <c r="V274" s="55"/>
      <c r="W274" s="232"/>
      <c r="X274" s="232" t="s">
        <v>349</v>
      </c>
      <c r="Y274" s="232"/>
      <c r="Z274" s="232"/>
      <c r="AA274" s="232"/>
      <c r="AB274" s="232"/>
      <c r="AC274" s="51" t="s">
        <v>9</v>
      </c>
      <c r="AD274" s="51"/>
      <c r="AE274" s="51"/>
      <c r="AF274" s="51"/>
      <c r="AG274" s="51"/>
      <c r="AH274" s="51"/>
      <c r="AI274" s="51"/>
      <c r="AJ274" s="51"/>
      <c r="AK274" s="51"/>
      <c r="AL274" s="328" t="s">
        <v>494</v>
      </c>
      <c r="AM274" s="334"/>
      <c r="AN274" s="232"/>
      <c r="AO274" s="232"/>
      <c r="AP274" s="232"/>
      <c r="AQ274" s="232"/>
    </row>
    <row r="275" spans="1:43" ht="11.25" customHeight="1" x14ac:dyDescent="0.2">
      <c r="A275" s="232"/>
      <c r="B275" s="328"/>
      <c r="C275" s="334"/>
      <c r="D275" s="55"/>
      <c r="E275" s="232"/>
      <c r="F275" s="232"/>
      <c r="G275" s="232"/>
      <c r="H275" s="232"/>
      <c r="I275" s="232"/>
      <c r="J275" s="232"/>
      <c r="K275" s="232"/>
      <c r="L275" s="232"/>
      <c r="M275" s="232"/>
      <c r="N275" s="232"/>
      <c r="O275" s="232"/>
      <c r="P275" s="232"/>
      <c r="Q275" s="232"/>
      <c r="R275" s="232"/>
      <c r="S275" s="232"/>
      <c r="T275" s="232"/>
      <c r="U275" s="334"/>
      <c r="V275" s="55"/>
      <c r="W275" s="232"/>
      <c r="X275" s="232" t="s">
        <v>351</v>
      </c>
      <c r="Y275" s="232"/>
      <c r="Z275" s="232"/>
      <c r="AA275" s="232"/>
      <c r="AB275" s="51" t="s">
        <v>9</v>
      </c>
      <c r="AC275" s="51"/>
      <c r="AD275" s="51"/>
      <c r="AE275" s="51"/>
      <c r="AF275" s="51"/>
      <c r="AG275" s="51"/>
      <c r="AH275" s="51"/>
      <c r="AI275" s="51"/>
      <c r="AJ275" s="51"/>
      <c r="AK275" s="51"/>
      <c r="AL275" s="328" t="s">
        <v>495</v>
      </c>
      <c r="AM275" s="334"/>
      <c r="AN275" s="232"/>
      <c r="AO275" s="232"/>
      <c r="AP275" s="232"/>
      <c r="AQ275" s="232"/>
    </row>
    <row r="276" spans="1:43" ht="11.25" customHeight="1" x14ac:dyDescent="0.2">
      <c r="A276" s="232"/>
      <c r="B276" s="328"/>
      <c r="C276" s="334"/>
      <c r="D276" s="55"/>
      <c r="E276" s="232"/>
      <c r="F276" s="232"/>
      <c r="G276" s="232"/>
      <c r="H276" s="232"/>
      <c r="I276" s="232"/>
      <c r="J276" s="232"/>
      <c r="K276" s="232"/>
      <c r="L276" s="232"/>
      <c r="M276" s="232"/>
      <c r="N276" s="232"/>
      <c r="O276" s="232"/>
      <c r="P276" s="232"/>
      <c r="Q276" s="232"/>
      <c r="R276" s="232"/>
      <c r="S276" s="232"/>
      <c r="T276" s="232"/>
      <c r="U276" s="334"/>
      <c r="V276" s="55"/>
      <c r="W276" s="232"/>
      <c r="X276" s="232" t="s">
        <v>472</v>
      </c>
      <c r="Y276" s="232"/>
      <c r="Z276" s="232"/>
      <c r="AA276" s="232"/>
      <c r="AB276" s="232"/>
      <c r="AC276" s="232"/>
      <c r="AD276" s="232"/>
      <c r="AE276" s="232"/>
      <c r="AF276" s="232"/>
      <c r="AL276" s="328"/>
      <c r="AM276" s="334"/>
      <c r="AN276" s="232"/>
      <c r="AO276" s="232"/>
      <c r="AP276" s="232"/>
      <c r="AQ276" s="232"/>
    </row>
    <row r="277" spans="1:43" ht="11.25" customHeight="1" x14ac:dyDescent="0.2">
      <c r="A277" s="232"/>
      <c r="B277" s="328"/>
      <c r="C277" s="334"/>
      <c r="D277" s="55"/>
      <c r="E277" s="232"/>
      <c r="F277" s="232"/>
      <c r="G277" s="232"/>
      <c r="H277" s="232"/>
      <c r="I277" s="232"/>
      <c r="J277" s="232"/>
      <c r="K277" s="232"/>
      <c r="L277" s="232"/>
      <c r="M277" s="232"/>
      <c r="N277" s="232"/>
      <c r="O277" s="232"/>
      <c r="P277" s="232"/>
      <c r="Q277" s="232"/>
      <c r="R277" s="232"/>
      <c r="S277" s="232"/>
      <c r="T277" s="232"/>
      <c r="U277" s="334"/>
      <c r="V277" s="55"/>
      <c r="W277" s="232"/>
      <c r="X277" s="232"/>
      <c r="Y277" s="232" t="s">
        <v>469</v>
      </c>
      <c r="Z277" s="232"/>
      <c r="AA277" s="232"/>
      <c r="AB277" s="91"/>
      <c r="AC277" s="91"/>
      <c r="AD277" s="91"/>
      <c r="AE277" s="91"/>
      <c r="AF277" s="91"/>
      <c r="AG277" s="91"/>
      <c r="AH277" s="91"/>
      <c r="AI277" s="94"/>
      <c r="AJ277" s="94"/>
      <c r="AK277" s="94"/>
      <c r="AL277" s="328" t="s">
        <v>496</v>
      </c>
      <c r="AM277" s="334"/>
      <c r="AN277" s="232"/>
      <c r="AO277" s="232"/>
      <c r="AP277" s="232"/>
      <c r="AQ277" s="232"/>
    </row>
    <row r="278" spans="1:43" ht="11.25" customHeight="1" x14ac:dyDescent="0.2">
      <c r="A278" s="232"/>
      <c r="B278" s="328"/>
      <c r="C278" s="334"/>
      <c r="D278" s="55"/>
      <c r="E278" s="232"/>
      <c r="F278" s="232"/>
      <c r="G278" s="232"/>
      <c r="H278" s="232"/>
      <c r="I278" s="232"/>
      <c r="J278" s="232"/>
      <c r="K278" s="232"/>
      <c r="L278" s="232"/>
      <c r="M278" s="232"/>
      <c r="N278" s="232"/>
      <c r="O278" s="232"/>
      <c r="P278" s="232"/>
      <c r="Q278" s="232"/>
      <c r="R278" s="232"/>
      <c r="S278" s="232"/>
      <c r="T278" s="232"/>
      <c r="U278" s="334"/>
      <c r="V278" s="55"/>
      <c r="W278" s="232"/>
      <c r="X278" s="232"/>
      <c r="Y278" s="232"/>
      <c r="Z278" s="232"/>
      <c r="AA278" s="232"/>
      <c r="AB278" s="309" t="s">
        <v>102</v>
      </c>
      <c r="AC278" s="309"/>
      <c r="AD278" s="309"/>
      <c r="AE278" s="309"/>
      <c r="AF278" s="309"/>
      <c r="AG278" s="309"/>
      <c r="AH278" s="309"/>
      <c r="AI278" s="312"/>
      <c r="AJ278" s="312"/>
      <c r="AK278" s="312"/>
      <c r="AL278" s="328"/>
      <c r="AM278" s="334"/>
      <c r="AN278" s="232"/>
      <c r="AO278" s="232"/>
      <c r="AP278" s="232"/>
      <c r="AQ278" s="232"/>
    </row>
    <row r="279" spans="1:43" ht="11.25" customHeight="1" x14ac:dyDescent="0.2">
      <c r="A279" s="232"/>
      <c r="B279" s="328"/>
      <c r="C279" s="334"/>
      <c r="D279" s="55"/>
      <c r="E279" s="232"/>
      <c r="F279" s="232"/>
      <c r="G279" s="232"/>
      <c r="H279" s="232"/>
      <c r="I279" s="232"/>
      <c r="J279" s="232"/>
      <c r="K279" s="232"/>
      <c r="L279" s="232"/>
      <c r="M279" s="232"/>
      <c r="N279" s="232"/>
      <c r="O279" s="232"/>
      <c r="P279" s="232"/>
      <c r="Q279" s="232"/>
      <c r="R279" s="232"/>
      <c r="S279" s="232"/>
      <c r="T279" s="232"/>
      <c r="U279" s="334"/>
      <c r="V279" s="55"/>
      <c r="W279" s="232"/>
      <c r="X279" s="232"/>
      <c r="Y279" s="232"/>
      <c r="Z279" s="232"/>
      <c r="AA279" s="232"/>
      <c r="AB279" s="232"/>
      <c r="AC279" s="232"/>
      <c r="AD279" s="232"/>
      <c r="AE279" s="328"/>
      <c r="AF279" s="328"/>
      <c r="AG279" s="328"/>
      <c r="AH279" s="328"/>
      <c r="AI279" s="328"/>
      <c r="AJ279" s="328"/>
      <c r="AK279" s="328"/>
      <c r="AL279" s="88"/>
      <c r="AM279" s="334"/>
      <c r="AN279" s="232"/>
      <c r="AO279" s="232"/>
      <c r="AP279" s="232"/>
      <c r="AQ279" s="232"/>
    </row>
    <row r="280" spans="1:43" ht="11.25" customHeight="1" x14ac:dyDescent="0.2">
      <c r="A280" s="232"/>
      <c r="B280" s="328"/>
      <c r="C280" s="334"/>
      <c r="D280" s="55"/>
      <c r="E280" s="232"/>
      <c r="F280" s="232"/>
      <c r="G280" s="232"/>
      <c r="H280" s="232"/>
      <c r="I280" s="232"/>
      <c r="J280" s="232"/>
      <c r="K280" s="232"/>
      <c r="L280" s="232"/>
      <c r="M280" s="232"/>
      <c r="N280" s="232"/>
      <c r="O280" s="232"/>
      <c r="P280" s="232"/>
      <c r="Q280" s="232"/>
      <c r="R280" s="232"/>
      <c r="S280" s="232"/>
      <c r="T280" s="232"/>
      <c r="U280" s="334"/>
      <c r="V280" s="55"/>
      <c r="W280" s="110" t="s">
        <v>403</v>
      </c>
      <c r="X280" s="232"/>
      <c r="Y280" s="232"/>
      <c r="Z280" s="232"/>
      <c r="AA280" s="232"/>
      <c r="AB280" s="232"/>
      <c r="AC280" s="232"/>
      <c r="AD280" s="232"/>
      <c r="AE280" s="232"/>
      <c r="AF280" s="232"/>
      <c r="AG280" s="232"/>
      <c r="AH280" s="232"/>
      <c r="AI280" s="232"/>
      <c r="AJ280" s="232"/>
      <c r="AK280" s="232"/>
      <c r="AL280" s="328"/>
      <c r="AM280" s="334"/>
      <c r="AN280" s="232"/>
      <c r="AO280" s="232"/>
      <c r="AP280" s="232"/>
      <c r="AQ280" s="232"/>
    </row>
    <row r="281" spans="1:43" ht="11.25" customHeight="1" x14ac:dyDescent="0.2">
      <c r="A281" s="232"/>
      <c r="B281" s="328"/>
      <c r="C281" s="334"/>
      <c r="D281" s="55"/>
      <c r="E281" s="232"/>
      <c r="F281" s="232"/>
      <c r="G281" s="232"/>
      <c r="H281" s="232"/>
      <c r="I281" s="232"/>
      <c r="J281" s="232"/>
      <c r="K281" s="232"/>
      <c r="L281" s="232"/>
      <c r="M281" s="232"/>
      <c r="N281" s="232"/>
      <c r="O281" s="232"/>
      <c r="P281" s="232"/>
      <c r="Q281" s="232"/>
      <c r="R281" s="232"/>
      <c r="S281" s="232"/>
      <c r="T281" s="232"/>
      <c r="U281" s="334"/>
      <c r="V281" s="55"/>
      <c r="W281" s="232"/>
      <c r="X281" s="232" t="s">
        <v>404</v>
      </c>
      <c r="Y281" s="232"/>
      <c r="Z281" s="51" t="s">
        <v>9</v>
      </c>
      <c r="AA281" s="306"/>
      <c r="AB281" s="51"/>
      <c r="AC281" s="51"/>
      <c r="AD281" s="51"/>
      <c r="AE281" s="51"/>
      <c r="AF281" s="51"/>
      <c r="AG281" s="306"/>
      <c r="AH281" s="51"/>
      <c r="AI281" s="51"/>
      <c r="AJ281" s="51"/>
      <c r="AK281" s="51"/>
      <c r="AL281" s="328" t="s">
        <v>497</v>
      </c>
      <c r="AM281" s="334"/>
      <c r="AN281" s="232"/>
      <c r="AO281" s="232"/>
      <c r="AP281" s="232"/>
      <c r="AQ281" s="232"/>
    </row>
    <row r="282" spans="1:43" ht="11.25" customHeight="1" x14ac:dyDescent="0.2">
      <c r="A282" s="232"/>
      <c r="B282" s="328"/>
      <c r="C282" s="334"/>
      <c r="D282" s="55"/>
      <c r="E282" s="232"/>
      <c r="F282" s="232"/>
      <c r="G282" s="232"/>
      <c r="H282" s="232"/>
      <c r="I282" s="232"/>
      <c r="J282" s="232"/>
      <c r="K282" s="232"/>
      <c r="L282" s="232"/>
      <c r="M282" s="232"/>
      <c r="N282" s="232"/>
      <c r="O282" s="232"/>
      <c r="P282" s="232"/>
      <c r="Q282" s="232"/>
      <c r="R282" s="232"/>
      <c r="S282" s="232"/>
      <c r="T282" s="232"/>
      <c r="U282" s="334"/>
      <c r="V282" s="55"/>
      <c r="W282" s="232"/>
      <c r="X282" s="232" t="s">
        <v>665</v>
      </c>
      <c r="Y282" s="232"/>
      <c r="Z282" s="232"/>
      <c r="AA282" s="232"/>
      <c r="AB282" s="232"/>
      <c r="AC282" s="232"/>
      <c r="AD282" s="232"/>
      <c r="AE282" s="232"/>
      <c r="AF282" s="232"/>
      <c r="AH282" s="51" t="s">
        <v>9</v>
      </c>
      <c r="AI282" s="51"/>
      <c r="AJ282" s="51"/>
      <c r="AK282" s="51"/>
      <c r="AL282" s="328" t="s">
        <v>499</v>
      </c>
      <c r="AM282" s="334"/>
      <c r="AN282" s="232"/>
      <c r="AO282" s="232"/>
      <c r="AP282" s="232"/>
      <c r="AQ282" s="232"/>
    </row>
    <row r="283" spans="1:43" ht="11.25" customHeight="1" x14ac:dyDescent="0.2">
      <c r="A283" s="232"/>
      <c r="B283" s="328"/>
      <c r="C283" s="334"/>
      <c r="D283" s="55"/>
      <c r="E283" s="232"/>
      <c r="F283" s="232"/>
      <c r="G283" s="232"/>
      <c r="H283" s="232"/>
      <c r="I283" s="232"/>
      <c r="J283" s="232"/>
      <c r="K283" s="232"/>
      <c r="L283" s="232"/>
      <c r="M283" s="232"/>
      <c r="N283" s="232"/>
      <c r="O283" s="232"/>
      <c r="P283" s="232"/>
      <c r="Q283" s="232"/>
      <c r="R283" s="232"/>
      <c r="S283" s="232"/>
      <c r="T283" s="232"/>
      <c r="U283" s="334"/>
      <c r="V283" s="55"/>
      <c r="W283" s="232"/>
      <c r="X283" s="232" t="s">
        <v>498</v>
      </c>
      <c r="Y283" s="232"/>
      <c r="Z283" s="232"/>
      <c r="AA283" s="51" t="s">
        <v>9</v>
      </c>
      <c r="AB283" s="306"/>
      <c r="AC283" s="51"/>
      <c r="AD283" s="51"/>
      <c r="AE283" s="51"/>
      <c r="AF283" s="51"/>
      <c r="AG283" s="51"/>
      <c r="AH283" s="51"/>
      <c r="AI283" s="306"/>
      <c r="AJ283" s="51"/>
      <c r="AK283" s="51"/>
      <c r="AL283" s="328" t="s">
        <v>501</v>
      </c>
      <c r="AM283" s="334"/>
      <c r="AN283" s="232"/>
      <c r="AO283" s="232"/>
      <c r="AP283" s="232"/>
      <c r="AQ283" s="232"/>
    </row>
    <row r="284" spans="1:43" ht="11.25" customHeight="1" x14ac:dyDescent="0.2">
      <c r="A284" s="232"/>
      <c r="B284" s="328"/>
      <c r="C284" s="334"/>
      <c r="D284" s="55"/>
      <c r="E284" s="232"/>
      <c r="F284" s="232"/>
      <c r="G284" s="232"/>
      <c r="H284" s="232"/>
      <c r="I284" s="232"/>
      <c r="J284" s="232"/>
      <c r="K284" s="232"/>
      <c r="L284" s="232"/>
      <c r="M284" s="232"/>
      <c r="N284" s="232"/>
      <c r="O284" s="232"/>
      <c r="P284" s="232"/>
      <c r="Q284" s="232"/>
      <c r="R284" s="232"/>
      <c r="S284" s="232"/>
      <c r="T284" s="232"/>
      <c r="U284" s="334"/>
      <c r="V284" s="55"/>
      <c r="W284" s="232"/>
      <c r="X284" s="232" t="s">
        <v>666</v>
      </c>
      <c r="Y284" s="232"/>
      <c r="Z284" s="232"/>
      <c r="AA284" s="232"/>
      <c r="AB284" s="232"/>
      <c r="AC284" s="232"/>
      <c r="AD284" s="232"/>
      <c r="AE284" s="232"/>
      <c r="AG284" s="51" t="s">
        <v>9</v>
      </c>
      <c r="AH284" s="51"/>
      <c r="AI284" s="51"/>
      <c r="AJ284" s="51"/>
      <c r="AK284" s="51"/>
      <c r="AL284" s="328" t="s">
        <v>667</v>
      </c>
      <c r="AM284" s="334"/>
      <c r="AN284" s="232"/>
      <c r="AO284" s="232"/>
      <c r="AP284" s="232"/>
      <c r="AQ284" s="232"/>
    </row>
    <row r="285" spans="1:43" ht="11.25" customHeight="1" x14ac:dyDescent="0.2">
      <c r="A285" s="232"/>
      <c r="B285" s="328"/>
      <c r="C285" s="334"/>
      <c r="D285" s="55"/>
      <c r="E285" s="232"/>
      <c r="F285" s="232"/>
      <c r="G285" s="232"/>
      <c r="H285" s="232"/>
      <c r="I285" s="232"/>
      <c r="J285" s="232"/>
      <c r="K285" s="232"/>
      <c r="L285" s="232"/>
      <c r="M285" s="232"/>
      <c r="N285" s="232"/>
      <c r="O285" s="232"/>
      <c r="P285" s="232"/>
      <c r="Q285" s="232"/>
      <c r="R285" s="232"/>
      <c r="S285" s="232"/>
      <c r="T285" s="232"/>
      <c r="U285" s="334"/>
      <c r="V285" s="55"/>
      <c r="W285" s="232"/>
      <c r="X285" s="232"/>
      <c r="Y285" s="232"/>
      <c r="Z285" s="232"/>
      <c r="AA285" s="232"/>
      <c r="AB285" s="232"/>
      <c r="AC285" s="232"/>
      <c r="AD285" s="232"/>
      <c r="AE285" s="232"/>
      <c r="AF285" s="51"/>
      <c r="AG285" s="306"/>
      <c r="AH285" s="51"/>
      <c r="AI285" s="51"/>
      <c r="AJ285" s="51"/>
      <c r="AK285" s="51"/>
      <c r="AL285" s="328"/>
      <c r="AM285" s="334"/>
      <c r="AN285" s="232"/>
      <c r="AO285" s="232"/>
      <c r="AP285" s="232"/>
      <c r="AQ285" s="232"/>
    </row>
    <row r="286" spans="1:43" ht="11.25" customHeight="1" x14ac:dyDescent="0.2">
      <c r="A286" s="232"/>
      <c r="B286" s="328"/>
      <c r="C286" s="334"/>
      <c r="D286" s="55"/>
      <c r="E286" s="232"/>
      <c r="F286" s="232"/>
      <c r="G286" s="232"/>
      <c r="H286" s="232"/>
      <c r="I286" s="232"/>
      <c r="J286" s="232"/>
      <c r="K286" s="232"/>
      <c r="L286" s="232"/>
      <c r="M286" s="232"/>
      <c r="N286" s="232"/>
      <c r="O286" s="232"/>
      <c r="P286" s="232"/>
      <c r="Q286" s="232"/>
      <c r="R286" s="232"/>
      <c r="S286" s="232"/>
      <c r="T286" s="232"/>
      <c r="U286" s="334"/>
      <c r="V286" s="55"/>
      <c r="W286" s="232" t="s">
        <v>253</v>
      </c>
      <c r="X286" s="232"/>
      <c r="Y286" s="232"/>
      <c r="Z286" s="91"/>
      <c r="AA286" s="91"/>
      <c r="AB286" s="91"/>
      <c r="AC286" s="91"/>
      <c r="AD286" s="91"/>
      <c r="AE286" s="91"/>
      <c r="AF286" s="91"/>
      <c r="AG286" s="94"/>
      <c r="AH286" s="94"/>
      <c r="AI286" s="90"/>
      <c r="AJ286" s="90"/>
      <c r="AK286" s="90"/>
      <c r="AL286" s="328" t="s">
        <v>254</v>
      </c>
      <c r="AM286" s="334"/>
      <c r="AN286" s="232"/>
      <c r="AO286" s="232"/>
      <c r="AP286" s="232"/>
      <c r="AQ286" s="232"/>
    </row>
    <row r="287" spans="1:43" ht="11.25" customHeight="1" x14ac:dyDescent="0.2">
      <c r="A287" s="232"/>
      <c r="B287" s="328"/>
      <c r="C287" s="334"/>
      <c r="D287" s="55"/>
      <c r="E287" s="232"/>
      <c r="F287" s="232"/>
      <c r="G287" s="232"/>
      <c r="H287" s="232"/>
      <c r="I287" s="232"/>
      <c r="J287" s="232"/>
      <c r="K287" s="232"/>
      <c r="L287" s="232"/>
      <c r="M287" s="232"/>
      <c r="N287" s="232"/>
      <c r="O287" s="232"/>
      <c r="P287" s="232"/>
      <c r="Q287" s="232"/>
      <c r="R287" s="232"/>
      <c r="S287" s="232"/>
      <c r="T287" s="232"/>
      <c r="U287" s="334"/>
      <c r="V287" s="55"/>
      <c r="W287" s="232"/>
      <c r="X287" s="232"/>
      <c r="Y287" s="232"/>
      <c r="Z287" s="309" t="s">
        <v>102</v>
      </c>
      <c r="AA287" s="309"/>
      <c r="AB287" s="309"/>
      <c r="AC287" s="309"/>
      <c r="AD287" s="309"/>
      <c r="AE287" s="309"/>
      <c r="AF287" s="309"/>
      <c r="AG287" s="309"/>
      <c r="AH287" s="309"/>
      <c r="AI287" s="309"/>
      <c r="AJ287" s="309"/>
      <c r="AK287" s="309"/>
      <c r="AL287" s="328"/>
      <c r="AM287" s="334"/>
      <c r="AN287" s="232"/>
      <c r="AO287" s="232"/>
      <c r="AP287" s="232"/>
      <c r="AQ287" s="232"/>
    </row>
    <row r="288" spans="1:43" ht="6" customHeight="1" thickBot="1" x14ac:dyDescent="0.25">
      <c r="A288" s="85"/>
      <c r="B288" s="332"/>
      <c r="C288" s="86"/>
      <c r="D288" s="87"/>
      <c r="E288" s="85"/>
      <c r="F288" s="85"/>
      <c r="G288" s="85"/>
      <c r="H288" s="85"/>
      <c r="I288" s="85"/>
      <c r="J288" s="85"/>
      <c r="K288" s="85"/>
      <c r="L288" s="85"/>
      <c r="M288" s="85"/>
      <c r="N288" s="85"/>
      <c r="O288" s="85"/>
      <c r="P288" s="85"/>
      <c r="Q288" s="85"/>
      <c r="R288" s="85"/>
      <c r="S288" s="85"/>
      <c r="T288" s="85"/>
      <c r="U288" s="86"/>
      <c r="V288" s="87"/>
      <c r="W288" s="85"/>
      <c r="X288" s="85"/>
      <c r="Y288" s="85"/>
      <c r="Z288" s="85"/>
      <c r="AA288" s="85"/>
      <c r="AB288" s="85"/>
      <c r="AC288" s="85"/>
      <c r="AD288" s="85"/>
      <c r="AE288" s="85"/>
      <c r="AF288" s="85"/>
      <c r="AG288" s="85"/>
      <c r="AH288" s="85"/>
      <c r="AI288" s="85"/>
      <c r="AJ288" s="85"/>
      <c r="AK288" s="85"/>
      <c r="AL288" s="105"/>
      <c r="AM288" s="86"/>
      <c r="AN288" s="85"/>
      <c r="AO288" s="85"/>
      <c r="AP288" s="85"/>
      <c r="AQ288" s="85"/>
    </row>
    <row r="289" spans="1:43" ht="6" customHeight="1" x14ac:dyDescent="0.2">
      <c r="A289" s="96"/>
      <c r="B289" s="97"/>
      <c r="C289" s="98"/>
      <c r="D289" s="99"/>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00"/>
      <c r="AM289" s="98"/>
      <c r="AN289" s="1"/>
      <c r="AO289" s="1"/>
      <c r="AP289" s="1"/>
      <c r="AQ289" s="101"/>
    </row>
    <row r="290" spans="1:43" ht="11.25" customHeight="1" x14ac:dyDescent="0.2">
      <c r="A290" s="102"/>
      <c r="B290" s="146">
        <v>627</v>
      </c>
      <c r="C290" s="334"/>
      <c r="D290" s="55"/>
      <c r="E290" s="645" t="s">
        <v>699</v>
      </c>
      <c r="F290" s="645"/>
      <c r="G290" s="645"/>
      <c r="H290" s="645"/>
      <c r="I290" s="645"/>
      <c r="J290" s="645"/>
      <c r="K290" s="645"/>
      <c r="L290" s="333"/>
      <c r="M290" s="333"/>
      <c r="N290" s="333"/>
      <c r="O290" s="333"/>
      <c r="P290" s="333"/>
      <c r="Q290" s="333"/>
      <c r="R290" s="88" t="s">
        <v>669</v>
      </c>
      <c r="S290" s="333"/>
      <c r="T290" s="333"/>
      <c r="U290" s="232"/>
      <c r="V290" s="232"/>
      <c r="X290" s="232"/>
      <c r="Z290" s="88"/>
      <c r="AA290" s="88"/>
      <c r="AB290" s="88"/>
      <c r="AC290" s="88"/>
      <c r="AD290" s="88"/>
      <c r="AE290" s="232"/>
      <c r="AF290" s="232"/>
      <c r="AG290" s="232"/>
      <c r="AH290" s="232"/>
      <c r="AJ290" s="88"/>
      <c r="AL290" s="88"/>
      <c r="AM290" s="334"/>
      <c r="AN290" s="232"/>
      <c r="AO290" s="232"/>
      <c r="AP290" s="232"/>
      <c r="AQ290" s="103"/>
    </row>
    <row r="291" spans="1:43" x14ac:dyDescent="0.2">
      <c r="A291" s="102"/>
      <c r="B291" s="328"/>
      <c r="C291" s="334"/>
      <c r="D291" s="55"/>
      <c r="E291" s="232"/>
      <c r="F291" s="232"/>
      <c r="G291" s="232"/>
      <c r="H291" s="232"/>
      <c r="I291" s="232"/>
      <c r="J291" s="232"/>
      <c r="K291" s="232"/>
      <c r="L291" s="232"/>
      <c r="M291" s="232"/>
      <c r="N291" s="232"/>
      <c r="O291" s="232"/>
      <c r="P291" s="232"/>
      <c r="Q291" s="232"/>
      <c r="R291" s="88" t="s">
        <v>661</v>
      </c>
      <c r="S291" s="232"/>
      <c r="T291" s="232"/>
      <c r="U291" s="232"/>
      <c r="V291" s="232"/>
      <c r="W291" s="232"/>
      <c r="X291" s="232"/>
      <c r="Z291" s="88"/>
      <c r="AA291" s="88"/>
      <c r="AB291" s="88"/>
      <c r="AC291" s="88"/>
      <c r="AD291" s="88"/>
      <c r="AE291" s="232"/>
      <c r="AF291" s="232"/>
      <c r="AG291" s="232"/>
      <c r="AH291" s="232"/>
      <c r="AJ291" s="88"/>
      <c r="AL291" s="88"/>
      <c r="AM291" s="334"/>
      <c r="AN291" s="232"/>
      <c r="AO291" s="232"/>
      <c r="AP291" s="232"/>
      <c r="AQ291" s="103"/>
    </row>
    <row r="292" spans="1:43" x14ac:dyDescent="0.2">
      <c r="A292" s="102"/>
      <c r="B292" s="328"/>
      <c r="C292" s="334"/>
      <c r="D292" s="55"/>
      <c r="E292" s="422"/>
      <c r="F292" s="232"/>
      <c r="G292" s="232"/>
      <c r="H292" s="232"/>
      <c r="I292" s="232"/>
      <c r="J292" s="232"/>
      <c r="K292" s="232"/>
      <c r="L292" s="232"/>
      <c r="M292" s="232"/>
      <c r="N292" s="232"/>
      <c r="O292" s="232"/>
      <c r="P292" s="232"/>
      <c r="Q292" s="232"/>
      <c r="R292" s="88" t="s">
        <v>670</v>
      </c>
      <c r="S292" s="232"/>
      <c r="T292" s="232"/>
      <c r="U292" s="232"/>
      <c r="V292" s="232"/>
      <c r="W292" s="232"/>
      <c r="X292" s="232"/>
      <c r="Z292" s="88"/>
      <c r="AA292" s="88"/>
      <c r="AB292" s="88"/>
      <c r="AC292" s="88"/>
      <c r="AD292" s="88" t="s">
        <v>671</v>
      </c>
      <c r="AE292" s="232"/>
      <c r="AF292" s="232"/>
      <c r="AG292" s="232"/>
      <c r="AH292" s="232"/>
      <c r="AI292" s="232"/>
      <c r="AJ292" s="88"/>
      <c r="AL292" s="88"/>
      <c r="AM292" s="334"/>
      <c r="AN292" s="232"/>
      <c r="AO292" s="232"/>
      <c r="AP292" s="232"/>
      <c r="AQ292" s="103"/>
    </row>
    <row r="293" spans="1:43" x14ac:dyDescent="0.2">
      <c r="A293" s="102"/>
      <c r="B293" s="328"/>
      <c r="C293" s="334"/>
      <c r="D293" s="55"/>
      <c r="E293" s="232"/>
      <c r="F293" s="232"/>
      <c r="G293" s="232"/>
      <c r="H293" s="232"/>
      <c r="I293" s="232"/>
      <c r="J293" s="232"/>
      <c r="K293" s="232"/>
      <c r="L293" s="232"/>
      <c r="M293" s="232"/>
      <c r="N293" s="232"/>
      <c r="O293" s="232"/>
      <c r="P293" s="232"/>
      <c r="Q293" s="232"/>
      <c r="R293" s="88" t="s">
        <v>135</v>
      </c>
      <c r="S293" s="232"/>
      <c r="T293" s="232"/>
      <c r="U293" s="232"/>
      <c r="V293" s="232"/>
      <c r="W293" s="232"/>
      <c r="Z293" s="88"/>
      <c r="AA293" s="88"/>
      <c r="AB293" s="88"/>
      <c r="AC293" s="88"/>
      <c r="AD293" s="88" t="s">
        <v>672</v>
      </c>
      <c r="AE293" s="232"/>
      <c r="AF293" s="232"/>
      <c r="AG293" s="232"/>
      <c r="AH293" s="232"/>
      <c r="AI293" s="232"/>
      <c r="AJ293" s="88"/>
      <c r="AM293" s="334"/>
      <c r="AN293" s="232"/>
      <c r="AO293" s="232"/>
      <c r="AP293" s="232">
        <v>629</v>
      </c>
      <c r="AQ293" s="103"/>
    </row>
    <row r="294" spans="1:43" ht="6" customHeight="1" thickBot="1" x14ac:dyDescent="0.25">
      <c r="A294" s="104"/>
      <c r="B294" s="332"/>
      <c r="C294" s="86"/>
      <c r="D294" s="87"/>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105"/>
      <c r="AM294" s="86"/>
      <c r="AN294" s="85"/>
      <c r="AO294" s="85"/>
      <c r="AP294" s="85"/>
      <c r="AQ294" s="106"/>
    </row>
    <row r="295" spans="1:43" ht="6" customHeight="1" x14ac:dyDescent="0.2">
      <c r="A295" s="1"/>
      <c r="B295" s="97"/>
      <c r="C295" s="98"/>
      <c r="D295" s="99"/>
      <c r="E295" s="1"/>
      <c r="F295" s="1"/>
      <c r="G295" s="1"/>
      <c r="H295" s="1"/>
      <c r="I295" s="1"/>
      <c r="J295" s="1"/>
      <c r="K295" s="1"/>
      <c r="L295" s="1"/>
      <c r="M295" s="1"/>
      <c r="N295" s="1"/>
      <c r="O295" s="1"/>
      <c r="P295" s="1"/>
      <c r="Q295" s="1"/>
      <c r="R295" s="1"/>
      <c r="S295" s="1"/>
      <c r="T295" s="1"/>
      <c r="U295" s="98"/>
      <c r="V295" s="99"/>
      <c r="W295" s="1"/>
      <c r="X295" s="1"/>
      <c r="Y295" s="1"/>
      <c r="Z295" s="1"/>
      <c r="AA295" s="1"/>
      <c r="AB295" s="1"/>
      <c r="AC295" s="1"/>
      <c r="AD295" s="1"/>
      <c r="AE295" s="1"/>
      <c r="AF295" s="1"/>
      <c r="AG295" s="1"/>
      <c r="AH295" s="1"/>
      <c r="AI295" s="1"/>
      <c r="AJ295" s="1"/>
      <c r="AK295" s="1"/>
      <c r="AL295" s="100"/>
      <c r="AM295" s="98"/>
      <c r="AN295" s="1"/>
      <c r="AO295" s="1"/>
      <c r="AP295" s="1"/>
      <c r="AQ295" s="1"/>
    </row>
    <row r="296" spans="1:43" ht="11.25" customHeight="1" x14ac:dyDescent="0.2">
      <c r="A296" s="232"/>
      <c r="B296" s="146">
        <v>628</v>
      </c>
      <c r="C296" s="334"/>
      <c r="D296" s="55"/>
      <c r="E296" s="676" t="str">
        <f ca="1">VLOOKUP(INDIRECT(ADDRESS(ROW(),COLUMN()-3)),Language_Translations,MATCH(Language_Selected,Language_Options,0),FALSE)</f>
        <v>Where did you first seek advice or treatment?</v>
      </c>
      <c r="F296" s="676"/>
      <c r="G296" s="676"/>
      <c r="H296" s="676"/>
      <c r="I296" s="676"/>
      <c r="J296" s="676"/>
      <c r="K296" s="676"/>
      <c r="L296" s="676"/>
      <c r="M296" s="676"/>
      <c r="N296" s="676"/>
      <c r="O296" s="676"/>
      <c r="P296" s="676"/>
      <c r="Q296" s="676"/>
      <c r="R296" s="676"/>
      <c r="S296" s="676"/>
      <c r="T296" s="676"/>
      <c r="U296" s="108"/>
      <c r="V296" s="55"/>
      <c r="W296" s="232"/>
      <c r="X296" s="232"/>
      <c r="Y296" s="232"/>
      <c r="Z296" s="232"/>
      <c r="AA296" s="232"/>
      <c r="AB296" s="232"/>
      <c r="AC296" s="232"/>
      <c r="AD296" s="232"/>
      <c r="AE296" s="232"/>
      <c r="AF296" s="232"/>
      <c r="AG296" s="232"/>
      <c r="AH296" s="232"/>
      <c r="AI296" s="232"/>
      <c r="AJ296" s="232"/>
      <c r="AK296" s="29"/>
      <c r="AL296" s="23"/>
      <c r="AM296" s="334"/>
      <c r="AN296" s="232"/>
      <c r="AO296" s="232"/>
      <c r="AP296" s="232"/>
      <c r="AQ296" s="232"/>
    </row>
    <row r="297" spans="1:43" x14ac:dyDescent="0.2">
      <c r="A297" s="232"/>
      <c r="B297" s="328"/>
      <c r="C297" s="334"/>
      <c r="D297" s="55"/>
      <c r="E297" s="676"/>
      <c r="F297" s="676"/>
      <c r="G297" s="676"/>
      <c r="H297" s="676"/>
      <c r="I297" s="676"/>
      <c r="J297" s="676"/>
      <c r="K297" s="676"/>
      <c r="L297" s="676"/>
      <c r="M297" s="676"/>
      <c r="N297" s="676"/>
      <c r="O297" s="676"/>
      <c r="P297" s="676"/>
      <c r="Q297" s="676"/>
      <c r="R297" s="676"/>
      <c r="S297" s="676"/>
      <c r="T297" s="676"/>
      <c r="U297" s="108"/>
      <c r="V297" s="55"/>
      <c r="W297" s="232" t="s">
        <v>673</v>
      </c>
      <c r="X297" s="232"/>
      <c r="Y297" s="232"/>
      <c r="Z297" s="232"/>
      <c r="AB297" s="51" t="s">
        <v>9</v>
      </c>
      <c r="AC297" s="111"/>
      <c r="AD297" s="51"/>
      <c r="AE297" s="51"/>
      <c r="AF297" s="51"/>
      <c r="AG297" s="51"/>
      <c r="AH297" s="51"/>
      <c r="AI297" s="111"/>
      <c r="AJ297" s="51"/>
      <c r="AK297" s="28"/>
      <c r="AL297" s="24"/>
      <c r="AM297" s="334"/>
      <c r="AN297" s="232"/>
      <c r="AO297" s="232"/>
      <c r="AP297" s="232"/>
      <c r="AQ297" s="232"/>
    </row>
    <row r="298" spans="1:43" x14ac:dyDescent="0.2">
      <c r="A298" s="232"/>
      <c r="B298" s="328"/>
      <c r="C298" s="334"/>
      <c r="D298" s="55"/>
      <c r="E298" s="670" t="s">
        <v>700</v>
      </c>
      <c r="F298" s="670"/>
      <c r="G298" s="670"/>
      <c r="H298" s="670"/>
      <c r="I298" s="670"/>
      <c r="J298" s="670"/>
      <c r="K298" s="670"/>
      <c r="L298" s="670"/>
      <c r="M298" s="670"/>
      <c r="N298" s="670"/>
      <c r="O298" s="670"/>
      <c r="P298" s="670"/>
      <c r="Q298" s="331"/>
      <c r="R298" s="331"/>
      <c r="S298" s="331"/>
      <c r="T298" s="331"/>
      <c r="U298" s="334"/>
      <c r="V298" s="55"/>
      <c r="AL298"/>
      <c r="AM298" s="334"/>
      <c r="AN298" s="232"/>
      <c r="AO298" s="232"/>
      <c r="AP298" s="232"/>
      <c r="AQ298" s="232"/>
    </row>
    <row r="299" spans="1:43" ht="6" customHeight="1" x14ac:dyDescent="0.2">
      <c r="A299" s="91"/>
      <c r="B299" s="90"/>
      <c r="C299" s="52"/>
      <c r="D299" s="28"/>
      <c r="E299" s="91"/>
      <c r="F299" s="91"/>
      <c r="G299" s="91"/>
      <c r="H299" s="91"/>
      <c r="I299" s="91"/>
      <c r="J299" s="91"/>
      <c r="K299" s="91"/>
      <c r="L299" s="91"/>
      <c r="M299" s="91"/>
      <c r="N299" s="91"/>
      <c r="O299" s="91"/>
      <c r="P299" s="91"/>
      <c r="Q299" s="91"/>
      <c r="R299" s="91"/>
      <c r="S299" s="91"/>
      <c r="T299" s="91"/>
      <c r="U299" s="52"/>
      <c r="V299" s="28"/>
      <c r="W299" s="91"/>
      <c r="X299" s="91"/>
      <c r="Y299" s="91"/>
      <c r="Z299" s="91"/>
      <c r="AA299" s="91"/>
      <c r="AB299" s="91"/>
      <c r="AC299" s="91"/>
      <c r="AD299" s="91"/>
      <c r="AE299" s="91"/>
      <c r="AF299" s="91"/>
      <c r="AG299" s="91"/>
      <c r="AH299" s="91"/>
      <c r="AI299" s="91"/>
      <c r="AJ299" s="91"/>
      <c r="AK299" s="91"/>
      <c r="AL299" s="92"/>
      <c r="AM299" s="52"/>
      <c r="AN299" s="91"/>
      <c r="AO299" s="91"/>
      <c r="AP299" s="91"/>
      <c r="AQ299" s="91"/>
    </row>
    <row r="300" spans="1:43" ht="6" customHeight="1" x14ac:dyDescent="0.2">
      <c r="A300" s="232"/>
      <c r="B300" s="328"/>
      <c r="C300" s="334"/>
      <c r="D300" s="55"/>
      <c r="E300" s="232"/>
      <c r="F300" s="232"/>
      <c r="G300" s="232"/>
      <c r="H300" s="232"/>
      <c r="I300" s="232"/>
      <c r="J300" s="232"/>
      <c r="K300" s="232"/>
      <c r="L300" s="232"/>
      <c r="M300" s="232"/>
      <c r="N300" s="232"/>
      <c r="O300" s="232"/>
      <c r="P300" s="232"/>
      <c r="Q300" s="232"/>
      <c r="R300" s="232"/>
      <c r="S300" s="232"/>
      <c r="T300" s="232"/>
      <c r="U300" s="334"/>
      <c r="V300" s="55"/>
      <c r="W300" s="232"/>
      <c r="X300" s="232"/>
      <c r="Y300" s="232"/>
      <c r="Z300" s="232"/>
      <c r="AA300" s="232"/>
      <c r="AB300" s="232"/>
      <c r="AC300" s="232"/>
      <c r="AD300" s="232"/>
      <c r="AE300" s="232"/>
      <c r="AF300" s="232"/>
      <c r="AG300" s="232"/>
      <c r="AH300" s="232"/>
      <c r="AI300" s="232"/>
      <c r="AJ300" s="232"/>
      <c r="AK300" s="232"/>
      <c r="AL300" s="88"/>
      <c r="AM300" s="334"/>
      <c r="AN300" s="232"/>
      <c r="AO300" s="232"/>
      <c r="AP300" s="232"/>
      <c r="AQ300" s="232"/>
    </row>
    <row r="301" spans="1:43" ht="11.25" customHeight="1" x14ac:dyDescent="0.2">
      <c r="A301" s="232"/>
      <c r="B301" s="146">
        <v>629</v>
      </c>
      <c r="C301" s="334"/>
      <c r="D301" s="55"/>
      <c r="E301" s="676" t="str">
        <f ca="1">VLOOKUP(INDIRECT(ADDRESS(ROW(),COLUMN()-3)),Language_Translations,MATCH(Language_Selected,Language_Options,0),FALSE)</f>
        <v>How many days after the illness began did you first seek advice or treatment for (NAME)?</v>
      </c>
      <c r="F301" s="676"/>
      <c r="G301" s="676"/>
      <c r="H301" s="676"/>
      <c r="I301" s="676"/>
      <c r="J301" s="676"/>
      <c r="K301" s="676"/>
      <c r="L301" s="676"/>
      <c r="M301" s="676"/>
      <c r="N301" s="676"/>
      <c r="O301" s="676"/>
      <c r="P301" s="676"/>
      <c r="Q301" s="676"/>
      <c r="R301" s="676"/>
      <c r="S301" s="676"/>
      <c r="T301" s="676"/>
      <c r="U301" s="334"/>
      <c r="V301" s="55"/>
      <c r="AL301"/>
      <c r="AM301" s="334"/>
      <c r="AN301" s="232"/>
      <c r="AO301" s="232"/>
      <c r="AP301" s="232"/>
      <c r="AQ301" s="232"/>
    </row>
    <row r="302" spans="1:43" x14ac:dyDescent="0.2">
      <c r="A302" s="232"/>
      <c r="B302" s="328"/>
      <c r="C302" s="334"/>
      <c r="D302" s="55"/>
      <c r="E302" s="676"/>
      <c r="F302" s="676"/>
      <c r="G302" s="676"/>
      <c r="H302" s="676"/>
      <c r="I302" s="676"/>
      <c r="J302" s="676"/>
      <c r="K302" s="676"/>
      <c r="L302" s="676"/>
      <c r="M302" s="676"/>
      <c r="N302" s="676"/>
      <c r="O302" s="676"/>
      <c r="P302" s="676"/>
      <c r="Q302" s="676"/>
      <c r="R302" s="676"/>
      <c r="S302" s="676"/>
      <c r="T302" s="676"/>
      <c r="U302" s="334"/>
      <c r="V302" s="55"/>
      <c r="W302" s="232"/>
      <c r="X302" s="232"/>
      <c r="Y302" s="232"/>
      <c r="Z302" s="232"/>
      <c r="AA302" s="232"/>
      <c r="AB302" s="232"/>
      <c r="AC302" s="232"/>
      <c r="AD302" s="232"/>
      <c r="AE302" s="232"/>
      <c r="AF302" s="232"/>
      <c r="AG302" s="232"/>
      <c r="AH302" s="232"/>
      <c r="AI302" s="29"/>
      <c r="AJ302" s="18"/>
      <c r="AK302" s="29"/>
      <c r="AL302" s="23"/>
      <c r="AM302" s="334"/>
      <c r="AN302" s="232"/>
      <c r="AO302" s="232"/>
      <c r="AP302" s="232"/>
      <c r="AQ302" s="232"/>
    </row>
    <row r="303" spans="1:43" x14ac:dyDescent="0.2">
      <c r="A303" s="232"/>
      <c r="B303" s="328"/>
      <c r="C303" s="334"/>
      <c r="D303" s="55"/>
      <c r="E303" s="331"/>
      <c r="F303" s="331"/>
      <c r="G303" s="331"/>
      <c r="H303" s="331"/>
      <c r="I303" s="331"/>
      <c r="J303" s="331"/>
      <c r="K303" s="331"/>
      <c r="L303" s="331"/>
      <c r="M303" s="331"/>
      <c r="N303" s="331"/>
      <c r="O303" s="331"/>
      <c r="P303" s="331"/>
      <c r="Q303" s="331"/>
      <c r="R303" s="331"/>
      <c r="S303" s="331"/>
      <c r="T303" s="331"/>
      <c r="U303" s="334"/>
      <c r="V303" s="55"/>
      <c r="W303" s="232" t="s">
        <v>184</v>
      </c>
      <c r="X303" s="232"/>
      <c r="Y303" s="232"/>
      <c r="Z303" s="51" t="s">
        <v>9</v>
      </c>
      <c r="AA303" s="111"/>
      <c r="AB303" s="51"/>
      <c r="AC303" s="51"/>
      <c r="AD303" s="51"/>
      <c r="AE303" s="51"/>
      <c r="AF303" s="111"/>
      <c r="AG303" s="51"/>
      <c r="AH303" s="424"/>
      <c r="AI303" s="28"/>
      <c r="AJ303" s="91"/>
      <c r="AK303" s="28"/>
      <c r="AL303" s="24"/>
      <c r="AM303" s="334"/>
      <c r="AN303" s="232"/>
      <c r="AO303" s="232"/>
      <c r="AP303" s="232"/>
      <c r="AQ303" s="232"/>
    </row>
    <row r="304" spans="1:43" x14ac:dyDescent="0.2">
      <c r="A304" s="232"/>
      <c r="B304" s="328"/>
      <c r="C304" s="334"/>
      <c r="D304" s="55"/>
      <c r="E304" s="670" t="s">
        <v>701</v>
      </c>
      <c r="F304" s="670"/>
      <c r="G304" s="670"/>
      <c r="H304" s="670"/>
      <c r="I304" s="670"/>
      <c r="J304" s="670"/>
      <c r="K304" s="670"/>
      <c r="L304" s="670"/>
      <c r="M304" s="670"/>
      <c r="N304" s="670"/>
      <c r="O304" s="670"/>
      <c r="P304" s="670"/>
      <c r="Q304" s="333"/>
      <c r="R304" s="333"/>
      <c r="S304" s="333"/>
      <c r="T304" s="333"/>
      <c r="U304" s="334"/>
      <c r="V304" s="55"/>
      <c r="W304" s="232"/>
      <c r="X304" s="232"/>
      <c r="Y304" s="232"/>
      <c r="Z304" s="232"/>
      <c r="AA304" s="232"/>
      <c r="AB304" s="232"/>
      <c r="AC304" s="232"/>
      <c r="AD304" s="232"/>
      <c r="AE304" s="51"/>
      <c r="AF304" s="111"/>
      <c r="AG304" s="51"/>
      <c r="AH304" s="424"/>
      <c r="AI304" s="232"/>
      <c r="AJ304" s="232"/>
      <c r="AK304" s="232"/>
      <c r="AL304" s="88"/>
      <c r="AM304" s="334"/>
      <c r="AN304" s="232"/>
      <c r="AO304" s="232"/>
      <c r="AP304" s="232"/>
      <c r="AQ304" s="232"/>
    </row>
    <row r="305" spans="1:43" ht="6" customHeight="1" x14ac:dyDescent="0.2">
      <c r="A305" s="232"/>
      <c r="B305" s="328"/>
      <c r="C305" s="334"/>
      <c r="D305" s="55"/>
      <c r="E305" s="232"/>
      <c r="F305" s="232"/>
      <c r="G305" s="232"/>
      <c r="H305" s="232"/>
      <c r="I305" s="232"/>
      <c r="J305" s="232"/>
      <c r="K305" s="232"/>
      <c r="L305" s="232"/>
      <c r="M305" s="232"/>
      <c r="N305" s="232"/>
      <c r="O305" s="232"/>
      <c r="P305" s="232"/>
      <c r="Q305" s="232"/>
      <c r="R305" s="232"/>
      <c r="S305" s="232"/>
      <c r="T305" s="232"/>
      <c r="U305" s="334"/>
      <c r="V305" s="55"/>
      <c r="W305" s="232"/>
      <c r="X305" s="232"/>
      <c r="Y305" s="232"/>
      <c r="Z305" s="232"/>
      <c r="AA305" s="232"/>
      <c r="AB305" s="232"/>
      <c r="AC305" s="232"/>
      <c r="AD305" s="232"/>
      <c r="AE305" s="51"/>
      <c r="AF305" s="111"/>
      <c r="AG305" s="51"/>
      <c r="AH305" s="330"/>
      <c r="AI305" s="232"/>
      <c r="AJ305" s="232"/>
      <c r="AK305" s="232"/>
      <c r="AL305" s="88"/>
      <c r="AM305" s="334"/>
      <c r="AN305" s="232"/>
      <c r="AO305" s="232"/>
      <c r="AP305" s="232"/>
      <c r="AQ305" s="232"/>
    </row>
    <row r="306" spans="1:43" ht="6" customHeight="1" x14ac:dyDescent="0.2">
      <c r="A306" s="18"/>
      <c r="B306" s="326"/>
      <c r="C306" s="50"/>
      <c r="D306" s="29"/>
      <c r="E306" s="18"/>
      <c r="F306" s="18"/>
      <c r="G306" s="18"/>
      <c r="H306" s="18"/>
      <c r="I306" s="18"/>
      <c r="J306" s="18"/>
      <c r="K306" s="18"/>
      <c r="L306" s="18"/>
      <c r="M306" s="18"/>
      <c r="N306" s="18"/>
      <c r="O306" s="18"/>
      <c r="P306" s="18"/>
      <c r="Q306" s="18"/>
      <c r="R306" s="18"/>
      <c r="S306" s="18"/>
      <c r="T306" s="18"/>
      <c r="U306" s="50"/>
      <c r="V306" s="29"/>
      <c r="W306" s="18"/>
      <c r="X306" s="18"/>
      <c r="Y306" s="18"/>
      <c r="Z306" s="18"/>
      <c r="AA306" s="18"/>
      <c r="AB306" s="18"/>
      <c r="AC306" s="18"/>
      <c r="AD306" s="18"/>
      <c r="AE306" s="18"/>
      <c r="AF306" s="18"/>
      <c r="AG306" s="18"/>
      <c r="AH306" s="18"/>
      <c r="AI306" s="18"/>
      <c r="AJ306" s="18"/>
      <c r="AK306" s="18"/>
      <c r="AL306" s="26"/>
      <c r="AM306" s="50"/>
      <c r="AN306" s="18"/>
      <c r="AO306" s="18"/>
      <c r="AP306" s="18"/>
      <c r="AQ306" s="18"/>
    </row>
    <row r="307" spans="1:43" ht="11.25" customHeight="1" x14ac:dyDescent="0.2">
      <c r="A307" s="232"/>
      <c r="B307" s="146">
        <v>630</v>
      </c>
      <c r="C307" s="334"/>
      <c r="D307" s="55"/>
      <c r="E307" s="676" t="str">
        <f ca="1">VLOOKUP(INDIRECT(ADDRESS(ROW(),COLUMN()-3)),Language_Translations,MATCH(Language_Selected,Language_Options,0),FALSE)</f>
        <v>At any time during the illness, did (NAME) take any medicine for the illness?</v>
      </c>
      <c r="F307" s="676"/>
      <c r="G307" s="676"/>
      <c r="H307" s="676"/>
      <c r="I307" s="676"/>
      <c r="J307" s="676"/>
      <c r="K307" s="676"/>
      <c r="L307" s="676"/>
      <c r="M307" s="676"/>
      <c r="N307" s="676"/>
      <c r="O307" s="676"/>
      <c r="P307" s="676"/>
      <c r="Q307" s="676"/>
      <c r="R307" s="676"/>
      <c r="S307" s="676"/>
      <c r="T307" s="676"/>
      <c r="U307" s="108"/>
      <c r="V307" s="55"/>
      <c r="W307" s="232" t="s">
        <v>112</v>
      </c>
      <c r="X307" s="232"/>
      <c r="Y307" s="51" t="s">
        <v>9</v>
      </c>
      <c r="Z307" s="51"/>
      <c r="AA307" s="51"/>
      <c r="AB307" s="51"/>
      <c r="AC307" s="51"/>
      <c r="AD307" s="51"/>
      <c r="AE307" s="51"/>
      <c r="AF307" s="51"/>
      <c r="AG307" s="51"/>
      <c r="AH307" s="51"/>
      <c r="AI307" s="51"/>
      <c r="AJ307" s="51"/>
      <c r="AK307" s="51"/>
      <c r="AL307" s="89" t="s">
        <v>87</v>
      </c>
      <c r="AM307" s="334"/>
      <c r="AN307" s="232"/>
      <c r="AO307" s="232"/>
      <c r="AP307" s="232"/>
      <c r="AQ307" s="232"/>
    </row>
    <row r="308" spans="1:43" x14ac:dyDescent="0.2">
      <c r="A308" s="232"/>
      <c r="B308" s="328"/>
      <c r="C308" s="334"/>
      <c r="D308" s="55"/>
      <c r="E308" s="676"/>
      <c r="F308" s="676"/>
      <c r="G308" s="676"/>
      <c r="H308" s="676"/>
      <c r="I308" s="676"/>
      <c r="J308" s="676"/>
      <c r="K308" s="676"/>
      <c r="L308" s="676"/>
      <c r="M308" s="676"/>
      <c r="N308" s="676"/>
      <c r="O308" s="676"/>
      <c r="P308" s="676"/>
      <c r="Q308" s="676"/>
      <c r="R308" s="676"/>
      <c r="S308" s="676"/>
      <c r="T308" s="676"/>
      <c r="U308" s="108"/>
      <c r="V308" s="55"/>
      <c r="W308" s="232" t="s">
        <v>446</v>
      </c>
      <c r="X308" s="232"/>
      <c r="Y308" s="51" t="s">
        <v>9</v>
      </c>
      <c r="Z308" s="51"/>
      <c r="AA308" s="51"/>
      <c r="AB308" s="51"/>
      <c r="AC308" s="51"/>
      <c r="AD308" s="51"/>
      <c r="AE308" s="51"/>
      <c r="AF308" s="51"/>
      <c r="AG308" s="51"/>
      <c r="AH308" s="51"/>
      <c r="AI308" s="51"/>
      <c r="AJ308" s="51"/>
      <c r="AK308" s="51"/>
      <c r="AL308" s="89" t="s">
        <v>89</v>
      </c>
      <c r="AM308" s="334"/>
      <c r="AN308" s="232"/>
      <c r="AO308" s="232"/>
      <c r="AP308" s="684">
        <v>634</v>
      </c>
      <c r="AQ308" s="232"/>
    </row>
    <row r="309" spans="1:43" x14ac:dyDescent="0.2">
      <c r="A309" s="232"/>
      <c r="B309" s="328"/>
      <c r="C309" s="334"/>
      <c r="D309" s="55"/>
      <c r="E309" s="676"/>
      <c r="F309" s="676"/>
      <c r="G309" s="676"/>
      <c r="H309" s="676"/>
      <c r="I309" s="676"/>
      <c r="J309" s="676"/>
      <c r="K309" s="676"/>
      <c r="L309" s="676"/>
      <c r="M309" s="676"/>
      <c r="N309" s="676"/>
      <c r="O309" s="676"/>
      <c r="P309" s="676"/>
      <c r="Q309" s="676"/>
      <c r="R309" s="676"/>
      <c r="S309" s="676"/>
      <c r="T309" s="676"/>
      <c r="U309" s="108"/>
      <c r="V309" s="55"/>
      <c r="W309" s="232" t="s">
        <v>260</v>
      </c>
      <c r="X309" s="232"/>
      <c r="Y309" s="232"/>
      <c r="Z309" s="232"/>
      <c r="AA309" s="232"/>
      <c r="AB309" s="51" t="s">
        <v>9</v>
      </c>
      <c r="AC309" s="51"/>
      <c r="AD309" s="51"/>
      <c r="AE309" s="51"/>
      <c r="AF309" s="51"/>
      <c r="AG309" s="51"/>
      <c r="AH309" s="51"/>
      <c r="AI309" s="51"/>
      <c r="AJ309" s="51"/>
      <c r="AK309" s="51"/>
      <c r="AL309" s="89" t="s">
        <v>212</v>
      </c>
      <c r="AM309" s="334"/>
      <c r="AN309" s="232"/>
      <c r="AO309" s="232"/>
      <c r="AP309" s="684"/>
      <c r="AQ309" s="232"/>
    </row>
    <row r="310" spans="1:43" ht="6" customHeight="1" x14ac:dyDescent="0.2">
      <c r="A310" s="91"/>
      <c r="B310" s="90"/>
      <c r="C310" s="52"/>
      <c r="D310" s="28"/>
      <c r="E310" s="91"/>
      <c r="F310" s="91"/>
      <c r="G310" s="91"/>
      <c r="H310" s="91"/>
      <c r="I310" s="91"/>
      <c r="J310" s="91"/>
      <c r="K310" s="91"/>
      <c r="L310" s="91"/>
      <c r="M310" s="91"/>
      <c r="N310" s="91"/>
      <c r="O310" s="91"/>
      <c r="P310" s="91"/>
      <c r="Q310" s="91"/>
      <c r="R310" s="91"/>
      <c r="S310" s="91"/>
      <c r="T310" s="91"/>
      <c r="U310" s="52"/>
      <c r="V310" s="28"/>
      <c r="W310" s="91"/>
      <c r="X310" s="91"/>
      <c r="Y310" s="91"/>
      <c r="Z310" s="91"/>
      <c r="AA310" s="91"/>
      <c r="AB310" s="91"/>
      <c r="AC310" s="91"/>
      <c r="AD310" s="91"/>
      <c r="AE310" s="91"/>
      <c r="AF310" s="91"/>
      <c r="AG310" s="91"/>
      <c r="AH310" s="91"/>
      <c r="AI310" s="91"/>
      <c r="AJ310" s="91"/>
      <c r="AK310" s="91"/>
      <c r="AL310" s="92"/>
      <c r="AM310" s="52"/>
      <c r="AN310" s="91"/>
      <c r="AO310" s="91"/>
      <c r="AP310" s="91"/>
      <c r="AQ310" s="91"/>
    </row>
    <row r="311" spans="1:43" ht="6" customHeight="1" x14ac:dyDescent="0.2">
      <c r="A311" s="18"/>
      <c r="B311" s="326"/>
      <c r="C311" s="50"/>
      <c r="D311" s="29"/>
      <c r="E311" s="18"/>
      <c r="F311" s="18"/>
      <c r="G311" s="18"/>
      <c r="H311" s="18"/>
      <c r="I311" s="18"/>
      <c r="J311" s="18"/>
      <c r="K311" s="18"/>
      <c r="L311" s="18"/>
      <c r="M311" s="18"/>
      <c r="N311" s="18"/>
      <c r="O311" s="18"/>
      <c r="P311" s="18"/>
      <c r="Q311" s="18"/>
      <c r="R311" s="18"/>
      <c r="S311" s="18"/>
      <c r="T311" s="18"/>
      <c r="U311" s="50"/>
      <c r="V311" s="29"/>
      <c r="W311" s="18"/>
      <c r="X311" s="18"/>
      <c r="Y311" s="18"/>
      <c r="Z311" s="18"/>
      <c r="AA311" s="18"/>
      <c r="AB311" s="18"/>
      <c r="AC311" s="18"/>
      <c r="AD311" s="18"/>
      <c r="AE311" s="18"/>
      <c r="AF311" s="18"/>
      <c r="AG311" s="18"/>
      <c r="AH311" s="18"/>
      <c r="AI311" s="18"/>
      <c r="AJ311" s="18"/>
      <c r="AK311" s="18"/>
      <c r="AL311" s="326"/>
      <c r="AM311" s="50"/>
      <c r="AN311" s="18"/>
      <c r="AO311" s="18"/>
      <c r="AP311" s="18"/>
      <c r="AQ311" s="18"/>
    </row>
    <row r="312" spans="1:43" ht="11.25" customHeight="1" x14ac:dyDescent="0.2">
      <c r="A312" s="232"/>
      <c r="B312" s="146">
        <v>631</v>
      </c>
      <c r="C312" s="334"/>
      <c r="D312" s="55"/>
      <c r="E312" s="676" t="str">
        <f ca="1">VLOOKUP(INDIRECT(ADDRESS(ROW(),COLUMN()-3)),Language_Translations,MATCH(Language_Selected,Language_Options,0),FALSE)</f>
        <v>What medicine did (NAME) take?
Any other medicine?</v>
      </c>
      <c r="F312" s="676"/>
      <c r="G312" s="676"/>
      <c r="H312" s="676"/>
      <c r="I312" s="676"/>
      <c r="J312" s="676"/>
      <c r="K312" s="676"/>
      <c r="L312" s="676"/>
      <c r="M312" s="676"/>
      <c r="N312" s="676"/>
      <c r="O312" s="676"/>
      <c r="P312" s="676"/>
      <c r="Q312" s="676"/>
      <c r="R312" s="676"/>
      <c r="S312" s="676"/>
      <c r="T312" s="676"/>
      <c r="U312" s="108"/>
      <c r="V312" s="55"/>
      <c r="W312" s="110" t="s">
        <v>702</v>
      </c>
      <c r="X312" s="232"/>
      <c r="Y312" s="232"/>
      <c r="Z312" s="232"/>
      <c r="AA312" s="232"/>
      <c r="AB312" s="232"/>
      <c r="AC312" s="232"/>
      <c r="AD312" s="232"/>
      <c r="AE312" s="232"/>
      <c r="AF312" s="232"/>
      <c r="AG312" s="232"/>
      <c r="AH312" s="232"/>
      <c r="AI312" s="232"/>
      <c r="AJ312" s="232"/>
      <c r="AK312" s="232"/>
      <c r="AL312" s="328"/>
      <c r="AM312" s="334"/>
      <c r="AN312" s="232"/>
      <c r="AO312" s="232"/>
      <c r="AP312" s="232"/>
      <c r="AQ312" s="232"/>
    </row>
    <row r="313" spans="1:43" ht="11.25" customHeight="1" x14ac:dyDescent="0.2">
      <c r="A313" s="232"/>
      <c r="B313" s="93" t="s">
        <v>359</v>
      </c>
      <c r="C313" s="334"/>
      <c r="D313" s="55"/>
      <c r="E313" s="676"/>
      <c r="F313" s="676"/>
      <c r="G313" s="676"/>
      <c r="H313" s="676"/>
      <c r="I313" s="676"/>
      <c r="J313" s="676"/>
      <c r="K313" s="676"/>
      <c r="L313" s="676"/>
      <c r="M313" s="676"/>
      <c r="N313" s="676"/>
      <c r="O313" s="676"/>
      <c r="P313" s="676"/>
      <c r="Q313" s="676"/>
      <c r="R313" s="676"/>
      <c r="S313" s="676"/>
      <c r="T313" s="676"/>
      <c r="U313" s="108"/>
      <c r="V313" s="55"/>
      <c r="W313" s="110"/>
      <c r="X313" s="232" t="s">
        <v>703</v>
      </c>
      <c r="Y313" s="232"/>
      <c r="Z313" s="232"/>
      <c r="AA313" s="232"/>
      <c r="AB313" s="232"/>
      <c r="AC313" s="232"/>
      <c r="AD313" s="232"/>
      <c r="AE313" s="232"/>
      <c r="AF313" s="232"/>
      <c r="AG313" s="232"/>
      <c r="AH313" s="232"/>
      <c r="AI313" s="232"/>
      <c r="AJ313" s="232"/>
      <c r="AK313" s="232"/>
      <c r="AL313" s="328"/>
      <c r="AM313" s="334"/>
      <c r="AN313" s="232"/>
      <c r="AO313" s="232"/>
      <c r="AP313" s="232"/>
      <c r="AQ313" s="232"/>
    </row>
    <row r="314" spans="1:43" ht="11.25" customHeight="1" x14ac:dyDescent="0.2">
      <c r="A314" s="232"/>
      <c r="B314" s="93"/>
      <c r="C314" s="334"/>
      <c r="D314" s="55"/>
      <c r="E314" s="676"/>
      <c r="F314" s="676"/>
      <c r="G314" s="676"/>
      <c r="H314" s="676"/>
      <c r="I314" s="676"/>
      <c r="J314" s="676"/>
      <c r="K314" s="676"/>
      <c r="L314" s="676"/>
      <c r="M314" s="676"/>
      <c r="N314" s="676"/>
      <c r="O314" s="676"/>
      <c r="P314" s="676"/>
      <c r="Q314" s="676"/>
      <c r="R314" s="676"/>
      <c r="S314" s="676"/>
      <c r="T314" s="676"/>
      <c r="U314" s="108"/>
      <c r="V314" s="55"/>
      <c r="W314" s="110"/>
      <c r="X314" s="232"/>
      <c r="Y314" s="232" t="s">
        <v>704</v>
      </c>
      <c r="Z314" s="232"/>
      <c r="AA314" s="232"/>
      <c r="AB314" s="232"/>
      <c r="AC314" s="232"/>
      <c r="AD314" s="232"/>
      <c r="AE314" s="51" t="s">
        <v>9</v>
      </c>
      <c r="AF314" s="51"/>
      <c r="AG314" s="51"/>
      <c r="AH314" s="51"/>
      <c r="AI314" s="51"/>
      <c r="AJ314" s="51"/>
      <c r="AK314" s="51"/>
      <c r="AL314" s="328" t="s">
        <v>239</v>
      </c>
      <c r="AM314" s="334"/>
      <c r="AN314" s="232"/>
      <c r="AO314" s="232"/>
      <c r="AP314" s="232"/>
      <c r="AQ314" s="232"/>
    </row>
    <row r="315" spans="1:43" ht="11.25" customHeight="1" x14ac:dyDescent="0.2">
      <c r="A315" s="232"/>
      <c r="B315" s="93"/>
      <c r="C315" s="334"/>
      <c r="D315" s="55"/>
      <c r="E315" s="331"/>
      <c r="F315" s="331"/>
      <c r="G315" s="331"/>
      <c r="H315" s="331"/>
      <c r="I315" s="331"/>
      <c r="J315" s="331"/>
      <c r="K315" s="331"/>
      <c r="L315" s="331"/>
      <c r="M315" s="331"/>
      <c r="N315" s="331"/>
      <c r="O315" s="331"/>
      <c r="P315" s="331"/>
      <c r="Q315" s="331"/>
      <c r="R315" s="331"/>
      <c r="S315" s="331"/>
      <c r="T315" s="331"/>
      <c r="U315" s="108"/>
      <c r="V315" s="55"/>
      <c r="W315" s="110"/>
      <c r="X315" s="232" t="s">
        <v>705</v>
      </c>
      <c r="Y315" s="232"/>
      <c r="Z315" s="232"/>
      <c r="AA315" s="232"/>
      <c r="AB315" s="232"/>
      <c r="AC315" s="51" t="s">
        <v>9</v>
      </c>
      <c r="AD315" s="51"/>
      <c r="AE315" s="51"/>
      <c r="AF315" s="51"/>
      <c r="AG315" s="51"/>
      <c r="AH315" s="51"/>
      <c r="AI315" s="51"/>
      <c r="AJ315" s="111"/>
      <c r="AK315" s="51"/>
      <c r="AL315" s="328" t="s">
        <v>241</v>
      </c>
      <c r="AM315" s="334"/>
      <c r="AN315" s="232"/>
      <c r="AO315" s="232"/>
      <c r="AP315" s="232"/>
      <c r="AQ315" s="232"/>
    </row>
    <row r="316" spans="1:43" x14ac:dyDescent="0.2">
      <c r="A316" s="232"/>
      <c r="C316" s="334"/>
      <c r="D316" s="55"/>
      <c r="U316" s="108"/>
      <c r="V316" s="55"/>
      <c r="W316" s="232"/>
      <c r="X316" s="232" t="s">
        <v>706</v>
      </c>
      <c r="Y316" s="232"/>
      <c r="Z316" s="232"/>
      <c r="AA316" s="232"/>
      <c r="AB316" s="232"/>
      <c r="AC316" s="51" t="s">
        <v>9</v>
      </c>
      <c r="AD316" s="51"/>
      <c r="AE316" s="51"/>
      <c r="AF316" s="51"/>
      <c r="AG316" s="51"/>
      <c r="AH316" s="51"/>
      <c r="AI316" s="51"/>
      <c r="AJ316" s="111"/>
      <c r="AK316" s="51"/>
      <c r="AL316" s="328" t="s">
        <v>209</v>
      </c>
      <c r="AM316" s="334"/>
      <c r="AN316" s="232"/>
      <c r="AO316" s="232"/>
      <c r="AP316" s="232"/>
      <c r="AQ316" s="232"/>
    </row>
    <row r="317" spans="1:43" ht="11.25" customHeight="1" x14ac:dyDescent="0.2">
      <c r="A317" s="232"/>
      <c r="B317" s="328"/>
      <c r="C317" s="334"/>
      <c r="D317" s="55"/>
      <c r="E317" s="645" t="s">
        <v>707</v>
      </c>
      <c r="F317" s="645"/>
      <c r="G317" s="645"/>
      <c r="H317" s="645"/>
      <c r="I317" s="645"/>
      <c r="J317" s="645"/>
      <c r="K317" s="645"/>
      <c r="L317" s="645"/>
      <c r="M317" s="645"/>
      <c r="N317" s="645"/>
      <c r="O317" s="645"/>
      <c r="P317" s="645"/>
      <c r="Q317" s="645"/>
      <c r="R317" s="645"/>
      <c r="S317" s="645"/>
      <c r="T317" s="645"/>
      <c r="U317" s="334"/>
      <c r="V317" s="55"/>
      <c r="W317" s="232"/>
      <c r="X317" s="232" t="s">
        <v>708</v>
      </c>
      <c r="Y317" s="232"/>
      <c r="Z317" s="232"/>
      <c r="AA317" s="232"/>
      <c r="AB317" s="232"/>
      <c r="AC317" s="51" t="s">
        <v>9</v>
      </c>
      <c r="AD317" s="51"/>
      <c r="AE317" s="51"/>
      <c r="AF317" s="51"/>
      <c r="AG317" s="51"/>
      <c r="AH317" s="51"/>
      <c r="AI317" s="51"/>
      <c r="AJ317" s="111"/>
      <c r="AK317" s="51"/>
      <c r="AL317" s="328" t="s">
        <v>244</v>
      </c>
      <c r="AM317" s="334"/>
      <c r="AN317" s="232"/>
      <c r="AO317" s="232"/>
      <c r="AP317" s="232"/>
      <c r="AQ317" s="232"/>
    </row>
    <row r="318" spans="1:43" ht="11.25" customHeight="1" x14ac:dyDescent="0.2">
      <c r="A318" s="232"/>
      <c r="B318" s="328"/>
      <c r="C318" s="334"/>
      <c r="D318" s="55"/>
      <c r="E318" s="645"/>
      <c r="F318" s="645"/>
      <c r="G318" s="645"/>
      <c r="H318" s="645"/>
      <c r="I318" s="645"/>
      <c r="J318" s="645"/>
      <c r="K318" s="645"/>
      <c r="L318" s="645"/>
      <c r="M318" s="645"/>
      <c r="N318" s="645"/>
      <c r="O318" s="645"/>
      <c r="P318" s="645"/>
      <c r="Q318" s="645"/>
      <c r="R318" s="645"/>
      <c r="S318" s="645"/>
      <c r="T318" s="645"/>
      <c r="U318" s="108"/>
      <c r="V318" s="55"/>
      <c r="W318" s="232"/>
      <c r="X318" s="232" t="s">
        <v>709</v>
      </c>
      <c r="Y318" s="232"/>
      <c r="Z318" s="232"/>
      <c r="AA318" s="232"/>
      <c r="AB318" s="232"/>
      <c r="AC318" s="232"/>
      <c r="AD318" s="232"/>
      <c r="AE318" s="232"/>
      <c r="AG318" s="232"/>
      <c r="AI318" s="232"/>
      <c r="AJ318" s="232"/>
      <c r="AK318" s="232"/>
      <c r="AL318" s="125"/>
      <c r="AM318" s="334"/>
      <c r="AN318" s="232"/>
      <c r="AO318" s="232"/>
      <c r="AP318" s="232"/>
      <c r="AQ318" s="232"/>
    </row>
    <row r="319" spans="1:43" x14ac:dyDescent="0.2">
      <c r="A319" s="232"/>
      <c r="B319" s="328"/>
      <c r="C319" s="334"/>
      <c r="D319" s="55"/>
      <c r="E319" s="645"/>
      <c r="F319" s="645"/>
      <c r="G319" s="645"/>
      <c r="H319" s="645"/>
      <c r="I319" s="645"/>
      <c r="J319" s="645"/>
      <c r="K319" s="645"/>
      <c r="L319" s="645"/>
      <c r="M319" s="645"/>
      <c r="N319" s="645"/>
      <c r="O319" s="645"/>
      <c r="P319" s="645"/>
      <c r="Q319" s="645"/>
      <c r="R319" s="645"/>
      <c r="S319" s="645"/>
      <c r="T319" s="645"/>
      <c r="U319" s="334"/>
      <c r="V319" s="55"/>
      <c r="W319" s="232"/>
      <c r="X319" s="232"/>
      <c r="Y319" s="232" t="s">
        <v>710</v>
      </c>
      <c r="Z319" s="232"/>
      <c r="AA319" s="51" t="s">
        <v>9</v>
      </c>
      <c r="AB319" s="51"/>
      <c r="AC319" s="111"/>
      <c r="AD319" s="51"/>
      <c r="AE319" s="51"/>
      <c r="AF319" s="51"/>
      <c r="AG319" s="51"/>
      <c r="AH319" s="111"/>
      <c r="AI319" s="51"/>
      <c r="AJ319" s="51"/>
      <c r="AK319" s="51"/>
      <c r="AL319" s="328" t="s">
        <v>246</v>
      </c>
      <c r="AM319" s="334"/>
      <c r="AN319" s="232"/>
      <c r="AO319" s="232"/>
      <c r="AP319" s="232"/>
      <c r="AQ319" s="232"/>
    </row>
    <row r="320" spans="1:43" x14ac:dyDescent="0.2">
      <c r="A320" s="232"/>
      <c r="B320" s="328"/>
      <c r="C320" s="334"/>
      <c r="D320" s="55"/>
      <c r="E320" s="645"/>
      <c r="F320" s="645"/>
      <c r="G320" s="645"/>
      <c r="H320" s="645"/>
      <c r="I320" s="645"/>
      <c r="J320" s="645"/>
      <c r="K320" s="645"/>
      <c r="L320" s="645"/>
      <c r="M320" s="645"/>
      <c r="N320" s="645"/>
      <c r="O320" s="645"/>
      <c r="P320" s="645"/>
      <c r="Q320" s="645"/>
      <c r="R320" s="645"/>
      <c r="S320" s="645"/>
      <c r="T320" s="645"/>
      <c r="U320" s="334"/>
      <c r="V320" s="55"/>
      <c r="W320" s="232"/>
      <c r="X320" s="232"/>
      <c r="Y320" s="232" t="s">
        <v>711</v>
      </c>
      <c r="Z320" s="232"/>
      <c r="AA320" s="232"/>
      <c r="AB320" s="232"/>
      <c r="AC320" s="232"/>
      <c r="AD320" s="51" t="s">
        <v>9</v>
      </c>
      <c r="AE320" s="51"/>
      <c r="AF320" s="111"/>
      <c r="AG320" s="51"/>
      <c r="AH320" s="51"/>
      <c r="AI320" s="51"/>
      <c r="AJ320" s="51"/>
      <c r="AK320" s="51"/>
      <c r="AL320" s="328" t="s">
        <v>248</v>
      </c>
      <c r="AM320" s="334"/>
      <c r="AN320" s="232"/>
      <c r="AO320" s="232"/>
      <c r="AP320" s="232"/>
      <c r="AQ320" s="232"/>
    </row>
    <row r="321" spans="1:43" x14ac:dyDescent="0.2">
      <c r="A321" s="232"/>
      <c r="B321" s="328"/>
      <c r="C321" s="334"/>
      <c r="D321" s="55"/>
      <c r="E321" s="645"/>
      <c r="F321" s="645"/>
      <c r="G321" s="645"/>
      <c r="H321" s="645"/>
      <c r="I321" s="645"/>
      <c r="J321" s="645"/>
      <c r="K321" s="645"/>
      <c r="L321" s="645"/>
      <c r="M321" s="645"/>
      <c r="N321" s="645"/>
      <c r="O321" s="645"/>
      <c r="P321" s="645"/>
      <c r="Q321" s="645"/>
      <c r="R321" s="645"/>
      <c r="S321" s="645"/>
      <c r="T321" s="645"/>
      <c r="U321" s="334"/>
      <c r="V321" s="55"/>
      <c r="W321" s="232"/>
      <c r="X321" s="232" t="s">
        <v>712</v>
      </c>
      <c r="Y321" s="232"/>
      <c r="Z321" s="232"/>
      <c r="AA321" s="232"/>
      <c r="AB321" s="232"/>
      <c r="AC321" s="232"/>
      <c r="AD321" s="232"/>
      <c r="AE321" s="232"/>
      <c r="AF321" s="51"/>
      <c r="AG321" s="51"/>
      <c r="AH321" s="111"/>
      <c r="AI321" s="51"/>
      <c r="AJ321" s="51"/>
      <c r="AK321" s="51"/>
      <c r="AL321" s="125"/>
      <c r="AM321" s="334"/>
      <c r="AN321" s="232"/>
      <c r="AO321" s="232"/>
      <c r="AP321" s="232"/>
      <c r="AQ321" s="232"/>
    </row>
    <row r="322" spans="1:43" x14ac:dyDescent="0.2">
      <c r="A322" s="232"/>
      <c r="B322" s="328"/>
      <c r="C322" s="334"/>
      <c r="D322" s="55"/>
      <c r="E322" s="232"/>
      <c r="F322" s="232"/>
      <c r="G322" s="232"/>
      <c r="H322" s="232"/>
      <c r="I322" s="232"/>
      <c r="J322" s="232"/>
      <c r="K322" s="232"/>
      <c r="L322" s="232"/>
      <c r="M322" s="232"/>
      <c r="N322" s="232"/>
      <c r="O322" s="232"/>
      <c r="P322" s="232"/>
      <c r="Q322" s="232"/>
      <c r="R322" s="232"/>
      <c r="S322" s="232"/>
      <c r="T322" s="232"/>
      <c r="U322" s="334"/>
      <c r="V322" s="55"/>
      <c r="W322" s="232"/>
      <c r="X322" s="232"/>
      <c r="Y322" s="232" t="s">
        <v>713</v>
      </c>
      <c r="Z322" s="232"/>
      <c r="AA322" s="232"/>
      <c r="AB322" s="51" t="s">
        <v>9</v>
      </c>
      <c r="AC322" s="51"/>
      <c r="AD322" s="111"/>
      <c r="AE322" s="51"/>
      <c r="AF322" s="51"/>
      <c r="AG322" s="51"/>
      <c r="AH322" s="111"/>
      <c r="AI322" s="51"/>
      <c r="AJ322" s="51"/>
      <c r="AK322" s="51"/>
      <c r="AL322" s="328" t="s">
        <v>250</v>
      </c>
      <c r="AM322" s="334"/>
      <c r="AN322" s="232"/>
      <c r="AO322" s="232"/>
      <c r="AP322" s="232"/>
      <c r="AQ322" s="232"/>
    </row>
    <row r="323" spans="1:43" x14ac:dyDescent="0.2">
      <c r="A323" s="232"/>
      <c r="B323" s="328"/>
      <c r="C323" s="334"/>
      <c r="D323" s="55"/>
      <c r="E323" s="232"/>
      <c r="F323" s="232"/>
      <c r="G323" s="232"/>
      <c r="H323" s="232"/>
      <c r="I323" s="232"/>
      <c r="J323" s="232"/>
      <c r="K323" s="232"/>
      <c r="L323" s="232"/>
      <c r="M323" s="232"/>
      <c r="N323" s="232"/>
      <c r="O323" s="232"/>
      <c r="P323" s="232"/>
      <c r="Q323" s="232"/>
      <c r="R323" s="232"/>
      <c r="S323" s="232"/>
      <c r="T323" s="232"/>
      <c r="U323" s="334"/>
      <c r="V323" s="55"/>
      <c r="W323" s="232"/>
      <c r="X323" s="232"/>
      <c r="Y323" s="232" t="s">
        <v>711</v>
      </c>
      <c r="Z323" s="232"/>
      <c r="AA323" s="232"/>
      <c r="AB323" s="232"/>
      <c r="AC323" s="232"/>
      <c r="AD323" s="51" t="s">
        <v>9</v>
      </c>
      <c r="AE323" s="51"/>
      <c r="AF323" s="111"/>
      <c r="AG323" s="51"/>
      <c r="AH323" s="51"/>
      <c r="AI323" s="51"/>
      <c r="AJ323" s="51"/>
      <c r="AK323" s="51"/>
      <c r="AL323" s="328" t="s">
        <v>252</v>
      </c>
      <c r="AM323" s="334"/>
      <c r="AN323" s="232"/>
      <c r="AO323" s="232"/>
      <c r="AP323" s="232"/>
      <c r="AQ323" s="232"/>
    </row>
    <row r="324" spans="1:43" x14ac:dyDescent="0.2">
      <c r="A324" s="232"/>
      <c r="B324" s="328"/>
      <c r="C324" s="334"/>
      <c r="D324" s="55"/>
      <c r="E324" s="232"/>
      <c r="F324" s="232"/>
      <c r="G324" s="232"/>
      <c r="H324" s="232"/>
      <c r="I324" s="232"/>
      <c r="J324" s="232"/>
      <c r="K324" s="232"/>
      <c r="L324" s="232"/>
      <c r="M324" s="232"/>
      <c r="N324" s="232"/>
      <c r="O324" s="232"/>
      <c r="P324" s="232"/>
      <c r="Q324" s="232"/>
      <c r="R324" s="232"/>
      <c r="S324" s="232"/>
      <c r="T324" s="232"/>
      <c r="U324" s="334"/>
      <c r="V324" s="55"/>
      <c r="W324" s="232"/>
      <c r="X324" s="232"/>
      <c r="Y324" s="232"/>
      <c r="Z324" s="232"/>
      <c r="AA324" s="232"/>
      <c r="AB324" s="232"/>
      <c r="AC324" s="232"/>
      <c r="AD324" s="232"/>
      <c r="AE324" s="232"/>
      <c r="AF324" s="232"/>
      <c r="AG324" s="232"/>
      <c r="AH324" s="232"/>
      <c r="AI324" s="232"/>
      <c r="AJ324" s="232"/>
      <c r="AK324" s="232"/>
      <c r="AL324" s="125"/>
      <c r="AM324" s="334"/>
      <c r="AN324" s="232"/>
      <c r="AO324" s="232"/>
      <c r="AP324" s="232"/>
      <c r="AQ324" s="232"/>
    </row>
    <row r="325" spans="1:43" x14ac:dyDescent="0.2">
      <c r="A325" s="232"/>
      <c r="B325" s="328"/>
      <c r="C325" s="334"/>
      <c r="D325" s="55"/>
      <c r="E325" s="232"/>
      <c r="F325" s="232"/>
      <c r="G325" s="232"/>
      <c r="H325" s="232"/>
      <c r="I325" s="232"/>
      <c r="J325" s="232"/>
      <c r="K325" s="232"/>
      <c r="L325" s="232"/>
      <c r="M325" s="232"/>
      <c r="N325" s="232"/>
      <c r="O325" s="232"/>
      <c r="P325" s="232"/>
      <c r="Q325" s="232"/>
      <c r="R325" s="232"/>
      <c r="S325" s="232"/>
      <c r="T325" s="232"/>
      <c r="U325" s="334"/>
      <c r="V325" s="55"/>
      <c r="W325" s="232"/>
      <c r="X325" s="232" t="s">
        <v>101</v>
      </c>
      <c r="Y325" s="232"/>
      <c r="Z325" s="232"/>
      <c r="AA325" s="232"/>
      <c r="AB325" s="232"/>
      <c r="AC325" s="232"/>
      <c r="AD325" s="232"/>
      <c r="AE325" s="232"/>
      <c r="AF325" s="232"/>
      <c r="AG325" s="232"/>
      <c r="AH325" s="232"/>
      <c r="AI325" s="232"/>
      <c r="AJ325" s="232"/>
      <c r="AK325" s="232"/>
      <c r="AL325" s="328"/>
      <c r="AM325" s="334"/>
      <c r="AN325" s="232"/>
      <c r="AO325" s="232"/>
      <c r="AP325" s="232"/>
      <c r="AQ325" s="232"/>
    </row>
    <row r="326" spans="1:43" x14ac:dyDescent="0.2">
      <c r="A326" s="232"/>
      <c r="B326" s="328"/>
      <c r="C326" s="334"/>
      <c r="D326" s="55"/>
      <c r="E326" s="232"/>
      <c r="F326" s="232"/>
      <c r="G326" s="232"/>
      <c r="H326" s="232"/>
      <c r="I326" s="232"/>
      <c r="J326" s="232"/>
      <c r="K326" s="232"/>
      <c r="L326" s="232"/>
      <c r="M326" s="232"/>
      <c r="N326" s="232"/>
      <c r="O326" s="232"/>
      <c r="P326" s="232"/>
      <c r="Q326" s="232"/>
      <c r="R326" s="232"/>
      <c r="S326" s="232"/>
      <c r="T326" s="232"/>
      <c r="U326" s="334"/>
      <c r="V326" s="55"/>
      <c r="W326" s="232"/>
      <c r="X326" s="232"/>
      <c r="Y326" s="232" t="s">
        <v>714</v>
      </c>
      <c r="Z326" s="232"/>
      <c r="AA326" s="232"/>
      <c r="AB326" s="232"/>
      <c r="AC326" s="232"/>
      <c r="AD326" s="91"/>
      <c r="AE326" s="91"/>
      <c r="AF326" s="91"/>
      <c r="AG326" s="91"/>
      <c r="AH326" s="91"/>
      <c r="AI326" s="91"/>
      <c r="AJ326" s="91"/>
      <c r="AK326" s="91"/>
      <c r="AL326" s="328" t="s">
        <v>306</v>
      </c>
      <c r="AM326" s="334"/>
      <c r="AN326" s="232"/>
      <c r="AO326" s="232"/>
      <c r="AP326" s="232"/>
      <c r="AQ326" s="232"/>
    </row>
    <row r="327" spans="1:43" x14ac:dyDescent="0.2">
      <c r="A327" s="232"/>
      <c r="B327" s="328"/>
      <c r="C327" s="334"/>
      <c r="D327" s="55"/>
      <c r="E327" s="232"/>
      <c r="F327" s="232"/>
      <c r="G327" s="232"/>
      <c r="H327" s="232"/>
      <c r="I327" s="232"/>
      <c r="J327" s="232"/>
      <c r="K327" s="232"/>
      <c r="L327" s="232"/>
      <c r="M327" s="232"/>
      <c r="N327" s="232"/>
      <c r="O327" s="232"/>
      <c r="P327" s="232"/>
      <c r="Q327" s="232"/>
      <c r="R327" s="232"/>
      <c r="S327" s="232"/>
      <c r="T327" s="232"/>
      <c r="U327" s="334"/>
      <c r="V327" s="55"/>
      <c r="W327" s="232"/>
      <c r="X327" s="232"/>
      <c r="Y327" s="232"/>
      <c r="Z327" s="232"/>
      <c r="AA327" s="232"/>
      <c r="AB327" s="232"/>
      <c r="AC327" s="232"/>
      <c r="AD327" s="311"/>
      <c r="AE327" s="309" t="s">
        <v>102</v>
      </c>
      <c r="AF327" s="309"/>
      <c r="AG327" s="309"/>
      <c r="AH327" s="309"/>
      <c r="AI327" s="309"/>
      <c r="AJ327" s="309"/>
      <c r="AK327" s="309"/>
      <c r="AL327" s="125"/>
      <c r="AM327" s="334"/>
      <c r="AN327" s="232"/>
      <c r="AO327" s="232"/>
      <c r="AP327" s="232"/>
      <c r="AQ327" s="232"/>
    </row>
    <row r="328" spans="1:43" x14ac:dyDescent="0.2">
      <c r="A328" s="232"/>
      <c r="B328" s="328"/>
      <c r="C328" s="334"/>
      <c r="D328" s="55"/>
      <c r="E328" s="232"/>
      <c r="F328" s="232"/>
      <c r="G328" s="232"/>
      <c r="H328" s="232"/>
      <c r="I328" s="232"/>
      <c r="J328" s="232"/>
      <c r="K328" s="232"/>
      <c r="L328" s="232"/>
      <c r="M328" s="232"/>
      <c r="N328" s="232"/>
      <c r="O328" s="232"/>
      <c r="P328" s="232"/>
      <c r="Q328" s="232"/>
      <c r="R328" s="232"/>
      <c r="S328" s="232"/>
      <c r="T328" s="232"/>
      <c r="U328" s="334"/>
      <c r="V328" s="55"/>
      <c r="W328" s="232"/>
      <c r="X328" s="232"/>
      <c r="Y328" s="232"/>
      <c r="Z328" s="232"/>
      <c r="AA328" s="232"/>
      <c r="AB328" s="232"/>
      <c r="AC328" s="232"/>
      <c r="AD328" s="232"/>
      <c r="AL328"/>
      <c r="AM328" s="334"/>
      <c r="AN328" s="232"/>
      <c r="AO328" s="232"/>
      <c r="AP328" s="232"/>
      <c r="AQ328" s="232"/>
    </row>
    <row r="329" spans="1:43" ht="10.5" x14ac:dyDescent="0.2">
      <c r="A329" s="232"/>
      <c r="B329" s="328"/>
      <c r="C329" s="334"/>
      <c r="D329" s="55"/>
      <c r="E329" s="232"/>
      <c r="F329" s="232"/>
      <c r="G329" s="232"/>
      <c r="H329" s="232"/>
      <c r="I329" s="232"/>
      <c r="J329" s="232"/>
      <c r="K329" s="232"/>
      <c r="L329" s="232"/>
      <c r="M329" s="232"/>
      <c r="N329" s="232"/>
      <c r="O329" s="232"/>
      <c r="P329" s="232"/>
      <c r="Q329" s="232"/>
      <c r="R329" s="232"/>
      <c r="S329" s="232"/>
      <c r="T329" s="232"/>
      <c r="U329" s="334"/>
      <c r="V329" s="55"/>
      <c r="W329" s="110" t="s">
        <v>715</v>
      </c>
      <c r="X329" s="232"/>
      <c r="Y329" s="232"/>
      <c r="Z329" s="232"/>
      <c r="AA329" s="232"/>
      <c r="AB329" s="232"/>
      <c r="AC329" s="232"/>
      <c r="AD329" s="232"/>
      <c r="AE329" s="232"/>
      <c r="AF329" s="232"/>
      <c r="AG329" s="232"/>
      <c r="AH329" s="232"/>
      <c r="AI329" s="232"/>
      <c r="AJ329" s="232"/>
      <c r="AK329" s="232"/>
      <c r="AL329" s="328"/>
      <c r="AM329" s="334"/>
      <c r="AN329" s="232"/>
      <c r="AO329" s="232"/>
      <c r="AP329" s="232"/>
      <c r="AQ329" s="232"/>
    </row>
    <row r="330" spans="1:43" ht="10.5" x14ac:dyDescent="0.2">
      <c r="A330" s="232"/>
      <c r="B330" s="328"/>
      <c r="C330" s="334"/>
      <c r="D330" s="55"/>
      <c r="E330" s="232"/>
      <c r="F330" s="232"/>
      <c r="G330" s="232"/>
      <c r="H330" s="232"/>
      <c r="I330" s="232"/>
      <c r="J330" s="232"/>
      <c r="K330" s="232"/>
      <c r="L330" s="232"/>
      <c r="M330" s="232"/>
      <c r="N330" s="232"/>
      <c r="O330" s="232"/>
      <c r="P330" s="232"/>
      <c r="Q330" s="232"/>
      <c r="R330" s="232"/>
      <c r="S330" s="232"/>
      <c r="T330" s="232"/>
      <c r="U330" s="334"/>
      <c r="V330" s="55"/>
      <c r="W330" s="110"/>
      <c r="X330" s="232" t="s">
        <v>716</v>
      </c>
      <c r="Y330" s="232"/>
      <c r="Z330" s="232"/>
      <c r="AA330" s="232"/>
      <c r="AB330" s="232"/>
      <c r="AC330" s="51" t="s">
        <v>9</v>
      </c>
      <c r="AD330" s="51"/>
      <c r="AE330" s="111"/>
      <c r="AF330" s="51"/>
      <c r="AG330" s="51"/>
      <c r="AH330" s="51"/>
      <c r="AI330" s="51"/>
      <c r="AJ330" s="111"/>
      <c r="AK330" s="51"/>
      <c r="AL330" s="328" t="s">
        <v>309</v>
      </c>
      <c r="AM330" s="334"/>
      <c r="AN330" s="232"/>
      <c r="AO330" s="232"/>
      <c r="AP330" s="232"/>
      <c r="AQ330" s="232"/>
    </row>
    <row r="331" spans="1:43" ht="10.5" x14ac:dyDescent="0.2">
      <c r="A331" s="232"/>
      <c r="B331" s="328"/>
      <c r="C331" s="334"/>
      <c r="D331" s="55"/>
      <c r="E331" s="232"/>
      <c r="F331" s="232"/>
      <c r="G331" s="232"/>
      <c r="H331" s="232"/>
      <c r="I331" s="232"/>
      <c r="J331" s="232"/>
      <c r="K331" s="232"/>
      <c r="L331" s="232"/>
      <c r="M331" s="232"/>
      <c r="N331" s="232"/>
      <c r="O331" s="232"/>
      <c r="P331" s="232"/>
      <c r="Q331" s="232"/>
      <c r="R331" s="232"/>
      <c r="S331" s="232"/>
      <c r="T331" s="232"/>
      <c r="U331" s="334"/>
      <c r="V331" s="55"/>
      <c r="W331" s="110"/>
      <c r="X331" s="232" t="s">
        <v>717</v>
      </c>
      <c r="Y331" s="232"/>
      <c r="Z331" s="232"/>
      <c r="AA331" s="232"/>
      <c r="AB331" s="232"/>
      <c r="AC331" s="232"/>
      <c r="AD331" s="51" t="s">
        <v>9</v>
      </c>
      <c r="AE331" s="51"/>
      <c r="AF331" s="111"/>
      <c r="AG331" s="51"/>
      <c r="AH331" s="51"/>
      <c r="AI331" s="51"/>
      <c r="AJ331" s="51"/>
      <c r="AK331" s="111"/>
      <c r="AL331" s="328" t="s">
        <v>311</v>
      </c>
      <c r="AM331" s="334"/>
      <c r="AN331" s="232"/>
      <c r="AO331" s="232"/>
      <c r="AP331" s="232"/>
      <c r="AQ331" s="232"/>
    </row>
    <row r="332" spans="1:43" x14ac:dyDescent="0.2">
      <c r="A332" s="232"/>
      <c r="B332" s="328"/>
      <c r="C332" s="334"/>
      <c r="D332" s="55"/>
      <c r="E332" s="232"/>
      <c r="F332" s="232"/>
      <c r="G332" s="232"/>
      <c r="H332" s="232"/>
      <c r="I332" s="232"/>
      <c r="J332" s="232"/>
      <c r="K332" s="232"/>
      <c r="L332" s="232"/>
      <c r="M332" s="232"/>
      <c r="N332" s="232"/>
      <c r="O332" s="232"/>
      <c r="P332" s="232"/>
      <c r="Q332" s="232"/>
      <c r="R332" s="232"/>
      <c r="S332" s="232"/>
      <c r="T332" s="232"/>
      <c r="U332" s="334"/>
      <c r="V332" s="55"/>
      <c r="W332" s="232"/>
      <c r="X332" s="232" t="s">
        <v>718</v>
      </c>
      <c r="Y332" s="232"/>
      <c r="Z332" s="232"/>
      <c r="AA332" s="232"/>
      <c r="AC332" s="51"/>
      <c r="AD332" s="111"/>
      <c r="AE332" s="51" t="s">
        <v>9</v>
      </c>
      <c r="AF332" s="51"/>
      <c r="AG332" s="51"/>
      <c r="AH332" s="51"/>
      <c r="AI332" s="111"/>
      <c r="AJ332" s="111"/>
      <c r="AK332" s="51"/>
      <c r="AL332" s="328" t="s">
        <v>313</v>
      </c>
      <c r="AM332" s="334"/>
      <c r="AN332" s="232"/>
      <c r="AO332" s="232"/>
      <c r="AP332" s="232"/>
      <c r="AQ332" s="232"/>
    </row>
    <row r="333" spans="1:43" x14ac:dyDescent="0.2">
      <c r="A333" s="232"/>
      <c r="B333" s="328"/>
      <c r="C333" s="334"/>
      <c r="D333" s="55"/>
      <c r="E333" s="232"/>
      <c r="F333" s="232"/>
      <c r="G333" s="232"/>
      <c r="H333" s="232"/>
      <c r="I333" s="232"/>
      <c r="J333" s="232"/>
      <c r="K333" s="232"/>
      <c r="L333" s="232"/>
      <c r="M333" s="232"/>
      <c r="N333" s="232"/>
      <c r="O333" s="232"/>
      <c r="P333" s="232"/>
      <c r="Q333" s="232"/>
      <c r="R333" s="232"/>
      <c r="S333" s="232"/>
      <c r="T333" s="232"/>
      <c r="U333" s="334"/>
      <c r="V333" s="55"/>
      <c r="W333" s="232"/>
      <c r="X333" s="232" t="s">
        <v>719</v>
      </c>
      <c r="Y333" s="232"/>
      <c r="Z333" s="232"/>
      <c r="AA333" s="232"/>
      <c r="AB333" s="232"/>
      <c r="AD333" s="51"/>
      <c r="AE333" s="51" t="s">
        <v>9</v>
      </c>
      <c r="AF333" s="51"/>
      <c r="AG333" s="51"/>
      <c r="AH333" s="51"/>
      <c r="AI333" s="51"/>
      <c r="AJ333" s="111"/>
      <c r="AK333" s="51"/>
      <c r="AL333" s="328" t="s">
        <v>315</v>
      </c>
      <c r="AM333" s="334"/>
      <c r="AN333" s="232"/>
      <c r="AO333" s="232"/>
      <c r="AP333" s="232"/>
      <c r="AQ333" s="232"/>
    </row>
    <row r="334" spans="1:43" x14ac:dyDescent="0.2">
      <c r="A334" s="232"/>
      <c r="B334" s="328"/>
      <c r="C334" s="334"/>
      <c r="D334" s="55"/>
      <c r="E334" s="232"/>
      <c r="F334" s="232"/>
      <c r="G334" s="232"/>
      <c r="H334" s="232"/>
      <c r="I334" s="232"/>
      <c r="J334" s="232"/>
      <c r="K334" s="232"/>
      <c r="L334" s="232"/>
      <c r="M334" s="232"/>
      <c r="N334" s="232"/>
      <c r="O334" s="232"/>
      <c r="P334" s="232"/>
      <c r="Q334" s="232"/>
      <c r="R334" s="232"/>
      <c r="S334" s="232"/>
      <c r="T334" s="232"/>
      <c r="U334" s="334"/>
      <c r="V334" s="55"/>
      <c r="W334" s="232"/>
      <c r="X334" s="232"/>
      <c r="Y334" s="232"/>
      <c r="Z334" s="232"/>
      <c r="AA334" s="232"/>
      <c r="AB334" s="232"/>
      <c r="AC334" s="232"/>
      <c r="AD334" s="232"/>
      <c r="AE334" s="232"/>
      <c r="AF334" s="232"/>
      <c r="AG334" s="232"/>
      <c r="AH334" s="232"/>
      <c r="AI334" s="232"/>
      <c r="AJ334" s="232"/>
      <c r="AK334" s="232"/>
      <c r="AL334" s="328"/>
      <c r="AM334" s="334"/>
      <c r="AN334" s="232"/>
      <c r="AO334" s="232"/>
      <c r="AP334" s="232"/>
      <c r="AQ334" s="232"/>
    </row>
    <row r="335" spans="1:43" ht="10.5" x14ac:dyDescent="0.2">
      <c r="A335" s="232"/>
      <c r="B335" s="328"/>
      <c r="C335" s="334"/>
      <c r="D335" s="55"/>
      <c r="E335" s="232"/>
      <c r="F335" s="232"/>
      <c r="G335" s="232"/>
      <c r="H335" s="232"/>
      <c r="I335" s="232"/>
      <c r="J335" s="232"/>
      <c r="K335" s="232"/>
      <c r="L335" s="232"/>
      <c r="M335" s="232"/>
      <c r="N335" s="232"/>
      <c r="O335" s="232"/>
      <c r="P335" s="232"/>
      <c r="Q335" s="232"/>
      <c r="R335" s="232"/>
      <c r="S335" s="232"/>
      <c r="T335" s="232"/>
      <c r="U335" s="334"/>
      <c r="V335" s="55"/>
      <c r="W335" s="110" t="s">
        <v>720</v>
      </c>
      <c r="X335" s="232"/>
      <c r="Y335" s="232"/>
      <c r="Z335" s="232"/>
      <c r="AA335" s="232"/>
      <c r="AB335" s="232"/>
      <c r="AC335" s="232"/>
      <c r="AD335" s="232"/>
      <c r="AE335" s="232"/>
      <c r="AF335" s="232"/>
      <c r="AG335" s="232"/>
      <c r="AH335" s="232"/>
      <c r="AI335" s="232"/>
      <c r="AJ335" s="232"/>
      <c r="AK335" s="232"/>
      <c r="AL335" s="328"/>
      <c r="AM335" s="334"/>
      <c r="AN335" s="232"/>
      <c r="AO335" s="232"/>
      <c r="AP335" s="232"/>
      <c r="AQ335" s="232"/>
    </row>
    <row r="336" spans="1:43" x14ac:dyDescent="0.2">
      <c r="A336" s="232"/>
      <c r="B336" s="328"/>
      <c r="C336" s="334"/>
      <c r="D336" s="55"/>
      <c r="E336" s="232"/>
      <c r="F336" s="232"/>
      <c r="G336" s="232"/>
      <c r="H336" s="232"/>
      <c r="I336" s="232"/>
      <c r="J336" s="232"/>
      <c r="K336" s="232"/>
      <c r="L336" s="232"/>
      <c r="M336" s="232"/>
      <c r="N336" s="232"/>
      <c r="O336" s="232"/>
      <c r="P336" s="232"/>
      <c r="Q336" s="232"/>
      <c r="R336" s="232"/>
      <c r="S336" s="232"/>
      <c r="T336" s="232"/>
      <c r="U336" s="334"/>
      <c r="V336" s="55"/>
      <c r="W336" s="232"/>
      <c r="X336" s="232" t="s">
        <v>721</v>
      </c>
      <c r="Y336" s="232"/>
      <c r="Z336" s="232"/>
      <c r="AA336" s="51" t="s">
        <v>9</v>
      </c>
      <c r="AB336" s="51"/>
      <c r="AC336" s="111"/>
      <c r="AD336" s="51"/>
      <c r="AE336" s="51"/>
      <c r="AF336" s="51"/>
      <c r="AG336" s="51"/>
      <c r="AH336" s="111"/>
      <c r="AI336" s="51"/>
      <c r="AJ336" s="51"/>
      <c r="AK336" s="51"/>
      <c r="AL336" s="328" t="s">
        <v>494</v>
      </c>
      <c r="AM336" s="334"/>
      <c r="AN336" s="232"/>
      <c r="AO336" s="232"/>
      <c r="AP336" s="232"/>
      <c r="AQ336" s="232"/>
    </row>
    <row r="337" spans="1:87" x14ac:dyDescent="0.2">
      <c r="A337" s="232"/>
      <c r="B337" s="328"/>
      <c r="C337" s="334"/>
      <c r="D337" s="55"/>
      <c r="E337" s="232"/>
      <c r="F337" s="232"/>
      <c r="G337" s="232"/>
      <c r="H337" s="232"/>
      <c r="I337" s="232"/>
      <c r="J337" s="232"/>
      <c r="K337" s="232"/>
      <c r="L337" s="232"/>
      <c r="M337" s="232"/>
      <c r="N337" s="232"/>
      <c r="O337" s="232"/>
      <c r="P337" s="232"/>
      <c r="Q337" s="232"/>
      <c r="R337" s="232"/>
      <c r="S337" s="232"/>
      <c r="T337" s="232"/>
      <c r="U337" s="334"/>
      <c r="V337" s="55"/>
      <c r="W337" s="232"/>
      <c r="X337" s="232" t="s">
        <v>722</v>
      </c>
      <c r="Y337" s="232"/>
      <c r="Z337" s="232"/>
      <c r="AA337" s="232"/>
      <c r="AB337" s="232"/>
      <c r="AC337" s="232"/>
      <c r="AD337" s="232"/>
      <c r="AE337" s="232"/>
      <c r="AF337" s="51"/>
      <c r="AG337" s="51"/>
      <c r="AH337" s="111"/>
      <c r="AI337" s="51"/>
      <c r="AJ337" s="51"/>
      <c r="AK337" s="51"/>
      <c r="AL337" s="328"/>
      <c r="AM337" s="334"/>
      <c r="AN337" s="232"/>
      <c r="AO337" s="232"/>
      <c r="AP337" s="232"/>
      <c r="AQ337" s="232"/>
    </row>
    <row r="338" spans="1:87" x14ac:dyDescent="0.2">
      <c r="A338" s="232"/>
      <c r="B338" s="328"/>
      <c r="C338" s="334"/>
      <c r="D338" s="55"/>
      <c r="E338" s="232"/>
      <c r="F338" s="232"/>
      <c r="G338" s="232"/>
      <c r="H338" s="232"/>
      <c r="I338" s="232"/>
      <c r="J338" s="232"/>
      <c r="K338" s="232"/>
      <c r="L338" s="232"/>
      <c r="M338" s="232"/>
      <c r="N338" s="232"/>
      <c r="O338" s="232"/>
      <c r="P338" s="232"/>
      <c r="Q338" s="232"/>
      <c r="R338" s="232"/>
      <c r="S338" s="232"/>
      <c r="T338" s="232"/>
      <c r="U338" s="334"/>
      <c r="V338" s="55"/>
      <c r="W338" s="232"/>
      <c r="Y338" s="232" t="s">
        <v>723</v>
      </c>
      <c r="Z338" s="232"/>
      <c r="AA338" s="232"/>
      <c r="AB338" s="232"/>
      <c r="AC338" s="232"/>
      <c r="AD338" s="232"/>
      <c r="AE338" s="51" t="s">
        <v>9</v>
      </c>
      <c r="AF338" s="51"/>
      <c r="AG338" s="111"/>
      <c r="AH338" s="51"/>
      <c r="AI338" s="51"/>
      <c r="AJ338" s="51"/>
      <c r="AK338" s="51"/>
      <c r="AL338" s="125" t="s">
        <v>495</v>
      </c>
      <c r="AM338" s="334"/>
      <c r="AN338" s="232"/>
      <c r="AO338" s="232"/>
      <c r="AP338" s="232"/>
      <c r="AQ338" s="232"/>
    </row>
    <row r="339" spans="1:87" x14ac:dyDescent="0.2">
      <c r="A339" s="232"/>
      <c r="B339" s="328"/>
      <c r="C339" s="334"/>
      <c r="D339" s="55"/>
      <c r="E339" s="232"/>
      <c r="F339" s="232"/>
      <c r="G339" s="232"/>
      <c r="H339" s="232"/>
      <c r="I339" s="232"/>
      <c r="J339" s="232"/>
      <c r="K339" s="232"/>
      <c r="L339" s="232"/>
      <c r="M339" s="232"/>
      <c r="N339" s="232"/>
      <c r="O339" s="232"/>
      <c r="P339" s="232"/>
      <c r="Q339" s="232"/>
      <c r="R339" s="232"/>
      <c r="S339" s="232"/>
      <c r="T339" s="232"/>
      <c r="U339" s="334"/>
      <c r="V339" s="55"/>
      <c r="W339" s="232"/>
      <c r="X339" s="232" t="s">
        <v>724</v>
      </c>
      <c r="Y339" s="232"/>
      <c r="Z339" s="232"/>
      <c r="AA339" s="232"/>
      <c r="AB339" s="51" t="s">
        <v>9</v>
      </c>
      <c r="AC339" s="51"/>
      <c r="AD339" s="111"/>
      <c r="AE339" s="51"/>
      <c r="AF339" s="51"/>
      <c r="AG339" s="51"/>
      <c r="AH339" s="51"/>
      <c r="AI339" s="51"/>
      <c r="AJ339" s="111"/>
      <c r="AK339" s="51"/>
      <c r="AL339" s="125" t="s">
        <v>496</v>
      </c>
      <c r="AM339" s="334"/>
      <c r="AN339" s="232"/>
      <c r="AO339" s="232"/>
      <c r="AP339" s="232"/>
      <c r="AQ339" s="232"/>
    </row>
    <row r="340" spans="1:87" x14ac:dyDescent="0.2">
      <c r="A340" s="232"/>
      <c r="B340" s="328"/>
      <c r="C340" s="334"/>
      <c r="D340" s="55"/>
      <c r="E340" s="232"/>
      <c r="F340" s="232"/>
      <c r="G340" s="232"/>
      <c r="H340" s="232"/>
      <c r="I340" s="232"/>
      <c r="J340" s="232"/>
      <c r="K340" s="232"/>
      <c r="L340" s="232"/>
      <c r="M340" s="232"/>
      <c r="N340" s="232"/>
      <c r="O340" s="232"/>
      <c r="P340" s="232"/>
      <c r="Q340" s="232"/>
      <c r="R340" s="232"/>
      <c r="S340" s="232"/>
      <c r="T340" s="232"/>
      <c r="U340" s="334"/>
      <c r="V340" s="55"/>
      <c r="W340" s="232"/>
      <c r="X340" s="232"/>
      <c r="Y340" s="232"/>
      <c r="Z340" s="232"/>
      <c r="AA340" s="232"/>
      <c r="AB340" s="232"/>
      <c r="AC340" s="232"/>
      <c r="AD340" s="232"/>
      <c r="AE340" s="232"/>
      <c r="AF340" s="232"/>
      <c r="AG340" s="232"/>
      <c r="AH340" s="232"/>
      <c r="AI340" s="232"/>
      <c r="AJ340" s="232"/>
      <c r="AK340" s="232"/>
      <c r="AL340" s="328"/>
      <c r="AM340" s="334"/>
      <c r="AN340" s="232"/>
      <c r="AO340" s="232"/>
      <c r="AP340" s="232"/>
      <c r="AQ340" s="232"/>
    </row>
    <row r="341" spans="1:87" x14ac:dyDescent="0.2">
      <c r="A341" s="232"/>
      <c r="B341" s="328"/>
      <c r="C341" s="334"/>
      <c r="D341" s="55"/>
      <c r="E341" s="232"/>
      <c r="F341" s="232"/>
      <c r="G341" s="232"/>
      <c r="H341" s="232"/>
      <c r="I341" s="232"/>
      <c r="J341" s="232"/>
      <c r="K341" s="232"/>
      <c r="L341" s="232"/>
      <c r="M341" s="232"/>
      <c r="N341" s="232"/>
      <c r="O341" s="232"/>
      <c r="P341" s="232"/>
      <c r="Q341" s="232"/>
      <c r="R341" s="232"/>
      <c r="S341" s="232"/>
      <c r="T341" s="232"/>
      <c r="U341" s="334"/>
      <c r="V341" s="55"/>
      <c r="W341" s="232" t="s">
        <v>253</v>
      </c>
      <c r="X341" s="232"/>
      <c r="Y341" s="232"/>
      <c r="Z341" s="91"/>
      <c r="AA341" s="91"/>
      <c r="AB341" s="91"/>
      <c r="AC341" s="91"/>
      <c r="AD341" s="91"/>
      <c r="AE341" s="91"/>
      <c r="AF341" s="232"/>
      <c r="AH341" s="232"/>
      <c r="AI341" s="232"/>
      <c r="AJ341" s="232"/>
      <c r="AK341" s="232"/>
      <c r="AL341" s="328" t="s">
        <v>254</v>
      </c>
      <c r="AM341" s="334"/>
      <c r="AN341" s="232"/>
      <c r="AO341" s="232"/>
      <c r="AP341" s="232"/>
      <c r="AQ341" s="232"/>
    </row>
    <row r="342" spans="1:87" x14ac:dyDescent="0.2">
      <c r="A342" s="232"/>
      <c r="B342" s="328"/>
      <c r="C342" s="334"/>
      <c r="D342" s="55"/>
      <c r="E342" s="232"/>
      <c r="F342" s="232"/>
      <c r="G342" s="232"/>
      <c r="H342" s="232"/>
      <c r="I342" s="232"/>
      <c r="J342" s="232"/>
      <c r="K342" s="232"/>
      <c r="L342" s="232"/>
      <c r="M342" s="232"/>
      <c r="N342" s="232"/>
      <c r="O342" s="232"/>
      <c r="P342" s="232"/>
      <c r="Q342" s="232"/>
      <c r="R342" s="232"/>
      <c r="S342" s="232"/>
      <c r="T342" s="232"/>
      <c r="U342" s="334"/>
      <c r="V342" s="55"/>
      <c r="W342" s="232"/>
      <c r="X342" s="232"/>
      <c r="Y342" s="232"/>
      <c r="Z342" s="425" t="s">
        <v>102</v>
      </c>
      <c r="AA342" s="311"/>
      <c r="AB342" s="311"/>
      <c r="AC342" s="311"/>
      <c r="AD342" s="311"/>
      <c r="AE342" s="312"/>
      <c r="AF342" s="309"/>
      <c r="AG342" s="309"/>
      <c r="AH342" s="309"/>
      <c r="AI342" s="309"/>
      <c r="AJ342" s="309"/>
      <c r="AK342" s="309"/>
      <c r="AL342" s="328"/>
      <c r="AM342" s="334"/>
      <c r="AN342" s="232"/>
      <c r="AO342" s="232"/>
      <c r="AP342" s="232"/>
      <c r="AQ342" s="232"/>
    </row>
    <row r="343" spans="1:87" x14ac:dyDescent="0.2">
      <c r="A343" s="232"/>
      <c r="B343" s="328"/>
      <c r="C343" s="334"/>
      <c r="D343" s="55"/>
      <c r="E343" s="232"/>
      <c r="F343" s="232"/>
      <c r="G343" s="232"/>
      <c r="H343" s="232"/>
      <c r="I343" s="232"/>
      <c r="J343" s="232"/>
      <c r="K343" s="232"/>
      <c r="L343" s="232"/>
      <c r="M343" s="232"/>
      <c r="N343" s="232"/>
      <c r="O343" s="232"/>
      <c r="P343" s="232"/>
      <c r="Q343" s="232"/>
      <c r="R343" s="232"/>
      <c r="S343" s="232"/>
      <c r="T343" s="232"/>
      <c r="U343" s="334"/>
      <c r="V343" s="55"/>
      <c r="AL343"/>
      <c r="AM343" s="334"/>
      <c r="AN343" s="232"/>
      <c r="AO343" s="232"/>
      <c r="AP343" s="232"/>
      <c r="AQ343" s="232"/>
    </row>
    <row r="344" spans="1:87" x14ac:dyDescent="0.2">
      <c r="A344" s="232"/>
      <c r="B344" s="328"/>
      <c r="C344" s="334"/>
      <c r="D344" s="55"/>
      <c r="E344" s="232"/>
      <c r="F344" s="232"/>
      <c r="G344" s="232"/>
      <c r="H344" s="232"/>
      <c r="I344" s="232"/>
      <c r="J344" s="232"/>
      <c r="K344" s="232"/>
      <c r="L344" s="232"/>
      <c r="M344" s="232"/>
      <c r="N344" s="232"/>
      <c r="O344" s="232"/>
      <c r="P344" s="232"/>
      <c r="Q344" s="232"/>
      <c r="R344" s="232"/>
      <c r="S344" s="232"/>
      <c r="T344" s="232"/>
      <c r="U344" s="334"/>
      <c r="V344" s="55"/>
      <c r="W344" s="232" t="s">
        <v>260</v>
      </c>
      <c r="X344" s="232"/>
      <c r="Y344" s="232"/>
      <c r="Z344" s="232"/>
      <c r="AA344" s="232"/>
      <c r="AB344" s="232"/>
      <c r="AC344" s="232"/>
      <c r="AD344" s="232"/>
      <c r="AE344" s="232"/>
      <c r="AF344" s="232"/>
      <c r="AG344" s="51" t="s">
        <v>9</v>
      </c>
      <c r="AH344" s="51"/>
      <c r="AI344" s="111"/>
      <c r="AJ344" s="51"/>
      <c r="AK344" s="51"/>
      <c r="AL344" s="328" t="s">
        <v>725</v>
      </c>
      <c r="AM344" s="334"/>
      <c r="AN344" s="232"/>
      <c r="AO344" s="232"/>
      <c r="AP344" s="232"/>
      <c r="AQ344" s="232"/>
    </row>
    <row r="345" spans="1:87" ht="6" customHeight="1" thickBot="1" x14ac:dyDescent="0.25">
      <c r="A345" s="85"/>
      <c r="B345" s="332"/>
      <c r="C345" s="86"/>
      <c r="D345" s="87"/>
      <c r="E345" s="85"/>
      <c r="F345" s="85"/>
      <c r="G345" s="85"/>
      <c r="H345" s="85"/>
      <c r="I345" s="85"/>
      <c r="J345" s="85"/>
      <c r="K345" s="85"/>
      <c r="L345" s="85"/>
      <c r="M345" s="85"/>
      <c r="N345" s="85"/>
      <c r="O345" s="85"/>
      <c r="P345" s="85"/>
      <c r="Q345" s="85"/>
      <c r="R345" s="85"/>
      <c r="S345" s="85"/>
      <c r="T345" s="85"/>
      <c r="U345" s="86"/>
      <c r="V345" s="87"/>
      <c r="W345" s="85"/>
      <c r="X345" s="85"/>
      <c r="Y345" s="85"/>
      <c r="Z345" s="85"/>
      <c r="AA345" s="85"/>
      <c r="AB345" s="85"/>
      <c r="AC345" s="85"/>
      <c r="AD345" s="85"/>
      <c r="AE345" s="85"/>
      <c r="AF345" s="85"/>
      <c r="AG345" s="85"/>
      <c r="AH345" s="85"/>
      <c r="AI345" s="85"/>
      <c r="AJ345" s="85"/>
      <c r="AK345" s="85"/>
      <c r="AL345" s="332"/>
      <c r="AM345" s="86"/>
      <c r="AN345" s="85"/>
      <c r="AO345" s="85"/>
      <c r="AP345" s="85"/>
      <c r="AQ345" s="85"/>
    </row>
    <row r="346" spans="1:87" ht="6" customHeight="1" x14ac:dyDescent="0.2">
      <c r="A346" s="426"/>
      <c r="B346" s="427"/>
      <c r="C346" s="428"/>
      <c r="D346" s="99"/>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00"/>
      <c r="AM346" s="98"/>
      <c r="AN346" s="1"/>
      <c r="AO346" s="1"/>
      <c r="AP346" s="1"/>
      <c r="AQ346" s="101"/>
      <c r="AS346" s="232"/>
      <c r="AT346" s="328"/>
      <c r="AU346" s="232"/>
      <c r="AV346" s="232"/>
      <c r="AW346" s="232"/>
      <c r="AX346" s="232"/>
      <c r="AY346" s="232"/>
      <c r="AZ346" s="232"/>
      <c r="BA346" s="232"/>
      <c r="BB346" s="232"/>
      <c r="BC346" s="232"/>
      <c r="BD346" s="232"/>
      <c r="BE346" s="232"/>
      <c r="BF346" s="232"/>
      <c r="BG346" s="232"/>
      <c r="BH346" s="232"/>
      <c r="BI346" s="232"/>
      <c r="BJ346" s="232"/>
      <c r="BK346" s="232"/>
      <c r="BL346" s="232"/>
      <c r="BM346" s="232"/>
      <c r="BN346" s="232"/>
      <c r="BO346" s="232"/>
      <c r="BP346" s="232"/>
      <c r="BQ346" s="232"/>
      <c r="BR346" s="232"/>
      <c r="BS346" s="232"/>
      <c r="BT346" s="232"/>
      <c r="BU346" s="232"/>
      <c r="BV346" s="232"/>
      <c r="BW346" s="232"/>
      <c r="BX346" s="232"/>
      <c r="BY346" s="232"/>
      <c r="BZ346" s="232"/>
      <c r="CA346" s="232"/>
      <c r="CB346" s="232"/>
      <c r="CC346" s="232"/>
      <c r="CD346" s="88"/>
      <c r="CE346" s="232"/>
      <c r="CF346" s="232"/>
      <c r="CG346" s="232"/>
      <c r="CH346" s="232"/>
      <c r="CI346" s="232"/>
    </row>
    <row r="347" spans="1:87" ht="11.25" customHeight="1" x14ac:dyDescent="0.2">
      <c r="A347" s="429"/>
      <c r="B347" s="430">
        <v>632</v>
      </c>
      <c r="C347" s="431"/>
      <c r="D347" s="55"/>
      <c r="E347" s="4" t="s">
        <v>726</v>
      </c>
      <c r="F347" s="4"/>
      <c r="G347" s="4"/>
      <c r="H347" s="4"/>
      <c r="I347" s="4"/>
      <c r="J347" s="4"/>
      <c r="K347" s="4"/>
      <c r="L347" s="333"/>
      <c r="M347" s="333"/>
      <c r="N347" s="333"/>
      <c r="O347" s="333"/>
      <c r="P347" s="333"/>
      <c r="Q347" s="333"/>
      <c r="R347" s="88"/>
      <c r="S347" s="333"/>
      <c r="T347" s="333"/>
      <c r="U347" s="232"/>
      <c r="V347" s="232"/>
      <c r="X347" s="232"/>
      <c r="Z347" s="88"/>
      <c r="AA347" s="88"/>
      <c r="AB347" s="88"/>
      <c r="AC347" s="88"/>
      <c r="AD347" s="88"/>
      <c r="AE347" s="232"/>
      <c r="AF347" s="232"/>
      <c r="AG347" s="232"/>
      <c r="AH347" s="232"/>
      <c r="AJ347" s="88"/>
      <c r="AL347" s="88"/>
      <c r="AM347" s="334"/>
      <c r="AN347" s="232"/>
      <c r="AO347" s="232"/>
      <c r="AP347" s="232"/>
      <c r="AQ347" s="103"/>
      <c r="AS347" s="232"/>
      <c r="AT347" s="328"/>
      <c r="AU347" s="232"/>
      <c r="AV347" s="232"/>
      <c r="AW347" s="645"/>
      <c r="AX347" s="645"/>
      <c r="AY347" s="645"/>
      <c r="AZ347" s="645"/>
      <c r="BA347" s="645"/>
      <c r="BB347" s="645"/>
      <c r="BC347" s="645"/>
      <c r="BD347" s="333"/>
      <c r="BE347" s="333"/>
      <c r="BF347" s="333"/>
      <c r="BG347" s="333"/>
      <c r="BH347" s="333"/>
      <c r="BI347" s="333"/>
      <c r="BJ347" s="88"/>
      <c r="BK347" s="333"/>
      <c r="BL347" s="333"/>
      <c r="BM347" s="232"/>
      <c r="BN347" s="232"/>
      <c r="BP347" s="232"/>
      <c r="BR347" s="88"/>
      <c r="BS347" s="88"/>
      <c r="BT347" s="88"/>
      <c r="BU347" s="88"/>
      <c r="BV347" s="88"/>
      <c r="BW347" s="232"/>
      <c r="BX347" s="232"/>
      <c r="BY347" s="232"/>
      <c r="BZ347" s="232"/>
      <c r="CB347" s="88"/>
      <c r="CD347" s="88"/>
      <c r="CE347" s="232"/>
      <c r="CF347" s="232"/>
      <c r="CG347" s="232"/>
      <c r="CH347" s="232"/>
      <c r="CI347" s="232"/>
    </row>
    <row r="348" spans="1:87" x14ac:dyDescent="0.2">
      <c r="A348" s="429"/>
      <c r="B348" s="432" t="s">
        <v>503</v>
      </c>
      <c r="C348" s="431"/>
      <c r="D348" s="55"/>
      <c r="F348" s="232"/>
      <c r="G348" s="232"/>
      <c r="H348" s="232"/>
      <c r="I348" s="232"/>
      <c r="J348" s="232"/>
      <c r="K348" s="232"/>
      <c r="L348" s="232"/>
      <c r="M348" s="232"/>
      <c r="N348" s="232"/>
      <c r="O348" s="232"/>
      <c r="P348" s="232"/>
      <c r="Q348" s="232"/>
      <c r="R348" s="88"/>
      <c r="S348" s="232"/>
      <c r="T348" s="232"/>
      <c r="U348" s="232"/>
      <c r="V348" s="232"/>
      <c r="W348" s="232"/>
      <c r="X348" s="232"/>
      <c r="Z348" s="88"/>
      <c r="AA348" s="88"/>
      <c r="AB348" s="88"/>
      <c r="AC348" s="88"/>
      <c r="AD348" s="88"/>
      <c r="AE348" s="232"/>
      <c r="AF348" s="232"/>
      <c r="AG348" s="232"/>
      <c r="AH348" s="232"/>
      <c r="AJ348" s="88"/>
      <c r="AL348" s="88"/>
      <c r="AM348" s="334"/>
      <c r="AN348" s="232"/>
      <c r="AO348" s="232"/>
      <c r="AP348" s="232"/>
      <c r="AQ348" s="103"/>
      <c r="AS348" s="232"/>
      <c r="AT348" s="328"/>
      <c r="AU348" s="232"/>
      <c r="AV348" s="232"/>
      <c r="AW348" s="232"/>
      <c r="AX348" s="232"/>
      <c r="AY348" s="232"/>
      <c r="AZ348" s="232"/>
      <c r="BA348" s="232"/>
      <c r="BB348" s="232"/>
      <c r="BC348" s="232"/>
      <c r="BD348" s="232"/>
      <c r="BE348" s="232"/>
      <c r="BF348" s="232"/>
      <c r="BG348" s="232"/>
      <c r="BH348" s="232"/>
      <c r="BI348" s="232"/>
      <c r="BJ348" s="88"/>
      <c r="BK348" s="232"/>
      <c r="BL348" s="232"/>
      <c r="BM348" s="232"/>
      <c r="BN348" s="232"/>
      <c r="BO348" s="232"/>
      <c r="BP348" s="232"/>
      <c r="BR348" s="88"/>
      <c r="BS348" s="88"/>
      <c r="BT348" s="88"/>
      <c r="BU348" s="88"/>
      <c r="BV348" s="88"/>
      <c r="BW348" s="232"/>
      <c r="BX348" s="232"/>
      <c r="BY348" s="232"/>
      <c r="BZ348" s="232"/>
      <c r="CB348" s="88"/>
      <c r="CD348" s="88"/>
      <c r="CE348" s="232"/>
      <c r="CF348" s="232"/>
      <c r="CG348" s="232"/>
      <c r="CH348" s="232"/>
      <c r="CI348" s="232"/>
    </row>
    <row r="349" spans="1:87" x14ac:dyDescent="0.2">
      <c r="A349" s="429"/>
      <c r="B349" s="430"/>
      <c r="C349" s="431"/>
      <c r="D349" s="55"/>
      <c r="E349" s="422"/>
      <c r="F349" s="232"/>
      <c r="G349" s="232"/>
      <c r="H349" s="232"/>
      <c r="I349" s="232"/>
      <c r="J349" s="232"/>
      <c r="K349" s="232"/>
      <c r="L349" s="232"/>
      <c r="M349" s="232"/>
      <c r="N349" s="232"/>
      <c r="O349" s="232"/>
      <c r="P349" s="232"/>
      <c r="Q349" s="232"/>
      <c r="R349" s="32" t="s">
        <v>727</v>
      </c>
      <c r="S349" s="232"/>
      <c r="T349" s="232"/>
      <c r="U349" s="232"/>
      <c r="V349" s="232"/>
      <c r="W349" s="232"/>
      <c r="X349" s="232"/>
      <c r="Z349" s="88"/>
      <c r="AA349" s="88"/>
      <c r="AB349" s="88"/>
      <c r="AC349" s="88"/>
      <c r="AD349" s="32" t="s">
        <v>727</v>
      </c>
      <c r="AE349" s="232"/>
      <c r="AF349" s="232"/>
      <c r="AG349" s="232"/>
      <c r="AH349" s="232"/>
      <c r="AI349" s="232"/>
      <c r="AJ349" s="88"/>
      <c r="AL349" s="88"/>
      <c r="AM349" s="334"/>
      <c r="AN349" s="232"/>
      <c r="AO349" s="232"/>
      <c r="AP349" s="232"/>
      <c r="AQ349" s="103"/>
      <c r="AS349" s="232"/>
      <c r="AT349" s="328"/>
      <c r="AU349" s="232"/>
      <c r="AV349" s="232"/>
      <c r="AW349" s="422"/>
      <c r="AX349" s="232"/>
      <c r="AY349" s="232"/>
      <c r="AZ349" s="232"/>
      <c r="BA349" s="232"/>
      <c r="BB349" s="232"/>
      <c r="BC349" s="232"/>
      <c r="BD349" s="232"/>
      <c r="BE349" s="232"/>
      <c r="BF349" s="232"/>
      <c r="BG349" s="232"/>
      <c r="BH349" s="232"/>
      <c r="BI349" s="232"/>
      <c r="BJ349" s="88"/>
      <c r="BK349" s="232"/>
      <c r="BL349" s="232"/>
      <c r="BM349" s="232"/>
      <c r="BN349" s="232"/>
      <c r="BO349" s="232"/>
      <c r="BP349" s="232"/>
      <c r="BR349" s="88"/>
      <c r="BS349" s="88"/>
      <c r="BT349" s="88"/>
      <c r="BU349" s="88"/>
      <c r="BV349" s="88"/>
      <c r="BW349" s="232"/>
      <c r="BX349" s="232"/>
      <c r="BY349" s="232"/>
      <c r="BZ349" s="232"/>
      <c r="CA349" s="232"/>
      <c r="CB349" s="88"/>
      <c r="CD349" s="88"/>
      <c r="CE349" s="232"/>
      <c r="CF349" s="232"/>
      <c r="CG349" s="232"/>
      <c r="CH349" s="232"/>
      <c r="CI349" s="232"/>
    </row>
    <row r="350" spans="1:87" x14ac:dyDescent="0.2">
      <c r="A350" s="429"/>
      <c r="B350" s="430"/>
      <c r="C350" s="431"/>
      <c r="D350" s="55"/>
      <c r="E350" s="232"/>
      <c r="F350" s="232"/>
      <c r="G350" s="232"/>
      <c r="H350" s="232"/>
      <c r="I350" s="232"/>
      <c r="J350" s="232"/>
      <c r="K350" s="232"/>
      <c r="L350" s="232"/>
      <c r="M350" s="232"/>
      <c r="N350" s="232"/>
      <c r="O350" s="232"/>
      <c r="P350" s="232"/>
      <c r="Q350" s="232"/>
      <c r="R350" s="88" t="s">
        <v>135</v>
      </c>
      <c r="S350" s="232"/>
      <c r="T350" s="232"/>
      <c r="U350" s="232"/>
      <c r="V350" s="232"/>
      <c r="W350" s="232"/>
      <c r="Z350" s="88"/>
      <c r="AA350" s="88"/>
      <c r="AB350" s="88"/>
      <c r="AC350" s="88"/>
      <c r="AD350" s="27" t="s">
        <v>728</v>
      </c>
      <c r="AE350" s="232"/>
      <c r="AF350" s="232"/>
      <c r="AG350" s="232"/>
      <c r="AH350" s="232"/>
      <c r="AI350" s="232"/>
      <c r="AJ350" s="88"/>
      <c r="AM350" s="334"/>
      <c r="AN350" s="232"/>
      <c r="AO350" s="232"/>
      <c r="AP350" s="232">
        <v>634</v>
      </c>
      <c r="AQ350" s="103"/>
      <c r="AS350" s="232"/>
      <c r="AT350" s="328"/>
      <c r="AU350" s="232"/>
      <c r="AV350" s="232"/>
      <c r="AW350" s="232"/>
      <c r="AX350" s="232"/>
      <c r="AY350" s="232"/>
      <c r="AZ350" s="232"/>
      <c r="BA350" s="232"/>
      <c r="BB350" s="232"/>
      <c r="BC350" s="232"/>
      <c r="BD350" s="232"/>
      <c r="BE350" s="232"/>
      <c r="BF350" s="232"/>
      <c r="BG350" s="232"/>
      <c r="BH350" s="232"/>
      <c r="BI350" s="232"/>
      <c r="BJ350" s="88"/>
      <c r="BK350" s="232"/>
      <c r="BL350" s="232"/>
      <c r="BM350" s="232"/>
      <c r="BN350" s="232"/>
      <c r="BO350" s="232"/>
      <c r="BR350" s="88"/>
      <c r="BS350" s="88"/>
      <c r="BT350" s="88"/>
      <c r="BU350" s="88"/>
      <c r="BV350" s="88"/>
      <c r="BW350" s="232"/>
      <c r="BX350" s="232"/>
      <c r="BY350" s="232"/>
      <c r="BZ350" s="232"/>
      <c r="CA350" s="232"/>
      <c r="CB350" s="88"/>
      <c r="CD350" s="27"/>
      <c r="CE350" s="232"/>
      <c r="CF350" s="232"/>
      <c r="CG350" s="232"/>
      <c r="CH350" s="232"/>
      <c r="CI350" s="232"/>
    </row>
    <row r="351" spans="1:87" x14ac:dyDescent="0.2">
      <c r="A351" s="429"/>
      <c r="B351" s="430"/>
      <c r="C351" s="431"/>
      <c r="D351" s="55"/>
      <c r="E351" s="232"/>
      <c r="F351" s="232"/>
      <c r="G351" s="232"/>
      <c r="H351" s="232"/>
      <c r="I351" s="232"/>
      <c r="J351" s="232"/>
      <c r="K351" s="232"/>
      <c r="L351" s="232"/>
      <c r="M351" s="232"/>
      <c r="N351" s="232"/>
      <c r="O351" s="232"/>
      <c r="P351" s="232"/>
      <c r="Q351" s="232"/>
      <c r="R351" s="88"/>
      <c r="S351" s="232"/>
      <c r="T351" s="232"/>
      <c r="U351" s="232"/>
      <c r="V351" s="232"/>
      <c r="W351" s="232"/>
      <c r="Z351" s="88"/>
      <c r="AA351" s="88"/>
      <c r="AB351" s="88"/>
      <c r="AC351" s="88"/>
      <c r="AD351" s="88" t="s">
        <v>135</v>
      </c>
      <c r="AE351" s="232"/>
      <c r="AF351" s="232"/>
      <c r="AG351" s="232"/>
      <c r="AH351" s="232"/>
      <c r="AI351" s="232"/>
      <c r="AJ351" s="88"/>
      <c r="AM351" s="334"/>
      <c r="AN351" s="232"/>
      <c r="AO351" s="232"/>
      <c r="AP351" s="232"/>
      <c r="AQ351" s="103"/>
      <c r="AS351" s="232"/>
      <c r="AT351" s="328"/>
      <c r="AU351" s="232"/>
      <c r="AV351" s="232"/>
      <c r="AW351" s="232"/>
      <c r="AX351" s="232"/>
      <c r="AY351" s="232"/>
      <c r="AZ351" s="232"/>
      <c r="BA351" s="232"/>
      <c r="BB351" s="232"/>
      <c r="BC351" s="232"/>
      <c r="BD351" s="232"/>
      <c r="BE351" s="232"/>
      <c r="BF351" s="232"/>
      <c r="BG351" s="232"/>
      <c r="BH351" s="232"/>
      <c r="BI351" s="232"/>
      <c r="BJ351" s="88"/>
      <c r="BK351" s="232"/>
      <c r="BL351" s="232"/>
      <c r="BM351" s="232"/>
      <c r="BN351" s="232"/>
      <c r="BO351" s="232"/>
      <c r="BR351" s="88"/>
      <c r="BS351" s="88"/>
      <c r="BT351" s="88"/>
      <c r="BU351" s="88"/>
      <c r="BV351" s="88"/>
      <c r="BW351" s="232"/>
      <c r="BX351" s="232"/>
      <c r="BY351" s="232"/>
      <c r="BZ351" s="232"/>
      <c r="CA351" s="232"/>
      <c r="CB351" s="88"/>
      <c r="CD351" s="27"/>
      <c r="CE351" s="232"/>
      <c r="CF351" s="232"/>
      <c r="CG351" s="232"/>
      <c r="CH351" s="232"/>
      <c r="CI351" s="232"/>
    </row>
    <row r="352" spans="1:87" ht="6" customHeight="1" thickBot="1" x14ac:dyDescent="0.25">
      <c r="A352" s="433"/>
      <c r="B352" s="434"/>
      <c r="C352" s="435"/>
      <c r="D352" s="87"/>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105"/>
      <c r="AM352" s="86"/>
      <c r="AN352" s="85"/>
      <c r="AO352" s="85"/>
      <c r="AP352" s="85"/>
      <c r="AQ352" s="106"/>
      <c r="AS352" s="232"/>
      <c r="AT352" s="328"/>
      <c r="AU352" s="232"/>
      <c r="AV352" s="232"/>
      <c r="AW352" s="232"/>
      <c r="AX352" s="232"/>
      <c r="AY352" s="232"/>
      <c r="AZ352" s="232"/>
      <c r="BA352" s="232"/>
      <c r="BB352" s="232"/>
      <c r="BC352" s="232"/>
      <c r="BD352" s="232"/>
      <c r="BE352" s="232"/>
      <c r="BF352" s="232"/>
      <c r="BG352" s="232"/>
      <c r="BH352" s="232"/>
      <c r="BI352" s="232"/>
      <c r="BJ352" s="232"/>
      <c r="BK352" s="232"/>
      <c r="BL352" s="232"/>
      <c r="BM352" s="232"/>
      <c r="BN352" s="232"/>
      <c r="BO352" s="232"/>
      <c r="BP352" s="232"/>
      <c r="BQ352" s="232"/>
      <c r="BR352" s="232"/>
      <c r="BS352" s="232"/>
      <c r="BT352" s="232"/>
      <c r="BU352" s="232"/>
      <c r="BV352" s="232"/>
      <c r="BW352" s="232"/>
      <c r="BX352" s="232"/>
      <c r="BY352" s="232"/>
      <c r="BZ352" s="232"/>
      <c r="CA352" s="232"/>
      <c r="CB352" s="232"/>
      <c r="CC352" s="232"/>
      <c r="CD352" s="88"/>
      <c r="CE352" s="232"/>
      <c r="CF352" s="232"/>
      <c r="CG352" s="232"/>
      <c r="CH352" s="232"/>
      <c r="CI352" s="232"/>
    </row>
    <row r="353" spans="1:43" ht="6" customHeight="1" x14ac:dyDescent="0.2">
      <c r="A353" s="482"/>
      <c r="B353" s="427"/>
      <c r="C353" s="428"/>
      <c r="D353" s="192"/>
      <c r="E353" s="193"/>
      <c r="F353" s="193"/>
      <c r="G353" s="193"/>
      <c r="H353" s="193"/>
      <c r="I353" s="193"/>
      <c r="J353" s="193"/>
      <c r="K353" s="193"/>
      <c r="L353" s="193"/>
      <c r="M353" s="193"/>
      <c r="N353" s="193"/>
      <c r="O353" s="193"/>
      <c r="P353" s="193"/>
      <c r="Q353" s="193"/>
      <c r="R353" s="193"/>
      <c r="S353" s="193"/>
      <c r="T353" s="193"/>
      <c r="U353" s="194"/>
      <c r="V353" s="192"/>
      <c r="W353" s="193"/>
      <c r="X353" s="193"/>
      <c r="Y353" s="193"/>
      <c r="Z353" s="193"/>
      <c r="AA353" s="193"/>
      <c r="AB353" s="193"/>
      <c r="AC353" s="193"/>
      <c r="AD353" s="193"/>
      <c r="AE353" s="193"/>
      <c r="AF353" s="193"/>
      <c r="AG353" s="193"/>
      <c r="AH353" s="193"/>
      <c r="AI353" s="193"/>
      <c r="AJ353" s="193"/>
      <c r="AK353" s="193"/>
      <c r="AL353" s="193"/>
      <c r="AM353" s="194"/>
      <c r="AN353" s="193"/>
      <c r="AO353" s="193"/>
      <c r="AP353" s="193"/>
      <c r="AQ353" s="193"/>
    </row>
    <row r="354" spans="1:43" ht="11.25" customHeight="1" x14ac:dyDescent="0.2">
      <c r="A354" s="483"/>
      <c r="B354" s="430">
        <v>633</v>
      </c>
      <c r="C354" s="431"/>
      <c r="D354" s="195"/>
      <c r="E354" s="676" t="str">
        <f ca="1">VLOOKUP(INDIRECT(ADDRESS(ROW(),COLUMN()-3)),Language_Translations,MATCH(Language_Selected,Language_Options,0),FALSE)</f>
        <v>How long after the fever started did (NAME) first take an artemisinin combination therapy?</v>
      </c>
      <c r="F354" s="676"/>
      <c r="G354" s="676"/>
      <c r="H354" s="676"/>
      <c r="I354" s="676"/>
      <c r="J354" s="676"/>
      <c r="K354" s="676"/>
      <c r="L354" s="676"/>
      <c r="M354" s="676"/>
      <c r="N354" s="676"/>
      <c r="O354" s="676"/>
      <c r="P354" s="676"/>
      <c r="Q354" s="676"/>
      <c r="R354" s="676"/>
      <c r="S354" s="676"/>
      <c r="T354" s="676"/>
      <c r="U354" s="200"/>
      <c r="V354" s="195"/>
      <c r="W354" s="253" t="s">
        <v>729</v>
      </c>
      <c r="X354" s="253"/>
      <c r="Y354" s="253"/>
      <c r="Z354" s="253"/>
      <c r="AA354" s="201" t="s">
        <v>9</v>
      </c>
      <c r="AB354" s="201"/>
      <c r="AC354" s="201"/>
      <c r="AD354" s="201"/>
      <c r="AE354" s="201"/>
      <c r="AF354" s="201"/>
      <c r="AG354" s="201"/>
      <c r="AH354" s="201"/>
      <c r="AI354" s="201"/>
      <c r="AJ354" s="201"/>
      <c r="AK354" s="201"/>
      <c r="AL354" s="202" t="s">
        <v>730</v>
      </c>
      <c r="AM354" s="196"/>
      <c r="AN354" s="253"/>
      <c r="AO354" s="253"/>
      <c r="AP354" s="253"/>
      <c r="AQ354" s="253"/>
    </row>
    <row r="355" spans="1:43" x14ac:dyDescent="0.2">
      <c r="A355" s="483"/>
      <c r="B355" s="432" t="s">
        <v>503</v>
      </c>
      <c r="C355" s="431"/>
      <c r="D355" s="195"/>
      <c r="E355" s="676"/>
      <c r="F355" s="676"/>
      <c r="G355" s="676"/>
      <c r="H355" s="676"/>
      <c r="I355" s="676"/>
      <c r="J355" s="676"/>
      <c r="K355" s="676"/>
      <c r="L355" s="676"/>
      <c r="M355" s="676"/>
      <c r="N355" s="676"/>
      <c r="O355" s="676"/>
      <c r="P355" s="676"/>
      <c r="Q355" s="676"/>
      <c r="R355" s="676"/>
      <c r="S355" s="676"/>
      <c r="T355" s="676"/>
      <c r="U355" s="200"/>
      <c r="V355" s="195"/>
      <c r="W355" s="253" t="s">
        <v>731</v>
      </c>
      <c r="X355" s="253"/>
      <c r="Y355" s="253"/>
      <c r="Z355" s="253"/>
      <c r="AA355" s="201" t="s">
        <v>9</v>
      </c>
      <c r="AB355" s="201"/>
      <c r="AC355" s="201"/>
      <c r="AD355" s="201"/>
      <c r="AE355" s="201"/>
      <c r="AF355" s="201"/>
      <c r="AG355" s="201"/>
      <c r="AH355" s="201"/>
      <c r="AI355" s="201"/>
      <c r="AJ355" s="201"/>
      <c r="AK355" s="201"/>
      <c r="AL355" s="202" t="s">
        <v>87</v>
      </c>
      <c r="AM355" s="196"/>
      <c r="AN355" s="253"/>
      <c r="AO355" s="253"/>
      <c r="AP355" s="253"/>
      <c r="AQ355" s="253"/>
    </row>
    <row r="356" spans="1:43" x14ac:dyDescent="0.2">
      <c r="A356" s="483"/>
      <c r="B356" s="430"/>
      <c r="C356" s="431"/>
      <c r="D356" s="195"/>
      <c r="E356" s="676"/>
      <c r="F356" s="676"/>
      <c r="G356" s="676"/>
      <c r="H356" s="676"/>
      <c r="I356" s="676"/>
      <c r="J356" s="676"/>
      <c r="K356" s="676"/>
      <c r="L356" s="676"/>
      <c r="M356" s="676"/>
      <c r="N356" s="676"/>
      <c r="O356" s="676"/>
      <c r="P356" s="676"/>
      <c r="Q356" s="676"/>
      <c r="R356" s="676"/>
      <c r="S356" s="676"/>
      <c r="T356" s="676"/>
      <c r="U356" s="200"/>
      <c r="V356" s="195"/>
      <c r="W356" s="253" t="s">
        <v>732</v>
      </c>
      <c r="X356" s="253"/>
      <c r="Y356" s="253"/>
      <c r="Z356" s="253"/>
      <c r="AA356" s="253"/>
      <c r="AB356" s="253"/>
      <c r="AC356" s="253"/>
      <c r="AD356" s="253"/>
      <c r="AE356" s="253"/>
      <c r="AF356" s="111" t="s">
        <v>9</v>
      </c>
      <c r="AG356" s="111"/>
      <c r="AH356" s="111"/>
      <c r="AI356" s="111"/>
      <c r="AJ356" s="111"/>
      <c r="AK356" s="111"/>
      <c r="AL356" s="202" t="s">
        <v>89</v>
      </c>
      <c r="AM356" s="196"/>
      <c r="AN356" s="253"/>
      <c r="AO356" s="253"/>
      <c r="AP356" s="253"/>
      <c r="AQ356" s="253"/>
    </row>
    <row r="357" spans="1:43" x14ac:dyDescent="0.2">
      <c r="A357" s="483"/>
      <c r="B357" s="430"/>
      <c r="C357" s="431"/>
      <c r="D357" s="195"/>
      <c r="E357" s="676"/>
      <c r="F357" s="676"/>
      <c r="G357" s="676"/>
      <c r="H357" s="676"/>
      <c r="I357" s="676"/>
      <c r="J357" s="676"/>
      <c r="K357" s="676"/>
      <c r="L357" s="676"/>
      <c r="M357" s="676"/>
      <c r="N357" s="676"/>
      <c r="O357" s="676"/>
      <c r="P357" s="676"/>
      <c r="Q357" s="676"/>
      <c r="R357" s="676"/>
      <c r="S357" s="676"/>
      <c r="T357" s="676"/>
      <c r="U357" s="200"/>
      <c r="V357" s="195"/>
      <c r="W357" s="253" t="s">
        <v>733</v>
      </c>
      <c r="X357" s="253"/>
      <c r="Y357" s="253"/>
      <c r="Z357" s="253"/>
      <c r="AA357" s="253"/>
      <c r="AB357" s="253"/>
      <c r="AC357" s="253"/>
      <c r="AE357" s="253"/>
      <c r="AF357" s="253"/>
      <c r="AG357" s="253"/>
      <c r="AH357" s="253"/>
      <c r="AJ357" s="111" t="s">
        <v>9</v>
      </c>
      <c r="AK357" s="111"/>
      <c r="AL357" s="202" t="s">
        <v>91</v>
      </c>
      <c r="AM357" s="196"/>
      <c r="AN357" s="253"/>
      <c r="AO357" s="253"/>
      <c r="AP357" s="253"/>
      <c r="AQ357" s="253"/>
    </row>
    <row r="358" spans="1:43" x14ac:dyDescent="0.2">
      <c r="A358" s="483"/>
      <c r="B358" s="430"/>
      <c r="C358" s="431"/>
      <c r="D358" s="195"/>
      <c r="E358" s="676"/>
      <c r="F358" s="676"/>
      <c r="G358" s="676"/>
      <c r="H358" s="676"/>
      <c r="I358" s="676"/>
      <c r="J358" s="676"/>
      <c r="K358" s="676"/>
      <c r="L358" s="676"/>
      <c r="M358" s="676"/>
      <c r="N358" s="676"/>
      <c r="O358" s="676"/>
      <c r="P358" s="676"/>
      <c r="Q358" s="676"/>
      <c r="R358" s="676"/>
      <c r="S358" s="676"/>
      <c r="T358" s="676"/>
      <c r="U358" s="200"/>
      <c r="V358" s="195"/>
      <c r="W358" s="253" t="s">
        <v>260</v>
      </c>
      <c r="X358" s="253"/>
      <c r="Y358" s="253"/>
      <c r="Z358" s="253"/>
      <c r="AA358" s="253"/>
      <c r="AB358" s="201" t="s">
        <v>9</v>
      </c>
      <c r="AC358" s="201"/>
      <c r="AD358" s="201"/>
      <c r="AE358" s="201"/>
      <c r="AF358" s="201"/>
      <c r="AG358" s="201"/>
      <c r="AH358" s="201"/>
      <c r="AI358" s="201"/>
      <c r="AJ358" s="201"/>
      <c r="AK358" s="201"/>
      <c r="AL358" s="202" t="s">
        <v>212</v>
      </c>
      <c r="AM358" s="196"/>
      <c r="AN358" s="253"/>
      <c r="AO358" s="253"/>
      <c r="AP358" s="253"/>
      <c r="AQ358" s="253"/>
    </row>
    <row r="359" spans="1:43" ht="6" customHeight="1" thickBot="1" x14ac:dyDescent="0.25">
      <c r="A359" s="484"/>
      <c r="B359" s="434"/>
      <c r="C359" s="435"/>
      <c r="D359" s="197"/>
      <c r="E359" s="198"/>
      <c r="F359" s="198"/>
      <c r="G359" s="198"/>
      <c r="H359" s="198"/>
      <c r="I359" s="198"/>
      <c r="J359" s="198"/>
      <c r="K359" s="198"/>
      <c r="L359" s="198"/>
      <c r="M359" s="198"/>
      <c r="N359" s="198"/>
      <c r="O359" s="198"/>
      <c r="P359" s="198"/>
      <c r="Q359" s="198"/>
      <c r="R359" s="198"/>
      <c r="S359" s="198"/>
      <c r="T359" s="198"/>
      <c r="U359" s="199"/>
      <c r="V359" s="197"/>
      <c r="W359" s="198"/>
      <c r="X359" s="198"/>
      <c r="Y359" s="198"/>
      <c r="Z359" s="198"/>
      <c r="AA359" s="198"/>
      <c r="AB359" s="198"/>
      <c r="AC359" s="198"/>
      <c r="AD359" s="198"/>
      <c r="AE359" s="198"/>
      <c r="AF359" s="198"/>
      <c r="AG359" s="198"/>
      <c r="AH359" s="198"/>
      <c r="AI359" s="198"/>
      <c r="AJ359" s="198"/>
      <c r="AK359" s="198"/>
      <c r="AL359" s="198"/>
      <c r="AM359" s="199"/>
      <c r="AN359" s="198"/>
      <c r="AO359" s="198"/>
      <c r="AP359" s="198"/>
      <c r="AQ359" s="198"/>
    </row>
    <row r="360" spans="1:43" s="140" customFormat="1" ht="6" customHeight="1" x14ac:dyDescent="0.2">
      <c r="A360" s="403"/>
      <c r="B360" s="375"/>
      <c r="C360" s="404"/>
      <c r="D360" s="405"/>
      <c r="E360" s="405"/>
      <c r="F360" s="405"/>
      <c r="G360" s="405"/>
      <c r="H360" s="405"/>
      <c r="I360" s="405"/>
      <c r="J360" s="405"/>
      <c r="K360" s="405"/>
      <c r="L360" s="405"/>
      <c r="M360" s="405"/>
      <c r="N360" s="405"/>
      <c r="O360" s="405"/>
      <c r="P360" s="405"/>
      <c r="Q360" s="405"/>
      <c r="R360" s="405"/>
      <c r="S360" s="405"/>
      <c r="T360" s="405"/>
      <c r="U360" s="405"/>
      <c r="V360" s="405"/>
      <c r="W360" s="405"/>
      <c r="X360" s="405"/>
      <c r="Y360" s="405"/>
      <c r="Z360" s="405"/>
      <c r="AA360" s="405"/>
      <c r="AB360" s="405"/>
      <c r="AC360" s="405"/>
      <c r="AD360" s="405"/>
      <c r="AE360" s="405"/>
      <c r="AF360" s="405"/>
      <c r="AG360" s="405"/>
      <c r="AH360" s="405"/>
      <c r="AI360" s="405"/>
      <c r="AJ360" s="405"/>
      <c r="AK360" s="405"/>
      <c r="AL360" s="405"/>
      <c r="AM360" s="405"/>
      <c r="AN360" s="406"/>
      <c r="AO360" s="405"/>
      <c r="AP360" s="407"/>
      <c r="AQ360" s="408"/>
    </row>
    <row r="361" spans="1:43" s="140" customFormat="1" ht="10.75" customHeight="1" x14ac:dyDescent="0.2">
      <c r="A361" s="102"/>
      <c r="B361" s="146">
        <v>634</v>
      </c>
      <c r="C361" s="334"/>
      <c r="D361" s="232"/>
      <c r="E361" s="762" t="s">
        <v>734</v>
      </c>
      <c r="F361" s="762"/>
      <c r="G361" s="762"/>
      <c r="H361" s="762"/>
      <c r="I361" s="762"/>
      <c r="J361" s="762"/>
      <c r="K361" s="762"/>
      <c r="L361" s="762"/>
      <c r="M361" s="762"/>
      <c r="N361" s="762"/>
      <c r="O361" s="762"/>
      <c r="P361" s="762"/>
      <c r="Q361" s="762"/>
      <c r="R361" s="762"/>
      <c r="S361" s="762"/>
      <c r="T361" s="762"/>
      <c r="U361" s="762"/>
      <c r="V361" s="762"/>
      <c r="W361" s="762"/>
      <c r="X361" s="762"/>
      <c r="Y361" s="762"/>
      <c r="Z361" s="762"/>
      <c r="AA361" s="762"/>
      <c r="AB361" s="762"/>
      <c r="AC361" s="762"/>
      <c r="AD361" s="762"/>
      <c r="AE361" s="762"/>
      <c r="AF361" s="762"/>
      <c r="AG361" s="762"/>
      <c r="AH361" s="762"/>
      <c r="AI361" s="762"/>
      <c r="AJ361" s="762"/>
      <c r="AK361" s="762"/>
      <c r="AL361" s="762"/>
      <c r="AM361" s="232"/>
      <c r="AN361" s="55"/>
      <c r="AO361" s="232"/>
      <c r="AP361" s="232"/>
      <c r="AQ361" s="103"/>
    </row>
    <row r="362" spans="1:43" s="140" customFormat="1" ht="10.75" customHeight="1" x14ac:dyDescent="0.2">
      <c r="A362" s="102"/>
      <c r="B362" s="328"/>
      <c r="C362" s="334"/>
      <c r="D362" s="232"/>
      <c r="E362" s="762"/>
      <c r="F362" s="762"/>
      <c r="G362" s="762"/>
      <c r="H362" s="762"/>
      <c r="I362" s="762"/>
      <c r="J362" s="762"/>
      <c r="K362" s="762"/>
      <c r="L362" s="762"/>
      <c r="M362" s="762"/>
      <c r="N362" s="762"/>
      <c r="O362" s="762"/>
      <c r="P362" s="762"/>
      <c r="Q362" s="762"/>
      <c r="R362" s="762"/>
      <c r="S362" s="762"/>
      <c r="T362" s="762"/>
      <c r="U362" s="762"/>
      <c r="V362" s="762"/>
      <c r="W362" s="762"/>
      <c r="X362" s="762"/>
      <c r="Y362" s="762"/>
      <c r="Z362" s="762"/>
      <c r="AA362" s="762"/>
      <c r="AB362" s="762"/>
      <c r="AC362" s="762"/>
      <c r="AD362" s="762"/>
      <c r="AE362" s="762"/>
      <c r="AF362" s="762"/>
      <c r="AG362" s="762"/>
      <c r="AH362" s="762"/>
      <c r="AI362" s="762"/>
      <c r="AJ362" s="762"/>
      <c r="AK362" s="762"/>
      <c r="AL362" s="762"/>
      <c r="AM362" s="232"/>
      <c r="AN362" s="55"/>
      <c r="AO362" s="232"/>
      <c r="AP362" s="232"/>
      <c r="AQ362" s="103"/>
    </row>
    <row r="363" spans="1:43" s="140" customFormat="1" ht="6" customHeight="1" x14ac:dyDescent="0.2">
      <c r="A363" s="102"/>
      <c r="B363" s="125"/>
      <c r="C363" s="334"/>
      <c r="D363" s="232"/>
      <c r="E363" s="232"/>
      <c r="F363" s="232"/>
      <c r="G363" s="232"/>
      <c r="H363" s="232"/>
      <c r="I363" s="232"/>
      <c r="J363" s="232"/>
      <c r="K363" s="232"/>
      <c r="L363" s="232"/>
      <c r="M363" s="232"/>
      <c r="N363" s="232"/>
      <c r="O363" s="232"/>
      <c r="P363" s="232"/>
      <c r="Q363" s="232"/>
      <c r="R363" s="232"/>
      <c r="S363" s="232"/>
      <c r="T363" s="232"/>
      <c r="U363" s="232"/>
      <c r="V363" s="232"/>
      <c r="W363" s="232"/>
      <c r="X363" s="232"/>
      <c r="Y363" s="232"/>
      <c r="Z363" s="232"/>
      <c r="AA363" s="232"/>
      <c r="AB363" s="232"/>
      <c r="AC363" s="232"/>
      <c r="AD363" s="232"/>
      <c r="AE363" s="232"/>
      <c r="AF363" s="232"/>
      <c r="AG363" s="232"/>
      <c r="AH363" s="232"/>
      <c r="AI363" s="232"/>
      <c r="AJ363" s="232"/>
      <c r="AK363" s="232"/>
      <c r="AL363" s="232"/>
      <c r="AM363" s="232"/>
      <c r="AN363" s="55"/>
      <c r="AO363" s="232"/>
      <c r="AP363" s="232"/>
      <c r="AQ363" s="103"/>
    </row>
    <row r="364" spans="1:43" s="140" customFormat="1" ht="11.25" customHeight="1" x14ac:dyDescent="0.2">
      <c r="A364" s="102"/>
      <c r="B364" s="163"/>
      <c r="C364" s="334"/>
      <c r="D364" s="232"/>
      <c r="E364" s="232"/>
      <c r="F364" s="721" t="s">
        <v>735</v>
      </c>
      <c r="G364" s="721"/>
      <c r="H364" s="721"/>
      <c r="I364" s="721"/>
      <c r="J364" s="721"/>
      <c r="K364" s="721"/>
      <c r="L364" s="721"/>
      <c r="M364" s="721"/>
      <c r="N364" s="721"/>
      <c r="O364" s="721"/>
      <c r="Q364" s="232"/>
      <c r="R364" s="232"/>
      <c r="S364" s="232"/>
      <c r="T364" s="232"/>
      <c r="U364" s="232"/>
      <c r="V364" s="721" t="s">
        <v>736</v>
      </c>
      <c r="W364" s="721"/>
      <c r="X364" s="721"/>
      <c r="Y364" s="721"/>
      <c r="Z364" s="721"/>
      <c r="AA364" s="721"/>
      <c r="AB364" s="721"/>
      <c r="AC364" s="721"/>
      <c r="AD364" s="232"/>
      <c r="AE364" s="232"/>
      <c r="AF364" s="232"/>
      <c r="AG364" s="232"/>
      <c r="AH364" s="232"/>
      <c r="AI364" s="232"/>
      <c r="AJ364" s="232"/>
      <c r="AK364" s="232"/>
      <c r="AL364" s="232"/>
      <c r="AM364" s="232"/>
      <c r="AN364" s="55"/>
      <c r="AO364" s="232"/>
      <c r="AQ364" s="103"/>
    </row>
    <row r="365" spans="1:43" s="140" customFormat="1" x14ac:dyDescent="0.2">
      <c r="A365" s="102"/>
      <c r="B365" s="328"/>
      <c r="C365" s="334"/>
      <c r="D365" s="232"/>
      <c r="E365" s="232"/>
      <c r="F365" s="721"/>
      <c r="G365" s="721"/>
      <c r="H365" s="721"/>
      <c r="I365" s="721"/>
      <c r="J365" s="721"/>
      <c r="K365" s="721"/>
      <c r="L365" s="721"/>
      <c r="M365" s="721"/>
      <c r="N365" s="721"/>
      <c r="O365" s="721"/>
      <c r="Q365" s="232"/>
      <c r="R365" s="232"/>
      <c r="S365" s="232"/>
      <c r="T365" s="232"/>
      <c r="U365" s="232"/>
      <c r="V365" s="721"/>
      <c r="W365" s="721"/>
      <c r="X365" s="721"/>
      <c r="Y365" s="721"/>
      <c r="Z365" s="721"/>
      <c r="AA365" s="721"/>
      <c r="AB365" s="721"/>
      <c r="AC365" s="721"/>
      <c r="AD365" s="232"/>
      <c r="AE365" s="232"/>
      <c r="AF365" s="232"/>
      <c r="AG365" s="232"/>
      <c r="AH365" s="232"/>
      <c r="AI365" s="232"/>
      <c r="AJ365" s="232"/>
      <c r="AK365" s="232"/>
      <c r="AL365" s="232"/>
      <c r="AM365" s="232"/>
      <c r="AN365" s="55"/>
      <c r="AO365" s="232"/>
      <c r="AP365" s="140">
        <v>635</v>
      </c>
      <c r="AQ365" s="103"/>
    </row>
    <row r="366" spans="1:43" s="140" customFormat="1" ht="11.25" customHeight="1" x14ac:dyDescent="0.2">
      <c r="A366" s="102"/>
      <c r="B366" s="328"/>
      <c r="C366" s="334"/>
      <c r="D366" s="232"/>
      <c r="E366" s="232"/>
      <c r="F366" s="721"/>
      <c r="G366" s="721"/>
      <c r="H366" s="721"/>
      <c r="I366" s="721"/>
      <c r="J366" s="721"/>
      <c r="K366" s="721"/>
      <c r="L366" s="721"/>
      <c r="M366" s="721"/>
      <c r="N366" s="721"/>
      <c r="O366" s="721"/>
      <c r="P366" s="232"/>
      <c r="Q366" s="232"/>
      <c r="S366" s="232"/>
      <c r="T366" s="232"/>
      <c r="U366" s="232"/>
      <c r="V366" s="721"/>
      <c r="W366" s="721"/>
      <c r="X366" s="721"/>
      <c r="Y366" s="721"/>
      <c r="Z366" s="721"/>
      <c r="AA366" s="721"/>
      <c r="AB366" s="721"/>
      <c r="AC366" s="721"/>
      <c r="AD366" s="232"/>
      <c r="AE366" s="232"/>
      <c r="AF366" s="232"/>
      <c r="AG366" s="232"/>
      <c r="AH366" s="232"/>
      <c r="AI366" s="232"/>
      <c r="AJ366" s="232"/>
      <c r="AK366" s="232"/>
      <c r="AL366" s="232"/>
      <c r="AM366" s="232"/>
      <c r="AN366" s="55"/>
      <c r="AO366" s="232"/>
      <c r="AP366" s="232"/>
      <c r="AQ366" s="103"/>
    </row>
    <row r="367" spans="1:43" s="140" customFormat="1" ht="11.25" customHeight="1" x14ac:dyDescent="0.2">
      <c r="A367" s="102"/>
      <c r="B367" s="328"/>
      <c r="C367" s="334"/>
      <c r="D367" s="232"/>
      <c r="E367" s="232"/>
      <c r="F367" s="232"/>
      <c r="H367" s="368"/>
      <c r="I367" s="368"/>
      <c r="J367" s="368"/>
      <c r="K367" s="368"/>
      <c r="L367" s="368"/>
      <c r="M367" s="368"/>
      <c r="N367" s="368"/>
      <c r="O367" s="368"/>
      <c r="P367" s="2"/>
      <c r="Q367" s="2"/>
      <c r="S367" s="232"/>
      <c r="T367" s="232"/>
      <c r="U367" s="232"/>
      <c r="V367" s="721"/>
      <c r="W367" s="721"/>
      <c r="X367" s="721"/>
      <c r="Y367" s="721"/>
      <c r="Z367" s="721"/>
      <c r="AA367" s="721"/>
      <c r="AB367" s="721"/>
      <c r="AC367" s="721"/>
      <c r="AD367" s="232"/>
      <c r="AE367" s="232"/>
      <c r="AF367" s="232"/>
      <c r="AG367" s="232"/>
      <c r="AH367" s="232"/>
      <c r="AI367" s="232"/>
      <c r="AJ367" s="232"/>
      <c r="AK367" s="232"/>
      <c r="AL367" s="232"/>
      <c r="AM367" s="232"/>
      <c r="AN367" s="55"/>
      <c r="AO367" s="232"/>
      <c r="AP367" s="232"/>
      <c r="AQ367" s="103"/>
    </row>
    <row r="368" spans="1:43" s="140" customFormat="1" ht="11.25" customHeight="1" x14ac:dyDescent="0.2">
      <c r="A368" s="102"/>
      <c r="B368" s="328"/>
      <c r="C368" s="334"/>
      <c r="D368" s="232"/>
      <c r="E368" s="232"/>
      <c r="F368" s="232"/>
      <c r="G368" s="717" t="s">
        <v>737</v>
      </c>
      <c r="H368" s="717"/>
      <c r="I368" s="717"/>
      <c r="J368" s="717"/>
      <c r="K368" s="717"/>
      <c r="L368" s="717"/>
      <c r="M368" s="717"/>
      <c r="N368" s="717"/>
      <c r="O368" s="717"/>
      <c r="P368" s="2"/>
      <c r="Q368" s="2"/>
      <c r="S368" s="232"/>
      <c r="T368" s="232"/>
      <c r="U368" s="232"/>
      <c r="V368" s="232"/>
      <c r="W368" s="232"/>
      <c r="X368" s="232"/>
      <c r="Y368" s="232"/>
      <c r="Z368" s="232"/>
      <c r="AA368" s="232"/>
      <c r="AB368" s="232"/>
      <c r="AC368" s="232"/>
      <c r="AD368" s="232"/>
      <c r="AE368" s="232"/>
      <c r="AF368" s="232"/>
      <c r="AG368" s="232"/>
      <c r="AH368" s="232"/>
      <c r="AI368" s="232"/>
      <c r="AJ368" s="232"/>
      <c r="AK368" s="232"/>
      <c r="AL368" s="232"/>
      <c r="AM368" s="232"/>
      <c r="AN368" s="55"/>
      <c r="AO368" s="232"/>
      <c r="AP368" s="232"/>
      <c r="AQ368" s="103"/>
    </row>
    <row r="369" spans="1:43" s="140" customFormat="1" ht="11.25" customHeight="1" x14ac:dyDescent="0.2">
      <c r="A369" s="102"/>
      <c r="B369" s="328"/>
      <c r="C369" s="334"/>
      <c r="D369" s="232"/>
      <c r="E369" s="232"/>
      <c r="F369" s="232"/>
      <c r="G369" s="717"/>
      <c r="H369" s="717"/>
      <c r="I369" s="717"/>
      <c r="J369" s="717"/>
      <c r="K369" s="717"/>
      <c r="L369" s="717"/>
      <c r="M369" s="717"/>
      <c r="N369" s="717"/>
      <c r="O369" s="717"/>
      <c r="P369" s="2"/>
      <c r="Q369" s="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55"/>
      <c r="AO369" s="232"/>
      <c r="AP369" s="232"/>
      <c r="AQ369" s="103"/>
    </row>
    <row r="370" spans="1:43" s="140" customFormat="1" ht="6" customHeight="1" thickBot="1" x14ac:dyDescent="0.25">
      <c r="A370" s="104"/>
      <c r="B370" s="332"/>
      <c r="C370" s="85"/>
      <c r="D370" s="87"/>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7"/>
      <c r="AO370" s="85"/>
      <c r="AP370" s="85"/>
      <c r="AQ370" s="106"/>
    </row>
    <row r="371" spans="1:43" ht="6" customHeight="1" x14ac:dyDescent="0.2">
      <c r="A371" s="1"/>
      <c r="B371" s="97"/>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00"/>
      <c r="AM371" s="1"/>
      <c r="AN371" s="1"/>
      <c r="AO371" s="1"/>
      <c r="AP371" s="1"/>
      <c r="AQ371" s="1"/>
    </row>
  </sheetData>
  <sheetProtection formatCells="0" formatRows="0" insertRows="0" deleteRows="0"/>
  <mergeCells count="84">
    <mergeCell ref="F63:T63"/>
    <mergeCell ref="AO73:AP73"/>
    <mergeCell ref="A1:AQ1"/>
    <mergeCell ref="A71:AQ71"/>
    <mergeCell ref="F33:P34"/>
    <mergeCell ref="F35:P36"/>
    <mergeCell ref="E38:T39"/>
    <mergeCell ref="E30:T31"/>
    <mergeCell ref="E49:T51"/>
    <mergeCell ref="E3:T3"/>
    <mergeCell ref="W3:AL3"/>
    <mergeCell ref="AO3:AP3"/>
    <mergeCell ref="E42:T44"/>
    <mergeCell ref="E45:T46"/>
    <mergeCell ref="E17:AL18"/>
    <mergeCell ref="AP26:AP27"/>
    <mergeCell ref="AP67:AP68"/>
    <mergeCell ref="AP228:AP229"/>
    <mergeCell ref="E250:T252"/>
    <mergeCell ref="E232:T238"/>
    <mergeCell ref="E241:N241"/>
    <mergeCell ref="E111:T112"/>
    <mergeCell ref="E161:T162"/>
    <mergeCell ref="E166:T167"/>
    <mergeCell ref="F171:T172"/>
    <mergeCell ref="AP183:AP184"/>
    <mergeCell ref="AP208:AP209"/>
    <mergeCell ref="E196:P196"/>
    <mergeCell ref="E163:P163"/>
    <mergeCell ref="F173:P173"/>
    <mergeCell ref="E212:T214"/>
    <mergeCell ref="F174:T175"/>
    <mergeCell ref="E178:T178"/>
    <mergeCell ref="E102:T108"/>
    <mergeCell ref="E115:T117"/>
    <mergeCell ref="E120:T121"/>
    <mergeCell ref="E123:T126"/>
    <mergeCell ref="E155:K155"/>
    <mergeCell ref="F169:T170"/>
    <mergeCell ref="E73:T73"/>
    <mergeCell ref="E227:T229"/>
    <mergeCell ref="E222:T224"/>
    <mergeCell ref="E217:T219"/>
    <mergeCell ref="G368:O369"/>
    <mergeCell ref="E317:T321"/>
    <mergeCell ref="E354:T358"/>
    <mergeCell ref="E361:AL362"/>
    <mergeCell ref="V364:AC367"/>
    <mergeCell ref="F364:O366"/>
    <mergeCell ref="E187:T187"/>
    <mergeCell ref="F191:L193"/>
    <mergeCell ref="N191:T193"/>
    <mergeCell ref="E207:T209"/>
    <mergeCell ref="F182:L184"/>
    <mergeCell ref="N182:T184"/>
    <mergeCell ref="AW347:BC347"/>
    <mergeCell ref="E246:T247"/>
    <mergeCell ref="AP242:AP243"/>
    <mergeCell ref="E290:K290"/>
    <mergeCell ref="E296:T297"/>
    <mergeCell ref="E301:T302"/>
    <mergeCell ref="AP308:AP309"/>
    <mergeCell ref="E298:P298"/>
    <mergeCell ref="E304:P304"/>
    <mergeCell ref="E307:T309"/>
    <mergeCell ref="E312:T314"/>
    <mergeCell ref="E254:T255"/>
    <mergeCell ref="E258:T261"/>
    <mergeCell ref="F8:Q10"/>
    <mergeCell ref="E5:AL6"/>
    <mergeCell ref="W8:AE10"/>
    <mergeCell ref="E13:AL14"/>
    <mergeCell ref="F84:L99"/>
    <mergeCell ref="N84:U99"/>
    <mergeCell ref="P81:R82"/>
    <mergeCell ref="E79:T79"/>
    <mergeCell ref="E76:K76"/>
    <mergeCell ref="F61:T61"/>
    <mergeCell ref="F57:T57"/>
    <mergeCell ref="F59:T59"/>
    <mergeCell ref="E54:T55"/>
    <mergeCell ref="E66:T68"/>
    <mergeCell ref="E24:T24"/>
    <mergeCell ref="W73:AL73"/>
  </mergeCells>
  <printOptions horizontalCentered="1"/>
  <pageMargins left="0.5" right="0.5" top="0.5" bottom="0.5" header="0.3" footer="0.3"/>
  <pageSetup paperSize="9" scale="98" orientation="portrait" r:id="rId1"/>
  <headerFooter>
    <oddFooter>&amp;CW-&amp;P</oddFooter>
  </headerFooter>
  <rowBreaks count="5" manualBreakCount="5">
    <brk id="70" max="42" man="1"/>
    <brk id="113" max="42" man="1"/>
    <brk id="176" max="42" man="1"/>
    <brk id="248" max="42" man="1"/>
    <brk id="310" max="42"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00CC"/>
  </sheetPr>
  <dimension ref="A1:AT420"/>
  <sheetViews>
    <sheetView view="pageBreakPreview" zoomScaleNormal="130" zoomScaleSheetLayoutView="100" workbookViewId="0">
      <selection activeCell="B5" sqref="B5"/>
    </sheetView>
  </sheetViews>
  <sheetFormatPr defaultColWidth="2.77734375" defaultRowHeight="10" x14ac:dyDescent="0.2"/>
  <cols>
    <col min="1" max="1" width="1.77734375" style="140" customWidth="1"/>
    <col min="2" max="2" width="4.77734375" style="125" customWidth="1"/>
    <col min="3" max="4" width="1.77734375" style="140" customWidth="1"/>
    <col min="5" max="20" width="2.77734375" style="140"/>
    <col min="21" max="22" width="1.77734375" style="140" customWidth="1"/>
    <col min="23" max="32" width="2.77734375" style="140"/>
    <col min="33" max="33" width="2.77734375" style="140" customWidth="1"/>
    <col min="34" max="34" width="2.77734375" style="140"/>
    <col min="35" max="35" width="2.77734375" style="140" customWidth="1"/>
    <col min="36" max="36" width="2.77734375" style="140"/>
    <col min="37" max="37" width="2.77734375" style="140" customWidth="1"/>
    <col min="38" max="38" width="2.77734375" style="156" customWidth="1"/>
    <col min="39" max="41" width="1.77734375" style="140" customWidth="1"/>
    <col min="42" max="42" width="4.77734375" style="140" customWidth="1"/>
    <col min="43" max="43" width="1.77734375" style="140" customWidth="1"/>
    <col min="44" max="44" width="2.77734375" style="140"/>
    <col min="45" max="45" width="6.6640625" style="140" customWidth="1"/>
    <col min="46" max="16384" width="2.77734375" style="140"/>
  </cols>
  <sheetData>
    <row r="1" spans="1:43" customFormat="1" x14ac:dyDescent="0.2">
      <c r="A1" s="672" t="s">
        <v>641</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customFormat="1"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X2" s="232"/>
      <c r="Y2" s="232"/>
      <c r="Z2" s="232"/>
      <c r="AA2" s="232"/>
      <c r="AB2" s="232"/>
      <c r="AC2" s="232"/>
      <c r="AD2" s="232"/>
      <c r="AE2" s="232"/>
      <c r="AF2" s="232"/>
      <c r="AG2" s="232"/>
      <c r="AL2" s="27"/>
    </row>
    <row r="3" spans="1:43" ht="11.25" customHeight="1" thickBot="1" x14ac:dyDescent="0.25">
      <c r="A3" s="137"/>
      <c r="B3" s="349" t="s">
        <v>59</v>
      </c>
      <c r="C3" s="138"/>
      <c r="D3" s="139"/>
      <c r="E3" s="719" t="s">
        <v>60</v>
      </c>
      <c r="F3" s="719"/>
      <c r="G3" s="719"/>
      <c r="H3" s="719"/>
      <c r="I3" s="719"/>
      <c r="J3" s="719"/>
      <c r="K3" s="719"/>
      <c r="L3" s="719"/>
      <c r="M3" s="719"/>
      <c r="N3" s="719"/>
      <c r="O3" s="719"/>
      <c r="P3" s="719"/>
      <c r="Q3" s="719"/>
      <c r="R3" s="719"/>
      <c r="S3" s="719"/>
      <c r="T3" s="719"/>
      <c r="U3" s="138"/>
      <c r="V3" s="139"/>
      <c r="W3" s="719" t="s">
        <v>61</v>
      </c>
      <c r="X3" s="719"/>
      <c r="Y3" s="719"/>
      <c r="Z3" s="719"/>
      <c r="AA3" s="719"/>
      <c r="AB3" s="719"/>
      <c r="AC3" s="719"/>
      <c r="AD3" s="719"/>
      <c r="AE3" s="719"/>
      <c r="AF3" s="719"/>
      <c r="AG3" s="719"/>
      <c r="AH3" s="719"/>
      <c r="AI3" s="719"/>
      <c r="AJ3" s="719"/>
      <c r="AK3" s="719"/>
      <c r="AL3" s="719"/>
      <c r="AM3" s="138"/>
      <c r="AN3" s="139"/>
      <c r="AO3" s="719" t="s">
        <v>62</v>
      </c>
      <c r="AP3" s="719"/>
      <c r="AQ3" s="137"/>
    </row>
    <row r="4" spans="1:43" ht="6" customHeight="1" x14ac:dyDescent="0.2">
      <c r="A4" s="159"/>
      <c r="B4" s="151"/>
      <c r="C4" s="152"/>
      <c r="D4" s="153"/>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4"/>
      <c r="AM4" s="152"/>
      <c r="AN4" s="153"/>
      <c r="AO4" s="150"/>
      <c r="AP4" s="150"/>
      <c r="AQ4" s="160"/>
    </row>
    <row r="5" spans="1:43" ht="11.25" customHeight="1" x14ac:dyDescent="0.2">
      <c r="A5" s="141"/>
      <c r="B5" s="146">
        <v>635</v>
      </c>
      <c r="C5" s="142"/>
      <c r="D5" s="143"/>
      <c r="E5" s="715" t="s">
        <v>738</v>
      </c>
      <c r="F5" s="715"/>
      <c r="G5" s="715"/>
      <c r="H5" s="715"/>
      <c r="I5" s="715"/>
      <c r="J5" s="715"/>
      <c r="K5" s="715"/>
      <c r="L5" s="715"/>
      <c r="M5" s="715"/>
      <c r="N5" s="715"/>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142"/>
      <c r="AN5" s="143"/>
      <c r="AO5" s="335"/>
      <c r="AP5" s="335"/>
      <c r="AQ5" s="145"/>
    </row>
    <row r="6" spans="1:43" ht="11.25" customHeight="1" x14ac:dyDescent="0.2">
      <c r="A6" s="141"/>
      <c r="B6" s="163"/>
      <c r="C6" s="142"/>
      <c r="D6" s="143"/>
      <c r="E6" s="715"/>
      <c r="F6" s="715"/>
      <c r="G6" s="715"/>
      <c r="H6" s="715"/>
      <c r="I6" s="715"/>
      <c r="J6" s="715"/>
      <c r="K6" s="715"/>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5"/>
      <c r="AK6" s="715"/>
      <c r="AL6" s="715"/>
      <c r="AM6" s="142"/>
      <c r="AN6" s="143"/>
      <c r="AO6" s="335"/>
      <c r="AP6" s="335"/>
      <c r="AQ6" s="145"/>
    </row>
    <row r="7" spans="1:43" ht="6" customHeight="1" x14ac:dyDescent="0.2">
      <c r="A7" s="141"/>
      <c r="B7" s="155"/>
      <c r="C7" s="142"/>
      <c r="D7" s="143"/>
      <c r="E7" s="335"/>
      <c r="F7" s="335"/>
      <c r="G7" s="335"/>
      <c r="H7" s="335"/>
      <c r="I7" s="335"/>
      <c r="J7" s="335"/>
      <c r="K7" s="335"/>
      <c r="L7" s="335"/>
      <c r="M7" s="335"/>
      <c r="N7" s="335"/>
      <c r="O7" s="335"/>
      <c r="R7" s="335"/>
      <c r="S7" s="335"/>
      <c r="T7" s="335"/>
      <c r="U7" s="335"/>
      <c r="V7" s="335"/>
      <c r="W7" s="335"/>
      <c r="AM7" s="142"/>
      <c r="AN7" s="143"/>
      <c r="AQ7" s="145"/>
    </row>
    <row r="8" spans="1:43" x14ac:dyDescent="0.2">
      <c r="A8" s="141"/>
      <c r="C8" s="142"/>
      <c r="D8" s="143"/>
      <c r="E8" s="335"/>
      <c r="F8" s="335"/>
      <c r="G8" s="335"/>
      <c r="H8" s="335"/>
      <c r="I8" s="335"/>
      <c r="J8" s="335"/>
      <c r="K8" s="335"/>
      <c r="L8" s="335"/>
      <c r="M8" s="335"/>
      <c r="N8" s="335"/>
      <c r="O8" s="335"/>
      <c r="P8" s="144" t="s">
        <v>216</v>
      </c>
      <c r="R8" s="335"/>
      <c r="S8" s="335"/>
      <c r="T8" s="335"/>
      <c r="U8" s="335"/>
      <c r="V8" s="335"/>
      <c r="W8" s="335"/>
      <c r="X8" s="335"/>
      <c r="Y8" s="335"/>
      <c r="Z8" s="144" t="s">
        <v>217</v>
      </c>
      <c r="AA8" s="335"/>
      <c r="AB8" s="335"/>
      <c r="AC8" s="335"/>
      <c r="AD8" s="335"/>
      <c r="AE8" s="335"/>
      <c r="AF8" s="335"/>
      <c r="AG8" s="335"/>
      <c r="AH8" s="335"/>
      <c r="AI8" s="335"/>
      <c r="AJ8" s="335"/>
      <c r="AK8" s="335"/>
      <c r="AL8" s="144"/>
      <c r="AM8" s="142"/>
      <c r="AN8" s="143"/>
      <c r="AO8" s="335"/>
      <c r="AP8" s="771">
        <v>643</v>
      </c>
      <c r="AQ8" s="145"/>
    </row>
    <row r="9" spans="1:43" x14ac:dyDescent="0.2">
      <c r="A9" s="141"/>
      <c r="B9" s="155"/>
      <c r="C9" s="142"/>
      <c r="D9" s="143"/>
      <c r="E9" s="335"/>
      <c r="F9" s="335"/>
      <c r="G9" s="335"/>
      <c r="H9" s="335"/>
      <c r="I9" s="335"/>
      <c r="J9" s="335"/>
      <c r="K9" s="335"/>
      <c r="L9" s="335"/>
      <c r="M9" s="335"/>
      <c r="N9" s="335"/>
      <c r="O9" s="335"/>
      <c r="P9" s="335"/>
      <c r="Q9" s="335"/>
      <c r="R9" s="335"/>
      <c r="S9" s="335"/>
      <c r="T9" s="335"/>
      <c r="U9" s="335"/>
      <c r="V9" s="335"/>
      <c r="W9" s="335"/>
      <c r="Y9" s="335"/>
      <c r="Z9" s="335"/>
      <c r="AA9" s="335"/>
      <c r="AB9" s="335"/>
      <c r="AC9" s="335"/>
      <c r="AD9" s="335"/>
      <c r="AE9" s="335"/>
      <c r="AF9" s="335"/>
      <c r="AG9" s="335"/>
      <c r="AH9" s="335"/>
      <c r="AI9" s="335"/>
      <c r="AJ9" s="335"/>
      <c r="AK9" s="335"/>
      <c r="AL9" s="144"/>
      <c r="AM9" s="142"/>
      <c r="AN9" s="143"/>
      <c r="AO9" s="335"/>
      <c r="AP9" s="771"/>
      <c r="AQ9" s="145"/>
    </row>
    <row r="10" spans="1:43" x14ac:dyDescent="0.2">
      <c r="A10" s="141"/>
      <c r="B10" s="155"/>
      <c r="C10" s="142"/>
      <c r="D10" s="143"/>
      <c r="E10" s="335"/>
      <c r="F10" s="335"/>
      <c r="G10" s="335"/>
      <c r="H10" s="335"/>
      <c r="I10" s="335"/>
      <c r="J10" s="335"/>
      <c r="K10" s="335"/>
      <c r="L10" s="335"/>
      <c r="M10" s="335"/>
      <c r="N10" s="335"/>
      <c r="O10" s="335"/>
      <c r="P10" s="335"/>
      <c r="Q10" s="335"/>
      <c r="R10" s="335"/>
      <c r="S10" s="335"/>
      <c r="T10" s="335"/>
      <c r="U10" s="335"/>
      <c r="V10" s="335"/>
      <c r="W10" s="335"/>
      <c r="Y10" s="335"/>
      <c r="Z10" s="335"/>
      <c r="AA10" s="335"/>
      <c r="AB10" s="335"/>
      <c r="AC10" s="335"/>
      <c r="AD10" s="335"/>
      <c r="AE10" s="335"/>
      <c r="AF10" s="335"/>
      <c r="AG10" s="335"/>
      <c r="AH10" s="335"/>
      <c r="AI10" s="335"/>
      <c r="AJ10" s="335"/>
      <c r="AK10" s="335"/>
      <c r="AL10" s="144"/>
      <c r="AM10" s="142"/>
      <c r="AN10" s="143"/>
      <c r="AO10" s="335"/>
      <c r="AP10" s="305"/>
      <c r="AQ10" s="145"/>
    </row>
    <row r="11" spans="1:43" x14ac:dyDescent="0.2">
      <c r="A11" s="141"/>
      <c r="B11" s="155"/>
      <c r="C11" s="142"/>
      <c r="D11" s="143"/>
      <c r="P11" s="335"/>
      <c r="U11" s="335"/>
      <c r="V11" s="335"/>
      <c r="W11" s="335"/>
      <c r="X11" s="335"/>
      <c r="Y11" s="335"/>
      <c r="Z11" s="335"/>
      <c r="AA11" s="335"/>
      <c r="AB11" s="335"/>
      <c r="AC11" s="335"/>
      <c r="AD11" s="335"/>
      <c r="AE11" s="335"/>
      <c r="AF11" s="335"/>
      <c r="AG11" s="335"/>
      <c r="AH11" s="335"/>
      <c r="AI11" s="335"/>
      <c r="AJ11" s="335"/>
      <c r="AK11" s="335"/>
      <c r="AL11" s="144"/>
      <c r="AM11" s="142"/>
      <c r="AN11" s="143"/>
      <c r="AO11" s="335"/>
      <c r="AP11" s="335"/>
      <c r="AQ11" s="145"/>
    </row>
    <row r="12" spans="1:43" x14ac:dyDescent="0.2">
      <c r="A12" s="141"/>
      <c r="B12" s="155"/>
      <c r="C12" s="142"/>
      <c r="D12" s="143"/>
      <c r="E12" s="768" t="s">
        <v>739</v>
      </c>
      <c r="F12" s="768"/>
      <c r="G12" s="768"/>
      <c r="H12" s="768"/>
      <c r="I12" s="768"/>
      <c r="J12" s="768"/>
      <c r="K12" s="768"/>
      <c r="L12" s="768"/>
      <c r="M12" s="768"/>
      <c r="N12" s="768"/>
      <c r="O12" s="768"/>
      <c r="P12" s="768"/>
      <c r="Q12" s="768"/>
      <c r="R12" s="768"/>
      <c r="S12" s="768"/>
      <c r="T12" s="768"/>
      <c r="U12" s="335"/>
      <c r="V12" s="335"/>
      <c r="W12" s="335"/>
      <c r="X12" s="335"/>
      <c r="Y12" s="335"/>
      <c r="Z12" s="335"/>
      <c r="AA12" s="335"/>
      <c r="AB12" s="335"/>
      <c r="AC12" s="335"/>
      <c r="AD12" s="335"/>
      <c r="AE12" s="335"/>
      <c r="AF12" s="335"/>
      <c r="AG12" s="335"/>
      <c r="AH12" s="335"/>
      <c r="AI12" s="335"/>
      <c r="AJ12" s="335"/>
      <c r="AK12" s="335"/>
      <c r="AL12" s="144"/>
      <c r="AM12" s="142"/>
      <c r="AN12" s="143"/>
      <c r="AO12" s="335"/>
      <c r="AP12" s="335"/>
      <c r="AQ12" s="145"/>
    </row>
    <row r="13" spans="1:43" x14ac:dyDescent="0.2">
      <c r="A13" s="141"/>
      <c r="B13" s="155"/>
      <c r="C13" s="142"/>
      <c r="D13" s="143"/>
      <c r="E13" s="335"/>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144"/>
      <c r="AM13" s="142"/>
      <c r="AN13" s="143"/>
      <c r="AO13" s="335"/>
      <c r="AP13" s="335"/>
      <c r="AQ13" s="145"/>
    </row>
    <row r="14" spans="1:43" x14ac:dyDescent="0.2">
      <c r="A14" s="141"/>
      <c r="B14" s="155"/>
      <c r="C14" s="142"/>
      <c r="D14" s="143"/>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144"/>
      <c r="AM14" s="142"/>
      <c r="AN14" s="143"/>
      <c r="AO14" s="335"/>
      <c r="AP14" s="335"/>
      <c r="AQ14" s="145"/>
    </row>
    <row r="15" spans="1:43" ht="6" customHeight="1" thickBot="1" x14ac:dyDescent="0.25">
      <c r="A15" s="147"/>
      <c r="B15" s="349"/>
      <c r="C15" s="138"/>
      <c r="D15" s="139"/>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48"/>
      <c r="AM15" s="138"/>
      <c r="AN15" s="139"/>
      <c r="AO15" s="137"/>
      <c r="AP15" s="137"/>
      <c r="AQ15" s="149"/>
    </row>
    <row r="16" spans="1:43" ht="6" customHeight="1" x14ac:dyDescent="0.2">
      <c r="A16" s="150"/>
      <c r="B16" s="151"/>
      <c r="C16" s="152"/>
      <c r="D16" s="153"/>
      <c r="E16" s="150"/>
      <c r="F16" s="150"/>
      <c r="G16" s="150"/>
      <c r="H16" s="150"/>
      <c r="I16" s="150"/>
      <c r="J16" s="150"/>
      <c r="K16" s="150"/>
      <c r="L16" s="150"/>
      <c r="M16" s="150"/>
      <c r="N16" s="150"/>
      <c r="O16" s="150"/>
      <c r="P16" s="150"/>
      <c r="Q16" s="150"/>
      <c r="R16" s="150"/>
      <c r="S16" s="150"/>
      <c r="T16" s="150"/>
      <c r="U16" s="152"/>
      <c r="V16" s="153"/>
      <c r="W16" s="150"/>
      <c r="X16" s="150"/>
      <c r="Y16" s="150"/>
      <c r="Z16" s="150"/>
      <c r="AA16" s="150"/>
      <c r="AB16" s="150"/>
      <c r="AC16" s="150"/>
      <c r="AD16" s="150"/>
      <c r="AE16" s="150"/>
      <c r="AF16" s="150"/>
      <c r="AG16" s="150"/>
      <c r="AH16" s="150"/>
      <c r="AI16" s="150"/>
      <c r="AJ16" s="150"/>
      <c r="AK16" s="150"/>
      <c r="AL16" s="154"/>
      <c r="AM16" s="152"/>
      <c r="AN16" s="153"/>
      <c r="AO16" s="150"/>
      <c r="AP16" s="150"/>
      <c r="AQ16" s="150"/>
    </row>
    <row r="17" spans="1:43" ht="11.25" customHeight="1" x14ac:dyDescent="0.2">
      <c r="A17" s="335"/>
      <c r="B17" s="155">
        <v>636</v>
      </c>
      <c r="C17" s="142"/>
      <c r="D17" s="143"/>
      <c r="E17" s="715" t="str">
        <f ca="1">VLOOKUP(INDIRECT(ADDRESS(ROW(),COLUMN()-3)),Language_Translations,MATCH(Language_Selected,Language_Options,0),FALSE)</f>
        <v>Now I would like to ask you about liquids that (NAME FROM 635) had yesterday during the day or at night. Please tell me about all drinks, whether (NAME) had them at home, or somewhere else.
Yesterday during the day or at night, did (NAME) drink:</v>
      </c>
      <c r="F17" s="715"/>
      <c r="G17" s="715"/>
      <c r="H17" s="715"/>
      <c r="I17" s="715"/>
      <c r="J17" s="715"/>
      <c r="K17" s="715"/>
      <c r="L17" s="715"/>
      <c r="M17" s="715"/>
      <c r="N17" s="715"/>
      <c r="O17" s="715"/>
      <c r="P17" s="715"/>
      <c r="Q17" s="715"/>
      <c r="R17" s="715"/>
      <c r="S17" s="715"/>
      <c r="T17" s="715"/>
      <c r="U17" s="142"/>
      <c r="V17" s="143"/>
      <c r="W17" s="335"/>
      <c r="X17" s="335"/>
      <c r="Y17" s="335"/>
      <c r="Z17" s="335"/>
      <c r="AA17" s="335"/>
      <c r="AB17" s="335"/>
      <c r="AC17" s="335"/>
      <c r="AD17" s="335"/>
      <c r="AE17" s="335"/>
      <c r="AF17" s="335"/>
      <c r="AG17" s="335"/>
      <c r="AH17" s="335"/>
      <c r="AI17" s="335"/>
      <c r="AJ17" s="335"/>
      <c r="AK17" s="335"/>
      <c r="AL17" s="144"/>
      <c r="AM17" s="142"/>
      <c r="AN17" s="143"/>
      <c r="AO17" s="335"/>
      <c r="AP17" s="335"/>
      <c r="AQ17" s="335"/>
    </row>
    <row r="18" spans="1:43" x14ac:dyDescent="0.2">
      <c r="A18" s="335"/>
      <c r="B18" s="255" t="s">
        <v>412</v>
      </c>
      <c r="C18" s="142"/>
      <c r="D18" s="143"/>
      <c r="E18" s="715"/>
      <c r="F18" s="715"/>
      <c r="G18" s="715"/>
      <c r="H18" s="715"/>
      <c r="I18" s="715"/>
      <c r="J18" s="715"/>
      <c r="K18" s="715"/>
      <c r="L18" s="715"/>
      <c r="M18" s="715"/>
      <c r="N18" s="715"/>
      <c r="O18" s="715"/>
      <c r="P18" s="715"/>
      <c r="Q18" s="715"/>
      <c r="R18" s="715"/>
      <c r="S18" s="715"/>
      <c r="T18" s="715"/>
      <c r="U18" s="142"/>
      <c r="V18" s="143"/>
      <c r="W18" s="335"/>
      <c r="X18" s="335"/>
      <c r="Y18" s="335"/>
      <c r="Z18" s="335"/>
      <c r="AA18" s="335"/>
      <c r="AB18" s="335"/>
      <c r="AC18" s="335"/>
      <c r="AD18" s="335"/>
      <c r="AE18" s="335"/>
      <c r="AF18" s="335"/>
      <c r="AG18" s="335"/>
      <c r="AH18" s="335"/>
      <c r="AI18" s="335"/>
      <c r="AJ18" s="335"/>
      <c r="AK18" s="335"/>
      <c r="AL18" s="144"/>
      <c r="AM18" s="142"/>
      <c r="AN18" s="143"/>
      <c r="AO18" s="335"/>
      <c r="AP18" s="335"/>
      <c r="AQ18" s="335"/>
    </row>
    <row r="19" spans="1:43" x14ac:dyDescent="0.2">
      <c r="A19" s="335"/>
      <c r="B19" s="163"/>
      <c r="C19" s="142"/>
      <c r="D19" s="143"/>
      <c r="E19" s="715"/>
      <c r="F19" s="715"/>
      <c r="G19" s="715"/>
      <c r="H19" s="715"/>
      <c r="I19" s="715"/>
      <c r="J19" s="715"/>
      <c r="K19" s="715"/>
      <c r="L19" s="715"/>
      <c r="M19" s="715"/>
      <c r="N19" s="715"/>
      <c r="O19" s="715"/>
      <c r="P19" s="715"/>
      <c r="Q19" s="715"/>
      <c r="R19" s="715"/>
      <c r="S19" s="715"/>
      <c r="T19" s="715"/>
      <c r="U19" s="142"/>
      <c r="V19" s="143"/>
      <c r="W19" s="335"/>
      <c r="X19" s="335"/>
      <c r="Y19" s="335"/>
      <c r="Z19" s="335"/>
      <c r="AA19" s="335"/>
      <c r="AB19" s="335"/>
      <c r="AC19" s="335"/>
      <c r="AD19" s="335"/>
      <c r="AE19" s="335"/>
      <c r="AF19" s="335"/>
      <c r="AG19" s="335"/>
      <c r="AH19" s="335"/>
      <c r="AI19" s="335"/>
      <c r="AJ19" s="335"/>
      <c r="AK19" s="335"/>
      <c r="AL19" s="144"/>
      <c r="AM19" s="142"/>
      <c r="AN19" s="143"/>
      <c r="AO19" s="335"/>
      <c r="AP19" s="335"/>
      <c r="AQ19" s="335"/>
    </row>
    <row r="20" spans="1:43" x14ac:dyDescent="0.2">
      <c r="A20" s="335"/>
      <c r="B20" s="155"/>
      <c r="C20" s="142"/>
      <c r="D20" s="143"/>
      <c r="E20" s="715"/>
      <c r="F20" s="715"/>
      <c r="G20" s="715"/>
      <c r="H20" s="715"/>
      <c r="I20" s="715"/>
      <c r="J20" s="715"/>
      <c r="K20" s="715"/>
      <c r="L20" s="715"/>
      <c r="M20" s="715"/>
      <c r="N20" s="715"/>
      <c r="O20" s="715"/>
      <c r="P20" s="715"/>
      <c r="Q20" s="715"/>
      <c r="R20" s="715"/>
      <c r="S20" s="715"/>
      <c r="T20" s="715"/>
      <c r="U20" s="142"/>
      <c r="V20" s="143"/>
      <c r="W20" s="335"/>
      <c r="X20" s="335"/>
      <c r="Y20" s="335"/>
      <c r="Z20" s="335"/>
      <c r="AA20" s="335"/>
      <c r="AB20" s="335"/>
      <c r="AC20" s="335"/>
      <c r="AD20" s="335"/>
      <c r="AE20" s="335"/>
      <c r="AF20" s="335"/>
      <c r="AG20" s="335"/>
      <c r="AH20" s="335"/>
      <c r="AI20" s="335"/>
      <c r="AJ20" s="335"/>
      <c r="AK20" s="335"/>
      <c r="AL20" s="144"/>
      <c r="AM20" s="142"/>
      <c r="AN20" s="143"/>
      <c r="AO20" s="335"/>
      <c r="AP20" s="335"/>
      <c r="AQ20" s="335"/>
    </row>
    <row r="21" spans="1:43" x14ac:dyDescent="0.2">
      <c r="A21" s="335"/>
      <c r="B21" s="155"/>
      <c r="C21" s="142"/>
      <c r="D21" s="143"/>
      <c r="E21" s="715"/>
      <c r="F21" s="715"/>
      <c r="G21" s="715"/>
      <c r="H21" s="715"/>
      <c r="I21" s="715"/>
      <c r="J21" s="715"/>
      <c r="K21" s="715"/>
      <c r="L21" s="715"/>
      <c r="M21" s="715"/>
      <c r="N21" s="715"/>
      <c r="O21" s="715"/>
      <c r="P21" s="715"/>
      <c r="Q21" s="715"/>
      <c r="R21" s="715"/>
      <c r="S21" s="715"/>
      <c r="T21" s="715"/>
      <c r="U21" s="142"/>
      <c r="V21" s="143"/>
      <c r="W21" s="335"/>
      <c r="X21" s="335"/>
      <c r="Y21" s="335"/>
      <c r="Z21" s="335"/>
      <c r="AA21" s="335"/>
      <c r="AB21" s="335"/>
      <c r="AC21" s="335"/>
      <c r="AD21" s="335"/>
      <c r="AE21" s="335"/>
      <c r="AF21" s="335"/>
      <c r="AG21" s="335"/>
      <c r="AH21" s="335"/>
      <c r="AI21" s="335"/>
      <c r="AJ21" s="335"/>
      <c r="AK21" s="335"/>
      <c r="AL21" s="144"/>
      <c r="AM21" s="142"/>
      <c r="AN21" s="143"/>
      <c r="AO21" s="335"/>
      <c r="AP21" s="335"/>
      <c r="AQ21" s="335"/>
    </row>
    <row r="22" spans="1:43" x14ac:dyDescent="0.2">
      <c r="A22" s="335"/>
      <c r="B22" s="155"/>
      <c r="C22" s="142"/>
      <c r="D22" s="143"/>
      <c r="E22" s="715"/>
      <c r="F22" s="715"/>
      <c r="G22" s="715"/>
      <c r="H22" s="715"/>
      <c r="I22" s="715"/>
      <c r="J22" s="715"/>
      <c r="K22" s="715"/>
      <c r="L22" s="715"/>
      <c r="M22" s="715"/>
      <c r="N22" s="715"/>
      <c r="O22" s="715"/>
      <c r="P22" s="715"/>
      <c r="Q22" s="715"/>
      <c r="R22" s="715"/>
      <c r="S22" s="715"/>
      <c r="T22" s="715"/>
      <c r="U22" s="142"/>
      <c r="V22" s="143"/>
      <c r="W22" s="335"/>
      <c r="X22" s="335"/>
      <c r="Y22" s="335"/>
      <c r="Z22" s="335"/>
      <c r="AA22" s="335"/>
      <c r="AB22" s="335"/>
      <c r="AC22" s="155" t="s">
        <v>112</v>
      </c>
      <c r="AD22" s="335"/>
      <c r="AE22" s="335"/>
      <c r="AF22" s="335"/>
      <c r="AG22" s="155" t="s">
        <v>113</v>
      </c>
      <c r="AH22" s="335"/>
      <c r="AI22" s="335"/>
      <c r="AJ22" s="335"/>
      <c r="AK22" s="155" t="s">
        <v>474</v>
      </c>
      <c r="AL22" s="144"/>
      <c r="AM22" s="142"/>
      <c r="AN22" s="143"/>
      <c r="AO22" s="335"/>
      <c r="AP22" s="335"/>
      <c r="AQ22" s="335"/>
    </row>
    <row r="23" spans="1:43" ht="6" customHeight="1" x14ac:dyDescent="0.2">
      <c r="A23" s="335"/>
      <c r="B23" s="155"/>
      <c r="C23" s="142"/>
      <c r="D23" s="143"/>
      <c r="E23" s="335"/>
      <c r="F23" s="335"/>
      <c r="G23" s="335"/>
      <c r="H23" s="335"/>
      <c r="I23" s="335"/>
      <c r="J23" s="335"/>
      <c r="K23" s="335"/>
      <c r="L23" s="335"/>
      <c r="M23" s="335"/>
      <c r="N23" s="335"/>
      <c r="O23" s="335"/>
      <c r="P23" s="335"/>
      <c r="Q23" s="335"/>
      <c r="R23" s="335"/>
      <c r="S23" s="335"/>
      <c r="T23" s="335"/>
      <c r="U23" s="142"/>
      <c r="V23" s="143"/>
      <c r="W23" s="335"/>
      <c r="X23" s="335"/>
      <c r="Y23" s="335"/>
      <c r="Z23" s="335"/>
      <c r="AA23" s="335"/>
      <c r="AB23" s="335"/>
      <c r="AC23" s="155"/>
      <c r="AD23" s="335"/>
      <c r="AE23" s="335"/>
      <c r="AF23" s="335"/>
      <c r="AG23" s="155"/>
      <c r="AH23" s="335"/>
      <c r="AI23" s="335"/>
      <c r="AJ23" s="335"/>
      <c r="AK23" s="155"/>
      <c r="AL23" s="144"/>
      <c r="AM23" s="142"/>
      <c r="AN23" s="143"/>
      <c r="AO23" s="335"/>
      <c r="AP23" s="335"/>
      <c r="AQ23" s="335"/>
    </row>
    <row r="24" spans="1:43" ht="11.25" customHeight="1" x14ac:dyDescent="0.2">
      <c r="A24" s="335"/>
      <c r="B24" s="155"/>
      <c r="C24" s="142"/>
      <c r="D24" s="143"/>
      <c r="E24" s="335" t="s">
        <v>148</v>
      </c>
      <c r="F24" s="715" t="str">
        <f ca="1">VLOOKUP(CONCATENATE($B$17&amp;INDIRECT(ADDRESS(ROW(),COLUMN()-1))),Language_Translations,MATCH(Language_Selected,Language_Options,0),FALSE)</f>
        <v>Plain water?</v>
      </c>
      <c r="G24" s="715"/>
      <c r="H24" s="715"/>
      <c r="I24" s="715"/>
      <c r="J24" s="715"/>
      <c r="K24" s="715"/>
      <c r="L24" s="715"/>
      <c r="M24" s="715"/>
      <c r="N24" s="715"/>
      <c r="O24" s="715"/>
      <c r="P24" s="715"/>
      <c r="Q24" s="715"/>
      <c r="R24" s="715"/>
      <c r="S24" s="715"/>
      <c r="T24" s="715"/>
      <c r="U24" s="142"/>
      <c r="V24" s="143"/>
      <c r="W24" s="335" t="s">
        <v>148</v>
      </c>
      <c r="X24" s="157" t="s">
        <v>9</v>
      </c>
      <c r="Y24" s="157"/>
      <c r="Z24" s="157"/>
      <c r="AA24" s="161"/>
      <c r="AB24" s="162"/>
      <c r="AC24" s="163" t="s">
        <v>87</v>
      </c>
      <c r="AD24" s="164"/>
      <c r="AE24" s="335"/>
      <c r="AF24" s="335"/>
      <c r="AG24" s="163" t="s">
        <v>89</v>
      </c>
      <c r="AH24" s="335"/>
      <c r="AI24" s="335"/>
      <c r="AJ24" s="335"/>
      <c r="AK24" s="163" t="s">
        <v>212</v>
      </c>
      <c r="AL24" s="144"/>
      <c r="AM24" s="142"/>
      <c r="AN24" s="143"/>
      <c r="AO24" s="335"/>
      <c r="AP24" s="335"/>
      <c r="AQ24" s="335"/>
    </row>
    <row r="25" spans="1:43" ht="6" customHeight="1" x14ac:dyDescent="0.2">
      <c r="A25" s="335"/>
      <c r="B25" s="155"/>
      <c r="C25" s="142"/>
      <c r="D25" s="165"/>
      <c r="E25" s="166"/>
      <c r="F25" s="166"/>
      <c r="G25" s="166"/>
      <c r="H25" s="166"/>
      <c r="I25" s="166"/>
      <c r="J25" s="166"/>
      <c r="K25" s="166"/>
      <c r="L25" s="166"/>
      <c r="M25" s="166"/>
      <c r="N25" s="166"/>
      <c r="O25" s="166"/>
      <c r="P25" s="166"/>
      <c r="Q25" s="166"/>
      <c r="R25" s="166"/>
      <c r="S25" s="166"/>
      <c r="T25" s="166"/>
      <c r="U25" s="167"/>
      <c r="V25" s="165"/>
      <c r="W25" s="166"/>
      <c r="X25" s="166"/>
      <c r="Y25" s="166"/>
      <c r="Z25" s="166"/>
      <c r="AA25" s="168"/>
      <c r="AB25" s="166"/>
      <c r="AC25" s="169"/>
      <c r="AD25" s="168"/>
      <c r="AE25" s="166"/>
      <c r="AF25" s="166"/>
      <c r="AG25" s="169"/>
      <c r="AH25" s="166"/>
      <c r="AI25" s="166"/>
      <c r="AJ25" s="166"/>
      <c r="AK25" s="169"/>
      <c r="AL25" s="170"/>
      <c r="AM25" s="167"/>
      <c r="AN25" s="143"/>
      <c r="AO25" s="335"/>
      <c r="AP25" s="335"/>
      <c r="AQ25" s="335"/>
    </row>
    <row r="26" spans="1:43" ht="6" customHeight="1" x14ac:dyDescent="0.2">
      <c r="A26" s="335"/>
      <c r="B26" s="155"/>
      <c r="C26" s="142"/>
      <c r="D26" s="171"/>
      <c r="E26" s="172"/>
      <c r="F26" s="172"/>
      <c r="G26" s="172"/>
      <c r="H26" s="172"/>
      <c r="I26" s="172"/>
      <c r="J26" s="172"/>
      <c r="K26" s="172"/>
      <c r="L26" s="172"/>
      <c r="M26" s="172"/>
      <c r="N26" s="172"/>
      <c r="O26" s="172"/>
      <c r="P26" s="172"/>
      <c r="Q26" s="172"/>
      <c r="R26" s="172"/>
      <c r="S26" s="172"/>
      <c r="T26" s="172"/>
      <c r="U26" s="173"/>
      <c r="V26" s="171"/>
      <c r="W26" s="172"/>
      <c r="X26" s="172"/>
      <c r="Y26" s="172"/>
      <c r="Z26" s="172"/>
      <c r="AA26" s="174"/>
      <c r="AB26" s="172"/>
      <c r="AC26" s="175"/>
      <c r="AD26" s="174"/>
      <c r="AE26" s="172"/>
      <c r="AF26" s="172"/>
      <c r="AG26" s="175"/>
      <c r="AH26" s="172"/>
      <c r="AI26" s="172"/>
      <c r="AJ26" s="172"/>
      <c r="AK26" s="175"/>
      <c r="AL26" s="176"/>
      <c r="AM26" s="173"/>
      <c r="AN26" s="143"/>
      <c r="AO26" s="335"/>
      <c r="AP26" s="335"/>
      <c r="AQ26" s="335"/>
    </row>
    <row r="27" spans="1:43" ht="11.25" customHeight="1" x14ac:dyDescent="0.2">
      <c r="A27" s="335"/>
      <c r="B27" s="155"/>
      <c r="C27" s="142"/>
      <c r="D27" s="143"/>
      <c r="E27" s="335" t="s">
        <v>150</v>
      </c>
      <c r="F27" s="754" t="str">
        <f ca="1">VLOOKUP(CONCATENATE($B$17&amp;INDIRECT(ADDRESS(ROW(),COLUMN()-1))),Language_Translations,MATCH(Language_Selected,Language_Options,0),FALSE)</f>
        <v>Infant formula such as [INSERT POPULAR FORMULA NAMES]?</v>
      </c>
      <c r="G27" s="754"/>
      <c r="H27" s="754"/>
      <c r="I27" s="754"/>
      <c r="J27" s="754"/>
      <c r="K27" s="754"/>
      <c r="L27" s="754"/>
      <c r="M27" s="754"/>
      <c r="N27" s="754"/>
      <c r="O27" s="754"/>
      <c r="P27" s="754"/>
      <c r="Q27" s="754"/>
      <c r="R27" s="754"/>
      <c r="S27" s="754"/>
      <c r="T27" s="754"/>
      <c r="U27" s="142"/>
      <c r="V27" s="143"/>
      <c r="W27" s="335" t="s">
        <v>150</v>
      </c>
      <c r="X27" s="157" t="s">
        <v>9</v>
      </c>
      <c r="Y27" s="157"/>
      <c r="Z27" s="157"/>
      <c r="AA27" s="161"/>
      <c r="AB27" s="162"/>
      <c r="AC27" s="163" t="s">
        <v>87</v>
      </c>
      <c r="AD27" s="164"/>
      <c r="AE27" s="335"/>
      <c r="AF27" s="335"/>
      <c r="AG27" s="163" t="s">
        <v>89</v>
      </c>
      <c r="AH27" s="335"/>
      <c r="AI27" s="335"/>
      <c r="AJ27" s="335"/>
      <c r="AK27" s="163" t="s">
        <v>212</v>
      </c>
      <c r="AL27" s="144"/>
      <c r="AM27" s="142"/>
      <c r="AN27" s="143"/>
      <c r="AO27" s="335"/>
      <c r="AP27" s="335"/>
      <c r="AQ27" s="335"/>
    </row>
    <row r="28" spans="1:43" ht="11.25" customHeight="1" x14ac:dyDescent="0.2">
      <c r="A28" s="335"/>
      <c r="B28" s="155"/>
      <c r="C28" s="142"/>
      <c r="D28" s="143"/>
      <c r="E28" s="335"/>
      <c r="F28" s="754"/>
      <c r="G28" s="754"/>
      <c r="H28" s="754"/>
      <c r="I28" s="754"/>
      <c r="J28" s="754"/>
      <c r="K28" s="754"/>
      <c r="L28" s="754"/>
      <c r="M28" s="754"/>
      <c r="N28" s="754"/>
      <c r="O28" s="754"/>
      <c r="P28" s="754"/>
      <c r="Q28" s="754"/>
      <c r="R28" s="754"/>
      <c r="S28" s="754"/>
      <c r="T28" s="754"/>
      <c r="U28" s="142"/>
      <c r="V28" s="143"/>
      <c r="W28" s="335"/>
      <c r="X28" s="157"/>
      <c r="Y28" s="157"/>
      <c r="Z28" s="157"/>
      <c r="AA28" s="161"/>
      <c r="AB28" s="162"/>
      <c r="AC28" s="163"/>
      <c r="AD28" s="164"/>
      <c r="AE28" s="335"/>
      <c r="AF28" s="335"/>
      <c r="AG28" s="163"/>
      <c r="AH28" s="335"/>
      <c r="AI28" s="335"/>
      <c r="AJ28" s="335"/>
      <c r="AK28" s="163"/>
      <c r="AL28" s="144"/>
      <c r="AM28" s="142"/>
      <c r="AN28" s="143"/>
      <c r="AO28" s="335"/>
      <c r="AP28" s="335"/>
      <c r="AQ28" s="335"/>
    </row>
    <row r="29" spans="1:43" ht="11.25" customHeight="1" x14ac:dyDescent="0.2">
      <c r="A29" s="335"/>
      <c r="B29" s="155"/>
      <c r="C29" s="142"/>
      <c r="D29" s="143"/>
      <c r="E29" s="335"/>
      <c r="F29" s="354"/>
      <c r="G29" s="354"/>
      <c r="H29" s="354"/>
      <c r="I29" s="354"/>
      <c r="J29" s="354"/>
      <c r="K29" s="354"/>
      <c r="L29" s="354"/>
      <c r="M29" s="354"/>
      <c r="N29" s="354"/>
      <c r="O29" s="354"/>
      <c r="P29" s="354"/>
      <c r="Q29" s="354"/>
      <c r="R29" s="354"/>
      <c r="S29" s="354"/>
      <c r="T29" s="354"/>
      <c r="U29" s="142"/>
      <c r="V29" s="143"/>
      <c r="W29" s="335"/>
      <c r="X29" s="157"/>
      <c r="Y29" s="157"/>
      <c r="Z29" s="157"/>
      <c r="AA29" s="161"/>
      <c r="AB29" s="162"/>
      <c r="AC29" s="163"/>
      <c r="AD29" s="164"/>
      <c r="AE29" s="335"/>
      <c r="AF29" s="335"/>
      <c r="AG29" s="163"/>
      <c r="AH29" s="335"/>
      <c r="AI29" s="335"/>
      <c r="AJ29" s="335"/>
      <c r="AK29" s="163"/>
      <c r="AL29" s="144"/>
      <c r="AM29" s="142"/>
      <c r="AN29" s="143"/>
      <c r="AO29" s="335"/>
      <c r="AP29" s="335"/>
      <c r="AQ29" s="335"/>
    </row>
    <row r="30" spans="1:43" ht="11.25" customHeight="1" x14ac:dyDescent="0.2">
      <c r="A30" s="335"/>
      <c r="B30" s="155"/>
      <c r="C30" s="142"/>
      <c r="D30" s="143"/>
      <c r="E30" s="335"/>
      <c r="F30" s="754" t="str">
        <f ca="1">VLOOKUP(CONCATENATE($B$17&amp;INDIRECT(ADDRESS(ROW()-3,COLUMN()-1)),"n"),Language_Translations,MATCH(Language_Selected,Language_Options,0),FALSE)</f>
        <v>IF YES: How many times did (NAME) drink infant formula?</v>
      </c>
      <c r="G30" s="754"/>
      <c r="H30" s="754"/>
      <c r="I30" s="754"/>
      <c r="J30" s="754"/>
      <c r="K30" s="754"/>
      <c r="L30" s="754"/>
      <c r="M30" s="754"/>
      <c r="N30" s="754"/>
      <c r="O30" s="754"/>
      <c r="P30" s="754"/>
      <c r="Q30" s="754"/>
      <c r="R30" s="754"/>
      <c r="S30" s="754"/>
      <c r="T30" s="754"/>
      <c r="U30" s="142"/>
      <c r="V30" s="143"/>
      <c r="W30" s="680" t="s">
        <v>740</v>
      </c>
      <c r="X30" s="680"/>
      <c r="Y30" s="680"/>
      <c r="Z30" s="680"/>
      <c r="AA30" s="680"/>
      <c r="AB30" s="680"/>
      <c r="AC30" s="769"/>
      <c r="AD30" s="177"/>
      <c r="AE30" s="178"/>
      <c r="AF30" s="335"/>
      <c r="AG30" s="155"/>
      <c r="AK30" s="770">
        <v>8</v>
      </c>
      <c r="AL30" s="144"/>
      <c r="AM30" s="142"/>
      <c r="AN30" s="143"/>
      <c r="AO30" s="335"/>
      <c r="AP30" s="335"/>
      <c r="AQ30" s="335"/>
    </row>
    <row r="31" spans="1:43" ht="11.25" customHeight="1" x14ac:dyDescent="0.2">
      <c r="A31" s="335"/>
      <c r="B31" s="155"/>
      <c r="C31" s="142"/>
      <c r="D31" s="143"/>
      <c r="E31" s="335"/>
      <c r="F31" s="754"/>
      <c r="G31" s="754"/>
      <c r="H31" s="754"/>
      <c r="I31" s="754"/>
      <c r="J31" s="754"/>
      <c r="K31" s="754"/>
      <c r="L31" s="754"/>
      <c r="M31" s="754"/>
      <c r="N31" s="754"/>
      <c r="O31" s="754"/>
      <c r="P31" s="754"/>
      <c r="Q31" s="754"/>
      <c r="R31" s="754"/>
      <c r="S31" s="754"/>
      <c r="T31" s="754"/>
      <c r="U31" s="142"/>
      <c r="V31" s="143"/>
      <c r="W31" s="680"/>
      <c r="X31" s="680"/>
      <c r="Y31" s="680"/>
      <c r="Z31" s="680"/>
      <c r="AA31" s="680"/>
      <c r="AB31" s="680"/>
      <c r="AC31" s="769"/>
      <c r="AD31" s="179"/>
      <c r="AE31" s="180"/>
      <c r="AF31" s="335"/>
      <c r="AG31" s="155"/>
      <c r="AK31" s="770"/>
      <c r="AL31" s="144"/>
      <c r="AM31" s="142"/>
      <c r="AN31" s="143"/>
      <c r="AO31" s="335"/>
      <c r="AP31" s="335"/>
      <c r="AQ31" s="335"/>
    </row>
    <row r="32" spans="1:43" ht="10.4" customHeight="1" x14ac:dyDescent="0.2">
      <c r="A32" s="335"/>
      <c r="B32" s="155"/>
      <c r="C32" s="142"/>
      <c r="D32" s="143"/>
      <c r="E32" s="335"/>
      <c r="F32" s="738" t="s">
        <v>489</v>
      </c>
      <c r="G32" s="738"/>
      <c r="H32" s="738"/>
      <c r="I32" s="738"/>
      <c r="J32" s="738"/>
      <c r="K32" s="738"/>
      <c r="L32" s="738"/>
      <c r="M32" s="738"/>
      <c r="N32" s="738"/>
      <c r="O32" s="738"/>
      <c r="P32" s="738"/>
      <c r="Q32" s="738"/>
      <c r="R32" s="738"/>
      <c r="S32" s="738"/>
      <c r="T32" s="738"/>
      <c r="U32" s="142"/>
      <c r="V32" s="143"/>
      <c r="W32" s="335"/>
      <c r="X32" s="313"/>
      <c r="Y32" s="313"/>
      <c r="Z32" s="313"/>
      <c r="AA32" s="313"/>
      <c r="AB32" s="313"/>
      <c r="AC32" s="313"/>
      <c r="AD32" s="335"/>
      <c r="AE32" s="335"/>
      <c r="AF32" s="335"/>
      <c r="AG32" s="155"/>
      <c r="AK32" s="146"/>
      <c r="AL32" s="144"/>
      <c r="AM32" s="142"/>
      <c r="AN32" s="143"/>
      <c r="AO32" s="335"/>
      <c r="AP32" s="335"/>
      <c r="AQ32" s="335"/>
    </row>
    <row r="33" spans="1:43" ht="6" customHeight="1" x14ac:dyDescent="0.2">
      <c r="A33" s="335"/>
      <c r="B33" s="155"/>
      <c r="C33" s="142"/>
      <c r="D33" s="165"/>
      <c r="E33" s="166"/>
      <c r="F33" s="166"/>
      <c r="G33" s="166"/>
      <c r="H33" s="166"/>
      <c r="I33" s="166"/>
      <c r="J33" s="166"/>
      <c r="K33" s="166"/>
      <c r="L33" s="166"/>
      <c r="M33" s="166"/>
      <c r="N33" s="166"/>
      <c r="O33" s="166"/>
      <c r="P33" s="166"/>
      <c r="Q33" s="166"/>
      <c r="R33" s="166"/>
      <c r="S33" s="166"/>
      <c r="T33" s="166"/>
      <c r="U33" s="167"/>
      <c r="V33" s="165"/>
      <c r="W33" s="166"/>
      <c r="X33" s="166"/>
      <c r="Y33" s="166"/>
      <c r="Z33" s="166"/>
      <c r="AA33" s="168"/>
      <c r="AB33" s="166"/>
      <c r="AC33" s="169"/>
      <c r="AD33" s="168"/>
      <c r="AE33" s="166"/>
      <c r="AF33" s="166"/>
      <c r="AG33" s="169"/>
      <c r="AH33" s="166"/>
      <c r="AI33" s="166"/>
      <c r="AJ33" s="166"/>
      <c r="AK33" s="169"/>
      <c r="AL33" s="170"/>
      <c r="AM33" s="167"/>
      <c r="AN33" s="143"/>
      <c r="AO33" s="335"/>
      <c r="AP33" s="335"/>
      <c r="AQ33" s="335"/>
    </row>
    <row r="34" spans="1:43" ht="6" customHeight="1" x14ac:dyDescent="0.2">
      <c r="A34" s="335"/>
      <c r="B34" s="155"/>
      <c r="C34" s="142"/>
      <c r="D34" s="171"/>
      <c r="E34" s="172"/>
      <c r="F34" s="172"/>
      <c r="G34" s="172"/>
      <c r="H34" s="172"/>
      <c r="I34" s="172"/>
      <c r="J34" s="172"/>
      <c r="K34" s="172"/>
      <c r="L34" s="172"/>
      <c r="M34" s="172"/>
      <c r="N34" s="172"/>
      <c r="O34" s="172"/>
      <c r="P34" s="172"/>
      <c r="Q34" s="172"/>
      <c r="R34" s="172"/>
      <c r="S34" s="172"/>
      <c r="T34" s="172"/>
      <c r="U34" s="173"/>
      <c r="V34" s="171"/>
      <c r="W34" s="172"/>
      <c r="X34" s="172"/>
      <c r="Y34" s="172"/>
      <c r="Z34" s="172"/>
      <c r="AA34" s="174"/>
      <c r="AB34" s="172"/>
      <c r="AC34" s="175"/>
      <c r="AD34" s="174"/>
      <c r="AE34" s="172"/>
      <c r="AF34" s="172"/>
      <c r="AG34" s="175"/>
      <c r="AH34" s="172"/>
      <c r="AI34" s="172"/>
      <c r="AJ34" s="172"/>
      <c r="AK34" s="175"/>
      <c r="AL34" s="176"/>
      <c r="AM34" s="173"/>
      <c r="AN34" s="143"/>
      <c r="AO34" s="335"/>
      <c r="AP34" s="335"/>
      <c r="AQ34" s="335"/>
    </row>
    <row r="35" spans="1:43" ht="11.25" customHeight="1" x14ac:dyDescent="0.2">
      <c r="A35" s="335"/>
      <c r="B35" s="155"/>
      <c r="C35" s="142"/>
      <c r="D35" s="143"/>
      <c r="E35" s="335" t="s">
        <v>366</v>
      </c>
      <c r="F35" s="754" t="str">
        <f ca="1">VLOOKUP(CONCATENATE($B$17&amp;INDIRECT(ADDRESS(ROW(),COLUMN()-1))),Language_Translations,MATCH(Language_Selected,Language_Options,0),FALSE)</f>
        <v>Milk from animals, including fresh, packaged, or powdered milk [,such as INSERT LOCAL NAMES FOR POWDERED MILK, AND INSERT OTHER TYPES OF ANIMAL MILK-BASED LIQUIDS]?</v>
      </c>
      <c r="G35" s="754"/>
      <c r="H35" s="754"/>
      <c r="I35" s="754"/>
      <c r="J35" s="754"/>
      <c r="K35" s="754"/>
      <c r="L35" s="754"/>
      <c r="M35" s="754"/>
      <c r="N35" s="754"/>
      <c r="O35" s="754"/>
      <c r="P35" s="754"/>
      <c r="Q35" s="754"/>
      <c r="R35" s="754"/>
      <c r="S35" s="754"/>
      <c r="T35" s="754"/>
      <c r="U35" s="142"/>
      <c r="V35" s="143"/>
      <c r="W35" s="335" t="s">
        <v>366</v>
      </c>
      <c r="X35" s="157" t="s">
        <v>9</v>
      </c>
      <c r="Y35" s="157"/>
      <c r="Z35" s="157"/>
      <c r="AA35" s="161"/>
      <c r="AB35" s="162"/>
      <c r="AC35" s="163" t="s">
        <v>87</v>
      </c>
      <c r="AD35" s="164"/>
      <c r="AE35" s="335"/>
      <c r="AF35" s="335"/>
      <c r="AG35" s="163" t="s">
        <v>89</v>
      </c>
      <c r="AH35" s="335"/>
      <c r="AI35" s="335"/>
      <c r="AJ35" s="335"/>
      <c r="AK35" s="163" t="s">
        <v>212</v>
      </c>
      <c r="AL35" s="144"/>
      <c r="AM35" s="142"/>
      <c r="AN35" s="143"/>
      <c r="AO35" s="335"/>
      <c r="AP35" s="335"/>
      <c r="AQ35" s="335"/>
    </row>
    <row r="36" spans="1:43" ht="11.25" customHeight="1" x14ac:dyDescent="0.2">
      <c r="A36" s="335"/>
      <c r="B36" s="155"/>
      <c r="C36" s="142"/>
      <c r="D36" s="143"/>
      <c r="E36" s="335"/>
      <c r="F36" s="754"/>
      <c r="G36" s="754"/>
      <c r="H36" s="754"/>
      <c r="I36" s="754"/>
      <c r="J36" s="754"/>
      <c r="K36" s="754"/>
      <c r="L36" s="754"/>
      <c r="M36" s="754"/>
      <c r="N36" s="754"/>
      <c r="O36" s="754"/>
      <c r="P36" s="754"/>
      <c r="Q36" s="754"/>
      <c r="R36" s="754"/>
      <c r="S36" s="754"/>
      <c r="T36" s="754"/>
      <c r="U36" s="142"/>
      <c r="V36" s="143"/>
      <c r="W36" s="335"/>
      <c r="X36" s="157"/>
      <c r="Y36" s="157"/>
      <c r="Z36" s="157"/>
      <c r="AA36" s="161"/>
      <c r="AB36" s="162"/>
      <c r="AC36" s="163"/>
      <c r="AD36" s="164"/>
      <c r="AE36" s="335"/>
      <c r="AF36" s="335"/>
      <c r="AG36" s="163"/>
      <c r="AH36" s="335"/>
      <c r="AI36" s="335"/>
      <c r="AJ36" s="335"/>
      <c r="AK36" s="163"/>
      <c r="AL36" s="144"/>
      <c r="AM36" s="142"/>
      <c r="AN36" s="143"/>
      <c r="AO36" s="335"/>
      <c r="AP36" s="335"/>
      <c r="AQ36" s="335"/>
    </row>
    <row r="37" spans="1:43" ht="11.25" customHeight="1" x14ac:dyDescent="0.2">
      <c r="A37" s="335"/>
      <c r="B37" s="155"/>
      <c r="C37" s="142"/>
      <c r="D37" s="143"/>
      <c r="E37" s="335"/>
      <c r="F37" s="754"/>
      <c r="G37" s="754"/>
      <c r="H37" s="754"/>
      <c r="I37" s="754"/>
      <c r="J37" s="754"/>
      <c r="K37" s="754"/>
      <c r="L37" s="754"/>
      <c r="M37" s="754"/>
      <c r="N37" s="754"/>
      <c r="O37" s="754"/>
      <c r="P37" s="754"/>
      <c r="Q37" s="754"/>
      <c r="R37" s="754"/>
      <c r="S37" s="754"/>
      <c r="T37" s="754"/>
      <c r="U37" s="142"/>
      <c r="V37" s="143"/>
      <c r="W37" s="335"/>
      <c r="X37" s="157"/>
      <c r="Y37" s="157"/>
      <c r="Z37" s="157"/>
      <c r="AA37" s="161"/>
      <c r="AB37" s="162"/>
      <c r="AC37" s="163"/>
      <c r="AD37" s="164"/>
      <c r="AE37" s="335"/>
      <c r="AF37" s="335"/>
      <c r="AG37" s="163"/>
      <c r="AH37" s="335"/>
      <c r="AI37" s="335"/>
      <c r="AJ37" s="335"/>
      <c r="AK37" s="163"/>
      <c r="AL37" s="144"/>
      <c r="AM37" s="142"/>
      <c r="AN37" s="143"/>
      <c r="AO37" s="335"/>
      <c r="AP37" s="335"/>
      <c r="AQ37" s="335"/>
    </row>
    <row r="38" spans="1:43" ht="11.25" customHeight="1" x14ac:dyDescent="0.2">
      <c r="A38" s="335"/>
      <c r="B38" s="155"/>
      <c r="C38" s="142"/>
      <c r="D38" s="143"/>
      <c r="E38" s="335"/>
      <c r="F38" s="754"/>
      <c r="G38" s="754"/>
      <c r="H38" s="754"/>
      <c r="I38" s="754"/>
      <c r="J38" s="754"/>
      <c r="K38" s="754"/>
      <c r="L38" s="754"/>
      <c r="M38" s="754"/>
      <c r="N38" s="754"/>
      <c r="O38" s="754"/>
      <c r="P38" s="754"/>
      <c r="Q38" s="754"/>
      <c r="R38" s="754"/>
      <c r="S38" s="754"/>
      <c r="T38" s="754"/>
      <c r="U38" s="142"/>
      <c r="V38" s="143"/>
      <c r="W38" s="335"/>
      <c r="X38" s="157"/>
      <c r="Y38" s="157"/>
      <c r="Z38" s="157"/>
      <c r="AA38" s="161"/>
      <c r="AB38" s="162"/>
      <c r="AC38" s="163"/>
      <c r="AD38" s="164"/>
      <c r="AE38" s="335"/>
      <c r="AF38" s="335"/>
      <c r="AG38" s="163"/>
      <c r="AH38" s="335"/>
      <c r="AI38" s="335"/>
      <c r="AJ38" s="335"/>
      <c r="AK38" s="163"/>
      <c r="AL38" s="144"/>
      <c r="AM38" s="142"/>
      <c r="AN38" s="143"/>
      <c r="AO38" s="335"/>
      <c r="AP38" s="335"/>
      <c r="AQ38" s="335"/>
    </row>
    <row r="39" spans="1:43" ht="11.25" customHeight="1" x14ac:dyDescent="0.2">
      <c r="A39" s="335"/>
      <c r="B39" s="155"/>
      <c r="C39" s="142"/>
      <c r="D39" s="143"/>
      <c r="E39" s="335"/>
      <c r="F39" s="559"/>
      <c r="G39" s="559"/>
      <c r="H39" s="559"/>
      <c r="I39" s="559"/>
      <c r="J39" s="559"/>
      <c r="K39" s="559"/>
      <c r="L39" s="559"/>
      <c r="M39" s="559"/>
      <c r="N39" s="559"/>
      <c r="O39" s="559"/>
      <c r="P39" s="559"/>
      <c r="Q39" s="559"/>
      <c r="R39" s="559"/>
      <c r="S39" s="559"/>
      <c r="T39" s="559"/>
      <c r="U39" s="142"/>
      <c r="V39" s="143"/>
      <c r="W39" s="335"/>
      <c r="X39" s="157"/>
      <c r="Y39" s="157"/>
      <c r="Z39" s="157"/>
      <c r="AA39" s="161"/>
      <c r="AB39" s="162"/>
      <c r="AC39" s="163"/>
      <c r="AD39" s="164"/>
      <c r="AE39" s="335"/>
      <c r="AF39" s="335"/>
      <c r="AG39" s="163"/>
      <c r="AH39" s="335"/>
      <c r="AI39" s="335"/>
      <c r="AJ39" s="335"/>
      <c r="AK39" s="163"/>
      <c r="AL39" s="144"/>
      <c r="AM39" s="142"/>
      <c r="AN39" s="143"/>
      <c r="AO39" s="335"/>
      <c r="AP39" s="335"/>
      <c r="AQ39" s="335"/>
    </row>
    <row r="40" spans="1:43" ht="11.25" customHeight="1" x14ac:dyDescent="0.2">
      <c r="A40" s="335"/>
      <c r="B40" s="155"/>
      <c r="C40" s="142"/>
      <c r="D40" s="143"/>
      <c r="E40" s="335"/>
      <c r="F40" s="715" t="str">
        <f ca="1">VLOOKUP(CONCATENATE($B$17&amp;INDIRECT(ADDRESS(ROW()-5,COLUMN()-1)),"n"),Language_Translations,MATCH(Language_Selected,Language_Options,0),FALSE)</f>
        <v>IF YES: How many times did (NAME) drink milk?</v>
      </c>
      <c r="G40" s="715"/>
      <c r="H40" s="715"/>
      <c r="I40" s="715"/>
      <c r="J40" s="715"/>
      <c r="K40" s="715"/>
      <c r="L40" s="715"/>
      <c r="M40" s="715"/>
      <c r="N40" s="715"/>
      <c r="O40" s="715"/>
      <c r="P40" s="715"/>
      <c r="Q40" s="715"/>
      <c r="R40" s="715"/>
      <c r="S40" s="715"/>
      <c r="T40" s="715"/>
      <c r="U40" s="142"/>
      <c r="V40" s="143"/>
      <c r="W40" s="680" t="s">
        <v>741</v>
      </c>
      <c r="X40" s="680"/>
      <c r="Y40" s="680"/>
      <c r="Z40" s="680"/>
      <c r="AA40" s="680"/>
      <c r="AB40" s="680"/>
      <c r="AC40" s="769"/>
      <c r="AD40" s="177"/>
      <c r="AE40" s="178"/>
      <c r="AF40" s="335"/>
      <c r="AG40" s="163"/>
      <c r="AH40" s="335"/>
      <c r="AI40" s="335"/>
      <c r="AJ40" s="335"/>
      <c r="AK40" s="770">
        <v>8</v>
      </c>
      <c r="AL40" s="144"/>
      <c r="AM40" s="142"/>
      <c r="AN40" s="143"/>
      <c r="AO40" s="335"/>
      <c r="AP40" s="335"/>
      <c r="AQ40" s="335"/>
    </row>
    <row r="41" spans="1:43" ht="11.25" customHeight="1" x14ac:dyDescent="0.2">
      <c r="A41" s="335"/>
      <c r="B41" s="155"/>
      <c r="C41" s="142"/>
      <c r="D41" s="143"/>
      <c r="E41" s="335"/>
      <c r="F41" s="738" t="s">
        <v>489</v>
      </c>
      <c r="G41" s="738"/>
      <c r="H41" s="738"/>
      <c r="I41" s="738"/>
      <c r="J41" s="738"/>
      <c r="K41" s="738"/>
      <c r="L41" s="738"/>
      <c r="M41" s="738"/>
      <c r="N41" s="738"/>
      <c r="O41" s="738"/>
      <c r="P41" s="738"/>
      <c r="Q41" s="738"/>
      <c r="R41" s="738"/>
      <c r="S41" s="738"/>
      <c r="T41" s="738"/>
      <c r="U41" s="142"/>
      <c r="V41" s="143"/>
      <c r="W41" s="680"/>
      <c r="X41" s="680"/>
      <c r="Y41" s="680"/>
      <c r="Z41" s="680"/>
      <c r="AA41" s="680"/>
      <c r="AB41" s="680"/>
      <c r="AC41" s="769"/>
      <c r="AD41" s="179"/>
      <c r="AE41" s="180"/>
      <c r="AF41" s="335"/>
      <c r="AG41" s="163"/>
      <c r="AH41" s="335"/>
      <c r="AI41" s="335"/>
      <c r="AJ41" s="335"/>
      <c r="AK41" s="770"/>
      <c r="AL41" s="144"/>
      <c r="AM41" s="142"/>
      <c r="AN41" s="143"/>
      <c r="AO41" s="335"/>
      <c r="AP41" s="335"/>
      <c r="AQ41" s="335"/>
    </row>
    <row r="42" spans="1:43" ht="11.25" customHeight="1" x14ac:dyDescent="0.2">
      <c r="A42" s="335"/>
      <c r="B42" s="155"/>
      <c r="C42" s="142"/>
      <c r="D42" s="143"/>
      <c r="E42" s="335"/>
      <c r="F42" s="354"/>
      <c r="G42" s="354"/>
      <c r="H42" s="354"/>
      <c r="I42" s="354"/>
      <c r="J42" s="354"/>
      <c r="K42" s="354"/>
      <c r="L42" s="354"/>
      <c r="M42" s="354"/>
      <c r="N42" s="354"/>
      <c r="O42" s="354"/>
      <c r="P42" s="354"/>
      <c r="Q42" s="354"/>
      <c r="R42" s="354"/>
      <c r="S42" s="354"/>
      <c r="T42" s="354"/>
      <c r="U42" s="142"/>
      <c r="V42" s="143"/>
      <c r="W42" s="335"/>
      <c r="X42" s="157"/>
      <c r="Y42" s="157"/>
      <c r="Z42" s="157"/>
      <c r="AA42" s="161"/>
      <c r="AB42" s="162"/>
      <c r="AC42" s="163"/>
      <c r="AD42" s="164"/>
      <c r="AE42" s="335"/>
      <c r="AF42" s="335"/>
      <c r="AG42" s="163"/>
      <c r="AH42" s="335"/>
      <c r="AI42" s="335"/>
      <c r="AJ42" s="335"/>
      <c r="AK42" s="163"/>
      <c r="AL42" s="144"/>
      <c r="AM42" s="142"/>
      <c r="AN42" s="143"/>
      <c r="AO42" s="335"/>
      <c r="AP42" s="335"/>
      <c r="AQ42" s="335"/>
    </row>
    <row r="43" spans="1:43" ht="11.25" customHeight="1" x14ac:dyDescent="0.2">
      <c r="A43" s="335"/>
      <c r="B43" s="155"/>
      <c r="C43" s="142"/>
      <c r="D43" s="143"/>
      <c r="E43" s="335"/>
      <c r="F43" s="754" t="str">
        <f ca="1">VLOOKUP(CONCATENATE($B$17&amp;INDIRECT(ADDRESS(ROW()-8,COLUMN()-1)),"a"),Language_Translations,MATCH(Language_Selected,Language_Options,0),FALSE)</f>
        <v>IF YES: Was the milk a sweet or flavored type of milk?</v>
      </c>
      <c r="G43" s="754"/>
      <c r="H43" s="754"/>
      <c r="I43" s="754"/>
      <c r="J43" s="754"/>
      <c r="K43" s="754"/>
      <c r="L43" s="754"/>
      <c r="M43" s="754"/>
      <c r="N43" s="754"/>
      <c r="O43" s="754"/>
      <c r="P43" s="754"/>
      <c r="Q43" s="754"/>
      <c r="R43" s="754"/>
      <c r="S43" s="754"/>
      <c r="T43" s="754"/>
      <c r="U43" s="142"/>
      <c r="V43" s="143"/>
      <c r="W43" s="335"/>
      <c r="X43" s="564" t="s">
        <v>742</v>
      </c>
      <c r="Y43" s="486"/>
      <c r="Z43" s="486"/>
      <c r="AB43" s="157"/>
      <c r="AL43" s="144"/>
      <c r="AM43" s="142"/>
      <c r="AN43" s="143"/>
      <c r="AO43" s="335"/>
      <c r="AP43" s="335"/>
      <c r="AQ43" s="335"/>
    </row>
    <row r="44" spans="1:43" ht="11.25" customHeight="1" x14ac:dyDescent="0.2">
      <c r="A44" s="335"/>
      <c r="B44" s="155"/>
      <c r="C44" s="142"/>
      <c r="D44" s="143"/>
      <c r="E44" s="335"/>
      <c r="F44" s="754"/>
      <c r="G44" s="754"/>
      <c r="H44" s="754"/>
      <c r="I44" s="754"/>
      <c r="J44" s="754"/>
      <c r="K44" s="754"/>
      <c r="L44" s="754"/>
      <c r="M44" s="754"/>
      <c r="N44" s="754"/>
      <c r="O44" s="754"/>
      <c r="P44" s="754"/>
      <c r="Q44" s="754"/>
      <c r="R44" s="754"/>
      <c r="S44" s="754"/>
      <c r="T44" s="754"/>
      <c r="U44" s="142"/>
      <c r="V44" s="143"/>
      <c r="W44" s="335"/>
      <c r="X44" s="564" t="s">
        <v>743</v>
      </c>
      <c r="Y44" s="486"/>
      <c r="Z44" s="486"/>
      <c r="AA44" s="486"/>
      <c r="AB44" s="486"/>
      <c r="AC44" s="163" t="s">
        <v>87</v>
      </c>
      <c r="AD44" s="164"/>
      <c r="AE44" s="335"/>
      <c r="AF44" s="335"/>
      <c r="AG44" s="163" t="s">
        <v>89</v>
      </c>
      <c r="AH44" s="335"/>
      <c r="AI44" s="335"/>
      <c r="AJ44" s="335"/>
      <c r="AK44" s="163" t="s">
        <v>212</v>
      </c>
      <c r="AL44" s="144"/>
      <c r="AM44" s="142"/>
      <c r="AN44" s="143"/>
      <c r="AO44" s="335"/>
      <c r="AP44" s="335"/>
      <c r="AQ44" s="335"/>
    </row>
    <row r="45" spans="1:43" ht="6" customHeight="1" x14ac:dyDescent="0.2">
      <c r="A45" s="335"/>
      <c r="B45" s="155"/>
      <c r="C45" s="142"/>
      <c r="D45" s="165"/>
      <c r="E45" s="166"/>
      <c r="F45" s="166"/>
      <c r="G45" s="166"/>
      <c r="H45" s="166"/>
      <c r="I45" s="166"/>
      <c r="J45" s="166"/>
      <c r="K45" s="166"/>
      <c r="L45" s="166"/>
      <c r="M45" s="166"/>
      <c r="N45" s="166"/>
      <c r="O45" s="166"/>
      <c r="P45" s="166"/>
      <c r="Q45" s="166"/>
      <c r="R45" s="166"/>
      <c r="S45" s="166"/>
      <c r="T45" s="166"/>
      <c r="U45" s="167"/>
      <c r="V45" s="165"/>
      <c r="W45" s="166"/>
      <c r="X45" s="166"/>
      <c r="Y45" s="166"/>
      <c r="Z45" s="166"/>
      <c r="AA45" s="168"/>
      <c r="AB45" s="166"/>
      <c r="AC45" s="169"/>
      <c r="AD45" s="168"/>
      <c r="AE45" s="166"/>
      <c r="AF45" s="166"/>
      <c r="AG45" s="169"/>
      <c r="AH45" s="166"/>
      <c r="AI45" s="166"/>
      <c r="AJ45" s="166"/>
      <c r="AK45" s="169"/>
      <c r="AL45" s="170"/>
      <c r="AM45" s="167"/>
      <c r="AN45" s="143"/>
      <c r="AO45" s="335"/>
      <c r="AP45" s="335"/>
      <c r="AQ45" s="335"/>
    </row>
    <row r="46" spans="1:43" ht="6" customHeight="1" x14ac:dyDescent="0.2">
      <c r="A46" s="335"/>
      <c r="B46" s="155"/>
      <c r="C46" s="142"/>
      <c r="D46" s="171"/>
      <c r="E46" s="172"/>
      <c r="F46" s="172"/>
      <c r="G46" s="172"/>
      <c r="H46" s="172"/>
      <c r="I46" s="172"/>
      <c r="J46" s="172"/>
      <c r="K46" s="172"/>
      <c r="L46" s="172"/>
      <c r="M46" s="172"/>
      <c r="N46" s="172"/>
      <c r="O46" s="172"/>
      <c r="P46" s="172"/>
      <c r="Q46" s="172"/>
      <c r="R46" s="172"/>
      <c r="S46" s="172"/>
      <c r="T46" s="172"/>
      <c r="U46" s="173"/>
      <c r="V46" s="171"/>
      <c r="W46" s="172"/>
      <c r="X46" s="172"/>
      <c r="Y46" s="172"/>
      <c r="Z46" s="172"/>
      <c r="AA46" s="174"/>
      <c r="AB46" s="172"/>
      <c r="AC46" s="175"/>
      <c r="AD46" s="174"/>
      <c r="AE46" s="172"/>
      <c r="AF46" s="172"/>
      <c r="AG46" s="175"/>
      <c r="AH46" s="172"/>
      <c r="AI46" s="172"/>
      <c r="AJ46" s="172"/>
      <c r="AK46" s="175"/>
      <c r="AL46" s="176"/>
      <c r="AM46" s="173"/>
      <c r="AN46" s="143"/>
      <c r="AO46" s="335"/>
      <c r="AP46" s="335"/>
      <c r="AQ46" s="335"/>
    </row>
    <row r="47" spans="1:43" ht="11.25" customHeight="1" x14ac:dyDescent="0.2">
      <c r="A47" s="335"/>
      <c r="B47" s="163" t="s">
        <v>617</v>
      </c>
      <c r="C47" s="142"/>
      <c r="D47" s="143"/>
      <c r="E47" s="335" t="s">
        <v>369</v>
      </c>
      <c r="F47" s="715" t="str">
        <f ca="1">VLOOKUP(CONCATENATE($B$17&amp;INDIRECT(ADDRESS(ROW(),COLUMN()-1))),Language_Translations,MATCH(Language_Selected,Language_Options,0),FALSE)</f>
        <v>[INSERT SOYMILK AND/OR NUTMILKS]?</v>
      </c>
      <c r="G47" s="715"/>
      <c r="H47" s="715"/>
      <c r="I47" s="715"/>
      <c r="J47" s="715"/>
      <c r="K47" s="715"/>
      <c r="L47" s="715"/>
      <c r="M47" s="715"/>
      <c r="N47" s="715"/>
      <c r="O47" s="715"/>
      <c r="P47" s="715"/>
      <c r="Q47" s="715"/>
      <c r="R47" s="715"/>
      <c r="S47" s="715"/>
      <c r="T47" s="715"/>
      <c r="U47" s="142"/>
      <c r="V47" s="143"/>
      <c r="W47" s="335" t="s">
        <v>369</v>
      </c>
      <c r="X47" s="157" t="s">
        <v>9</v>
      </c>
      <c r="Y47" s="157"/>
      <c r="Z47" s="157"/>
      <c r="AA47" s="161"/>
      <c r="AB47" s="162"/>
      <c r="AC47" s="163" t="s">
        <v>87</v>
      </c>
      <c r="AD47" s="164"/>
      <c r="AE47" s="335"/>
      <c r="AF47" s="335"/>
      <c r="AG47" s="163" t="s">
        <v>89</v>
      </c>
      <c r="AH47" s="335"/>
      <c r="AI47" s="335"/>
      <c r="AJ47" s="335"/>
      <c r="AK47" s="163" t="s">
        <v>212</v>
      </c>
      <c r="AL47" s="144"/>
      <c r="AM47" s="142"/>
      <c r="AN47" s="143"/>
      <c r="AO47" s="335"/>
      <c r="AP47" s="335"/>
      <c r="AQ47" s="335"/>
    </row>
    <row r="48" spans="1:43" ht="10.5" x14ac:dyDescent="0.2">
      <c r="A48" s="335"/>
      <c r="B48" s="155"/>
      <c r="C48" s="142"/>
      <c r="D48" s="143"/>
      <c r="E48" s="335"/>
      <c r="U48" s="142"/>
      <c r="V48" s="143"/>
      <c r="W48" s="335"/>
      <c r="X48" s="335"/>
      <c r="Y48" s="335"/>
      <c r="Z48" s="335"/>
      <c r="AA48" s="164"/>
      <c r="AB48" s="335"/>
      <c r="AC48" s="155"/>
      <c r="AD48" s="164"/>
      <c r="AE48" s="335"/>
      <c r="AF48" s="335"/>
      <c r="AG48" s="155"/>
      <c r="AH48" s="335"/>
      <c r="AI48" s="335"/>
      <c r="AJ48" s="335"/>
      <c r="AK48" s="155"/>
      <c r="AL48" s="144"/>
      <c r="AM48" s="142"/>
      <c r="AN48" s="143"/>
      <c r="AO48" s="335"/>
      <c r="AP48" s="335"/>
      <c r="AQ48" s="335"/>
    </row>
    <row r="49" spans="1:43" ht="10.4" customHeight="1" x14ac:dyDescent="0.2">
      <c r="A49" s="335"/>
      <c r="B49" s="155"/>
      <c r="C49" s="142"/>
      <c r="D49" s="143"/>
      <c r="E49" s="335"/>
      <c r="F49" s="754" t="str">
        <f ca="1">VLOOKUP(CONCATENATE($B$17&amp;INDIRECT(ADDRESS(ROW()-2,COLUMN()-1)),"a"),Language_Translations,MATCH(Language_Selected,Language_Options,0),FALSE)</f>
        <v>IF YES: Was the soymilk a sweet or flavored type of drink?</v>
      </c>
      <c r="G49" s="754"/>
      <c r="H49" s="754"/>
      <c r="I49" s="754"/>
      <c r="J49" s="754"/>
      <c r="K49" s="754"/>
      <c r="L49" s="754"/>
      <c r="M49" s="754"/>
      <c r="N49" s="754"/>
      <c r="O49" s="754"/>
      <c r="P49" s="754"/>
      <c r="Q49" s="754"/>
      <c r="R49" s="754"/>
      <c r="S49" s="754"/>
      <c r="T49" s="754"/>
      <c r="U49" s="142"/>
      <c r="V49" s="143"/>
      <c r="W49" s="335"/>
      <c r="X49" s="564" t="s">
        <v>742</v>
      </c>
      <c r="Y49" s="486"/>
      <c r="Z49" s="486"/>
      <c r="AB49" s="157"/>
      <c r="AL49" s="144"/>
      <c r="AM49" s="142"/>
      <c r="AN49" s="143"/>
      <c r="AO49" s="335"/>
      <c r="AP49" s="335"/>
      <c r="AQ49" s="335"/>
    </row>
    <row r="50" spans="1:43" ht="10.5" x14ac:dyDescent="0.2">
      <c r="A50" s="335"/>
      <c r="B50" s="155"/>
      <c r="C50" s="142"/>
      <c r="D50" s="143"/>
      <c r="E50" s="335"/>
      <c r="F50" s="754"/>
      <c r="G50" s="754"/>
      <c r="H50" s="754"/>
      <c r="I50" s="754"/>
      <c r="J50" s="754"/>
      <c r="K50" s="754"/>
      <c r="L50" s="754"/>
      <c r="M50" s="754"/>
      <c r="N50" s="754"/>
      <c r="O50" s="754"/>
      <c r="P50" s="754"/>
      <c r="Q50" s="754"/>
      <c r="R50" s="754"/>
      <c r="S50" s="754"/>
      <c r="T50" s="754"/>
      <c r="U50" s="142"/>
      <c r="V50" s="143"/>
      <c r="W50" s="335"/>
      <c r="X50" s="564" t="s">
        <v>743</v>
      </c>
      <c r="Y50" s="486"/>
      <c r="Z50" s="486"/>
      <c r="AA50" s="486"/>
      <c r="AB50" s="486"/>
      <c r="AC50" s="163" t="s">
        <v>87</v>
      </c>
      <c r="AD50" s="164"/>
      <c r="AE50" s="335"/>
      <c r="AF50" s="335"/>
      <c r="AG50" s="163" t="s">
        <v>89</v>
      </c>
      <c r="AH50" s="335"/>
      <c r="AI50" s="335"/>
      <c r="AJ50" s="335"/>
      <c r="AK50" s="163" t="s">
        <v>212</v>
      </c>
      <c r="AL50" s="144"/>
      <c r="AM50" s="142"/>
      <c r="AN50" s="143"/>
      <c r="AO50" s="335"/>
      <c r="AP50" s="335"/>
      <c r="AQ50" s="335"/>
    </row>
    <row r="51" spans="1:43" ht="6" customHeight="1" x14ac:dyDescent="0.2">
      <c r="A51" s="335"/>
      <c r="B51" s="155"/>
      <c r="C51" s="142"/>
      <c r="D51" s="165"/>
      <c r="E51" s="166"/>
      <c r="F51" s="166"/>
      <c r="G51" s="166"/>
      <c r="H51" s="166"/>
      <c r="I51" s="166"/>
      <c r="J51" s="166"/>
      <c r="K51" s="166"/>
      <c r="L51" s="166"/>
      <c r="M51" s="166"/>
      <c r="N51" s="166"/>
      <c r="O51" s="166"/>
      <c r="P51" s="166"/>
      <c r="Q51" s="166"/>
      <c r="R51" s="166"/>
      <c r="S51" s="166"/>
      <c r="T51" s="166"/>
      <c r="U51" s="167"/>
      <c r="V51" s="165"/>
      <c r="W51" s="166"/>
      <c r="X51" s="166"/>
      <c r="Y51" s="166"/>
      <c r="Z51" s="166"/>
      <c r="AA51" s="168"/>
      <c r="AB51" s="166"/>
      <c r="AC51" s="169"/>
      <c r="AD51" s="168"/>
      <c r="AE51" s="166"/>
      <c r="AF51" s="166"/>
      <c r="AG51" s="169"/>
      <c r="AH51" s="166"/>
      <c r="AI51" s="166"/>
      <c r="AJ51" s="166"/>
      <c r="AK51" s="169"/>
      <c r="AL51" s="170"/>
      <c r="AM51" s="167"/>
      <c r="AN51" s="143"/>
      <c r="AO51" s="335"/>
      <c r="AP51" s="335"/>
      <c r="AQ51" s="335"/>
    </row>
    <row r="52" spans="1:43" ht="6" customHeight="1" x14ac:dyDescent="0.2">
      <c r="A52" s="335"/>
      <c r="B52" s="155"/>
      <c r="C52" s="142"/>
      <c r="D52" s="171"/>
      <c r="E52" s="172"/>
      <c r="F52" s="172"/>
      <c r="G52" s="172"/>
      <c r="H52" s="172"/>
      <c r="I52" s="172"/>
      <c r="J52" s="172"/>
      <c r="K52" s="172"/>
      <c r="L52" s="172"/>
      <c r="M52" s="172"/>
      <c r="N52" s="172"/>
      <c r="O52" s="172"/>
      <c r="P52" s="172"/>
      <c r="Q52" s="172"/>
      <c r="R52" s="172"/>
      <c r="S52" s="172"/>
      <c r="T52" s="172"/>
      <c r="U52" s="173"/>
      <c r="V52" s="171"/>
      <c r="W52" s="172"/>
      <c r="X52" s="172"/>
      <c r="Y52" s="172"/>
      <c r="Z52" s="172"/>
      <c r="AA52" s="174"/>
      <c r="AB52" s="172"/>
      <c r="AC52" s="175"/>
      <c r="AD52" s="174"/>
      <c r="AE52" s="172"/>
      <c r="AF52" s="172"/>
      <c r="AG52" s="175"/>
      <c r="AH52" s="172"/>
      <c r="AI52" s="172"/>
      <c r="AJ52" s="172"/>
      <c r="AK52" s="175"/>
      <c r="AL52" s="176"/>
      <c r="AM52" s="173"/>
      <c r="AN52" s="143"/>
      <c r="AO52" s="335"/>
      <c r="AP52" s="335"/>
      <c r="AQ52" s="335"/>
    </row>
    <row r="53" spans="1:43" ht="11.25" customHeight="1" x14ac:dyDescent="0.2">
      <c r="A53" s="335"/>
      <c r="B53" s="155"/>
      <c r="C53" s="142"/>
      <c r="D53" s="143"/>
      <c r="E53" s="335" t="s">
        <v>480</v>
      </c>
      <c r="F53" s="754" t="str">
        <f ca="1">VLOOKUP(CONCATENATE($B$17&amp;INDIRECT(ADDRESS(ROW(),COLUMN()-1))),Language_Translations,MATCH(Language_Selected,Language_Options,0),FALSE)</f>
        <v>Chocolate flavored drinks [or INSERT THE NAMES OF OTHER NON-MILK-BASED FLAVORED DRINKS]?</v>
      </c>
      <c r="G53" s="754"/>
      <c r="H53" s="754"/>
      <c r="I53" s="754"/>
      <c r="J53" s="754"/>
      <c r="K53" s="754"/>
      <c r="L53" s="754"/>
      <c r="M53" s="754"/>
      <c r="N53" s="754"/>
      <c r="O53" s="754"/>
      <c r="P53" s="754"/>
      <c r="Q53" s="754"/>
      <c r="R53" s="754"/>
      <c r="S53" s="754"/>
      <c r="T53" s="754"/>
      <c r="U53" s="142"/>
      <c r="V53" s="143"/>
      <c r="W53" s="335" t="s">
        <v>480</v>
      </c>
      <c r="X53" s="157" t="s">
        <v>9</v>
      </c>
      <c r="Y53" s="157"/>
      <c r="Z53" s="157"/>
      <c r="AA53" s="161"/>
      <c r="AB53" s="162"/>
      <c r="AC53" s="163" t="s">
        <v>87</v>
      </c>
      <c r="AD53" s="164"/>
      <c r="AE53" s="335"/>
      <c r="AF53" s="335"/>
      <c r="AG53" s="163" t="s">
        <v>89</v>
      </c>
      <c r="AH53" s="335"/>
      <c r="AI53" s="335"/>
      <c r="AJ53" s="335"/>
      <c r="AK53" s="163" t="s">
        <v>212</v>
      </c>
      <c r="AL53" s="144"/>
      <c r="AM53" s="142"/>
      <c r="AN53" s="143"/>
      <c r="AO53" s="335"/>
      <c r="AP53" s="335"/>
      <c r="AQ53" s="335"/>
    </row>
    <row r="54" spans="1:43" ht="11.25" customHeight="1" x14ac:dyDescent="0.2">
      <c r="A54" s="335"/>
      <c r="B54" s="155"/>
      <c r="C54" s="142"/>
      <c r="D54" s="143"/>
      <c r="E54" s="335"/>
      <c r="F54" s="754"/>
      <c r="G54" s="754"/>
      <c r="H54" s="754"/>
      <c r="I54" s="754"/>
      <c r="J54" s="754"/>
      <c r="K54" s="754"/>
      <c r="L54" s="754"/>
      <c r="M54" s="754"/>
      <c r="N54" s="754"/>
      <c r="O54" s="754"/>
      <c r="P54" s="754"/>
      <c r="Q54" s="754"/>
      <c r="R54" s="754"/>
      <c r="S54" s="754"/>
      <c r="T54" s="754"/>
      <c r="U54" s="142"/>
      <c r="V54" s="143"/>
      <c r="W54" s="335"/>
      <c r="X54" s="157"/>
      <c r="Y54" s="157"/>
      <c r="Z54" s="157"/>
      <c r="AA54" s="161"/>
      <c r="AB54" s="162"/>
      <c r="AC54" s="163"/>
      <c r="AD54" s="164"/>
      <c r="AE54" s="335"/>
      <c r="AF54" s="335"/>
      <c r="AG54" s="163"/>
      <c r="AH54" s="335"/>
      <c r="AI54" s="335"/>
      <c r="AJ54" s="335"/>
      <c r="AK54" s="163"/>
      <c r="AL54" s="144"/>
      <c r="AM54" s="142"/>
      <c r="AN54" s="143"/>
      <c r="AO54" s="335"/>
      <c r="AP54" s="335"/>
      <c r="AQ54" s="335"/>
    </row>
    <row r="55" spans="1:43" ht="11.25" customHeight="1" x14ac:dyDescent="0.2">
      <c r="A55" s="335"/>
      <c r="B55" s="155"/>
      <c r="C55" s="142"/>
      <c r="D55" s="143"/>
      <c r="E55" s="335"/>
      <c r="F55" s="754"/>
      <c r="G55" s="754"/>
      <c r="H55" s="754"/>
      <c r="I55" s="754"/>
      <c r="J55" s="754"/>
      <c r="K55" s="754"/>
      <c r="L55" s="754"/>
      <c r="M55" s="754"/>
      <c r="N55" s="754"/>
      <c r="O55" s="754"/>
      <c r="P55" s="754"/>
      <c r="Q55" s="754"/>
      <c r="R55" s="754"/>
      <c r="S55" s="754"/>
      <c r="T55" s="754"/>
      <c r="U55" s="142"/>
      <c r="V55" s="143"/>
      <c r="W55" s="335"/>
      <c r="X55" s="157"/>
      <c r="Y55" s="157"/>
      <c r="Z55" s="157"/>
      <c r="AA55" s="161"/>
      <c r="AB55" s="162"/>
      <c r="AC55" s="163"/>
      <c r="AD55" s="164"/>
      <c r="AE55" s="335"/>
      <c r="AF55" s="335"/>
      <c r="AG55" s="163"/>
      <c r="AH55" s="335"/>
      <c r="AI55" s="335"/>
      <c r="AJ55" s="335"/>
      <c r="AK55" s="163"/>
      <c r="AL55" s="144"/>
      <c r="AM55" s="142"/>
      <c r="AN55" s="143"/>
      <c r="AO55" s="335"/>
      <c r="AP55" s="335"/>
      <c r="AQ55" s="335"/>
    </row>
    <row r="56" spans="1:43" ht="6" customHeight="1" x14ac:dyDescent="0.2">
      <c r="A56" s="335"/>
      <c r="B56" s="155"/>
      <c r="C56" s="142"/>
      <c r="D56" s="165"/>
      <c r="E56" s="166"/>
      <c r="F56" s="166"/>
      <c r="G56" s="166"/>
      <c r="H56" s="166"/>
      <c r="I56" s="166"/>
      <c r="J56" s="166"/>
      <c r="K56" s="166"/>
      <c r="L56" s="166"/>
      <c r="M56" s="166"/>
      <c r="N56" s="166"/>
      <c r="O56" s="166"/>
      <c r="P56" s="166"/>
      <c r="Q56" s="166"/>
      <c r="R56" s="166"/>
      <c r="S56" s="166"/>
      <c r="T56" s="166"/>
      <c r="U56" s="167"/>
      <c r="V56" s="165"/>
      <c r="W56" s="166"/>
      <c r="X56" s="166"/>
      <c r="Y56" s="166"/>
      <c r="Z56" s="166"/>
      <c r="AA56" s="168"/>
      <c r="AB56" s="166"/>
      <c r="AC56" s="169"/>
      <c r="AD56" s="168"/>
      <c r="AE56" s="166"/>
      <c r="AF56" s="166"/>
      <c r="AG56" s="169"/>
      <c r="AH56" s="166"/>
      <c r="AI56" s="166"/>
      <c r="AJ56" s="166"/>
      <c r="AK56" s="169"/>
      <c r="AL56" s="170"/>
      <c r="AM56" s="167"/>
      <c r="AN56" s="143"/>
      <c r="AO56" s="335"/>
      <c r="AP56" s="335"/>
      <c r="AQ56" s="335"/>
    </row>
    <row r="57" spans="1:43" ht="6" customHeight="1" x14ac:dyDescent="0.2">
      <c r="A57" s="335"/>
      <c r="B57" s="155"/>
      <c r="C57" s="142"/>
      <c r="D57" s="171"/>
      <c r="E57" s="172"/>
      <c r="F57" s="172"/>
      <c r="G57" s="172"/>
      <c r="H57" s="172"/>
      <c r="I57" s="172"/>
      <c r="J57" s="172"/>
      <c r="K57" s="172"/>
      <c r="L57" s="172"/>
      <c r="M57" s="172"/>
      <c r="N57" s="172"/>
      <c r="O57" s="172"/>
      <c r="P57" s="172"/>
      <c r="Q57" s="172"/>
      <c r="R57" s="172"/>
      <c r="S57" s="172"/>
      <c r="T57" s="172"/>
      <c r="U57" s="173"/>
      <c r="V57" s="171"/>
      <c r="W57" s="172"/>
      <c r="X57" s="172"/>
      <c r="Y57" s="172"/>
      <c r="Z57" s="172"/>
      <c r="AA57" s="174"/>
      <c r="AB57" s="172"/>
      <c r="AC57" s="175"/>
      <c r="AD57" s="174"/>
      <c r="AE57" s="172"/>
      <c r="AF57" s="172"/>
      <c r="AG57" s="175"/>
      <c r="AH57" s="172"/>
      <c r="AI57" s="172"/>
      <c r="AJ57" s="172"/>
      <c r="AK57" s="175"/>
      <c r="AL57" s="176"/>
      <c r="AM57" s="173"/>
      <c r="AN57" s="143"/>
      <c r="AO57" s="335"/>
      <c r="AP57" s="335"/>
      <c r="AQ57" s="335"/>
    </row>
    <row r="58" spans="1:43" ht="11.25" customHeight="1" x14ac:dyDescent="0.2">
      <c r="A58" s="335"/>
      <c r="B58" s="155"/>
      <c r="C58" s="142"/>
      <c r="D58" s="143"/>
      <c r="E58" s="335" t="s">
        <v>482</v>
      </c>
      <c r="F58" s="715" t="str">
        <f ca="1">VLOOKUP(CONCATENATE($B$17&amp;INDIRECT(ADDRESS(ROW(),COLUMN()-1))),Language_Translations,MATCH(Language_Selected,Language_Options,0),FALSE)</f>
        <v>Fruit juice [or fruit-flavored drinks]?</v>
      </c>
      <c r="G58" s="715"/>
      <c r="H58" s="715"/>
      <c r="I58" s="715"/>
      <c r="J58" s="715"/>
      <c r="K58" s="715"/>
      <c r="L58" s="715"/>
      <c r="M58" s="715"/>
      <c r="N58" s="715"/>
      <c r="O58" s="715"/>
      <c r="P58" s="715"/>
      <c r="Q58" s="715"/>
      <c r="R58" s="715"/>
      <c r="S58" s="715"/>
      <c r="T58" s="715"/>
      <c r="U58" s="142"/>
      <c r="V58" s="143"/>
      <c r="W58" s="335" t="s">
        <v>482</v>
      </c>
      <c r="X58" s="157" t="s">
        <v>9</v>
      </c>
      <c r="Y58" s="157"/>
      <c r="Z58" s="157"/>
      <c r="AA58" s="161"/>
      <c r="AB58" s="162"/>
      <c r="AC58" s="163" t="s">
        <v>87</v>
      </c>
      <c r="AD58" s="164"/>
      <c r="AE58" s="335"/>
      <c r="AF58" s="335"/>
      <c r="AG58" s="163" t="s">
        <v>89</v>
      </c>
      <c r="AH58" s="335"/>
      <c r="AI58" s="335"/>
      <c r="AJ58" s="335"/>
      <c r="AK58" s="163" t="s">
        <v>212</v>
      </c>
      <c r="AL58" s="144"/>
      <c r="AM58" s="142"/>
      <c r="AN58" s="143"/>
      <c r="AO58" s="335"/>
      <c r="AP58" s="335"/>
      <c r="AQ58" s="335"/>
    </row>
    <row r="59" spans="1:43" ht="6" customHeight="1" x14ac:dyDescent="0.2">
      <c r="A59" s="335"/>
      <c r="B59" s="155"/>
      <c r="C59" s="142"/>
      <c r="D59" s="165"/>
      <c r="E59" s="166"/>
      <c r="F59" s="166"/>
      <c r="G59" s="166"/>
      <c r="H59" s="166"/>
      <c r="I59" s="166"/>
      <c r="J59" s="166"/>
      <c r="K59" s="166"/>
      <c r="L59" s="166"/>
      <c r="M59" s="166"/>
      <c r="N59" s="166"/>
      <c r="O59" s="166"/>
      <c r="P59" s="166"/>
      <c r="Q59" s="166"/>
      <c r="R59" s="166"/>
      <c r="S59" s="166"/>
      <c r="T59" s="166"/>
      <c r="U59" s="167"/>
      <c r="V59" s="165"/>
      <c r="W59" s="166"/>
      <c r="X59" s="166"/>
      <c r="Y59" s="166"/>
      <c r="Z59" s="166"/>
      <c r="AA59" s="168"/>
      <c r="AB59" s="166"/>
      <c r="AC59" s="169"/>
      <c r="AD59" s="168"/>
      <c r="AE59" s="166"/>
      <c r="AF59" s="166"/>
      <c r="AG59" s="169"/>
      <c r="AH59" s="166"/>
      <c r="AI59" s="166"/>
      <c r="AJ59" s="166"/>
      <c r="AK59" s="169"/>
      <c r="AL59" s="170"/>
      <c r="AM59" s="167"/>
      <c r="AN59" s="143"/>
      <c r="AO59" s="335"/>
      <c r="AP59" s="335"/>
      <c r="AQ59" s="335"/>
    </row>
    <row r="60" spans="1:43" ht="6" customHeight="1" x14ac:dyDescent="0.2">
      <c r="A60" s="335"/>
      <c r="B60" s="155"/>
      <c r="C60" s="142"/>
      <c r="D60" s="171"/>
      <c r="E60" s="172"/>
      <c r="F60" s="172"/>
      <c r="G60" s="172"/>
      <c r="H60" s="172"/>
      <c r="I60" s="172"/>
      <c r="J60" s="172"/>
      <c r="K60" s="172"/>
      <c r="L60" s="172"/>
      <c r="M60" s="172"/>
      <c r="N60" s="172"/>
      <c r="O60" s="172"/>
      <c r="P60" s="172"/>
      <c r="Q60" s="172"/>
      <c r="R60" s="172"/>
      <c r="S60" s="172"/>
      <c r="T60" s="172"/>
      <c r="U60" s="173"/>
      <c r="V60" s="171"/>
      <c r="W60" s="172"/>
      <c r="X60" s="172"/>
      <c r="Y60" s="172"/>
      <c r="Z60" s="172"/>
      <c r="AA60" s="174"/>
      <c r="AB60" s="172"/>
      <c r="AC60" s="175"/>
      <c r="AD60" s="174"/>
      <c r="AE60" s="172"/>
      <c r="AF60" s="172"/>
      <c r="AG60" s="175"/>
      <c r="AH60" s="172"/>
      <c r="AI60" s="172"/>
      <c r="AJ60" s="172"/>
      <c r="AK60" s="175"/>
      <c r="AL60" s="176"/>
      <c r="AM60" s="173"/>
      <c r="AN60" s="143"/>
      <c r="AO60" s="335"/>
      <c r="AP60" s="335"/>
      <c r="AQ60" s="335"/>
    </row>
    <row r="61" spans="1:43" ht="11.25" customHeight="1" x14ac:dyDescent="0.2">
      <c r="A61" s="335"/>
      <c r="B61" s="155"/>
      <c r="C61" s="142"/>
      <c r="D61" s="143"/>
      <c r="E61" s="335" t="s">
        <v>744</v>
      </c>
      <c r="F61" s="715" t="str">
        <f ca="1">VLOOKUP(CONCATENATE($B$17&amp;INDIRECT(ADDRESS(ROW(),COLUMN()-1))),Language_Translations,MATCH(Language_Selected,Language_Options,0),FALSE)</f>
        <v>Sodas, malt drinks, sports drinks, or energy drinks?</v>
      </c>
      <c r="G61" s="715"/>
      <c r="H61" s="715"/>
      <c r="I61" s="715"/>
      <c r="J61" s="715"/>
      <c r="K61" s="715"/>
      <c r="L61" s="715"/>
      <c r="M61" s="715"/>
      <c r="N61" s="715"/>
      <c r="O61" s="715"/>
      <c r="P61" s="715"/>
      <c r="Q61" s="715"/>
      <c r="R61" s="715"/>
      <c r="S61" s="715"/>
      <c r="T61" s="715"/>
      <c r="U61" s="142"/>
      <c r="V61" s="143"/>
      <c r="W61" s="335" t="s">
        <v>744</v>
      </c>
      <c r="X61" s="157" t="s">
        <v>9</v>
      </c>
      <c r="Y61" s="157"/>
      <c r="Z61" s="157"/>
      <c r="AA61" s="161"/>
      <c r="AB61" s="162"/>
      <c r="AC61" s="163" t="s">
        <v>87</v>
      </c>
      <c r="AD61" s="164"/>
      <c r="AE61" s="335"/>
      <c r="AF61" s="335"/>
      <c r="AG61" s="163" t="s">
        <v>89</v>
      </c>
      <c r="AH61" s="335"/>
      <c r="AI61" s="335"/>
      <c r="AJ61" s="335"/>
      <c r="AK61" s="163" t="s">
        <v>212</v>
      </c>
      <c r="AL61" s="144"/>
      <c r="AM61" s="142"/>
      <c r="AN61" s="143"/>
      <c r="AO61" s="335"/>
      <c r="AP61" s="335"/>
      <c r="AQ61" s="335"/>
    </row>
    <row r="62" spans="1:43" ht="6" customHeight="1" x14ac:dyDescent="0.2">
      <c r="A62" s="335"/>
      <c r="B62" s="155"/>
      <c r="C62" s="142"/>
      <c r="D62" s="165"/>
      <c r="E62" s="166"/>
      <c r="F62" s="166"/>
      <c r="G62" s="166"/>
      <c r="H62" s="166"/>
      <c r="I62" s="166"/>
      <c r="J62" s="166"/>
      <c r="K62" s="166"/>
      <c r="L62" s="166"/>
      <c r="M62" s="166"/>
      <c r="N62" s="166"/>
      <c r="O62" s="166"/>
      <c r="P62" s="166"/>
      <c r="Q62" s="166"/>
      <c r="R62" s="166"/>
      <c r="S62" s="166"/>
      <c r="T62" s="166"/>
      <c r="U62" s="167"/>
      <c r="V62" s="165"/>
      <c r="W62" s="166"/>
      <c r="X62" s="166"/>
      <c r="Y62" s="166"/>
      <c r="Z62" s="166"/>
      <c r="AA62" s="168"/>
      <c r="AB62" s="166"/>
      <c r="AC62" s="169"/>
      <c r="AD62" s="168"/>
      <c r="AE62" s="166"/>
      <c r="AF62" s="166"/>
      <c r="AG62" s="169"/>
      <c r="AH62" s="166"/>
      <c r="AI62" s="166"/>
      <c r="AJ62" s="166"/>
      <c r="AK62" s="169"/>
      <c r="AL62" s="170"/>
      <c r="AM62" s="167"/>
      <c r="AN62" s="143"/>
      <c r="AO62" s="335"/>
      <c r="AP62" s="335"/>
      <c r="AQ62" s="335"/>
    </row>
    <row r="63" spans="1:43" ht="6" customHeight="1" x14ac:dyDescent="0.2">
      <c r="A63" s="335"/>
      <c r="B63" s="155"/>
      <c r="C63" s="142"/>
      <c r="D63" s="171"/>
      <c r="E63" s="172"/>
      <c r="F63" s="172"/>
      <c r="G63" s="172"/>
      <c r="H63" s="172"/>
      <c r="I63" s="172"/>
      <c r="J63" s="172"/>
      <c r="K63" s="172"/>
      <c r="L63" s="172"/>
      <c r="M63" s="172"/>
      <c r="N63" s="172"/>
      <c r="O63" s="172"/>
      <c r="P63" s="172"/>
      <c r="Q63" s="172"/>
      <c r="R63" s="172"/>
      <c r="S63" s="172"/>
      <c r="T63" s="172"/>
      <c r="U63" s="173"/>
      <c r="V63" s="171"/>
      <c r="W63" s="172"/>
      <c r="X63" s="172"/>
      <c r="Y63" s="172"/>
      <c r="Z63" s="172"/>
      <c r="AA63" s="174"/>
      <c r="AB63" s="172"/>
      <c r="AC63" s="175"/>
      <c r="AD63" s="174"/>
      <c r="AE63" s="172"/>
      <c r="AF63" s="172"/>
      <c r="AG63" s="175"/>
      <c r="AH63" s="172"/>
      <c r="AI63" s="172"/>
      <c r="AJ63" s="172"/>
      <c r="AK63" s="175"/>
      <c r="AL63" s="176"/>
      <c r="AM63" s="173"/>
      <c r="AN63" s="143"/>
      <c r="AO63" s="335"/>
      <c r="AP63" s="335"/>
      <c r="AQ63" s="335"/>
    </row>
    <row r="64" spans="1:43" ht="11.25" customHeight="1" x14ac:dyDescent="0.2">
      <c r="A64" s="335"/>
      <c r="B64" s="146"/>
      <c r="C64" s="142"/>
      <c r="D64" s="143"/>
      <c r="E64" s="335" t="s">
        <v>745</v>
      </c>
      <c r="F64" s="715" t="str">
        <f ca="1">VLOOKUP(CONCATENATE($B$17&amp;INDIRECT(ADDRESS(ROW(),COLUMN()-1))),Language_Translations,MATCH(Language_Selected,Language_Options,0),FALSE)</f>
        <v>Tea, coffee, or herbal drinks?</v>
      </c>
      <c r="G64" s="715"/>
      <c r="H64" s="715"/>
      <c r="I64" s="715"/>
      <c r="J64" s="715"/>
      <c r="K64" s="715"/>
      <c r="L64" s="715"/>
      <c r="M64" s="715"/>
      <c r="N64" s="715"/>
      <c r="O64" s="715"/>
      <c r="P64" s="715"/>
      <c r="Q64" s="715"/>
      <c r="R64" s="715"/>
      <c r="S64" s="715"/>
      <c r="T64" s="715"/>
      <c r="U64" s="142"/>
      <c r="V64" s="143"/>
      <c r="W64" s="335" t="s">
        <v>745</v>
      </c>
      <c r="X64" s="157" t="s">
        <v>9</v>
      </c>
      <c r="Y64" s="157"/>
      <c r="Z64" s="157"/>
      <c r="AA64" s="161"/>
      <c r="AB64" s="162"/>
      <c r="AC64" s="163" t="s">
        <v>87</v>
      </c>
      <c r="AD64" s="164"/>
      <c r="AE64" s="335"/>
      <c r="AF64" s="335"/>
      <c r="AG64" s="163" t="s">
        <v>89</v>
      </c>
      <c r="AH64" s="335"/>
      <c r="AI64" s="335"/>
      <c r="AJ64" s="335"/>
      <c r="AK64" s="163" t="s">
        <v>212</v>
      </c>
      <c r="AL64" s="144"/>
      <c r="AM64" s="142"/>
      <c r="AN64" s="143"/>
      <c r="AO64" s="335"/>
      <c r="AP64" s="335"/>
      <c r="AQ64" s="335"/>
    </row>
    <row r="65" spans="1:43" ht="10.5" x14ac:dyDescent="0.2">
      <c r="A65" s="335"/>
      <c r="B65" s="146"/>
      <c r="C65" s="142"/>
      <c r="D65" s="143"/>
      <c r="E65" s="335"/>
      <c r="F65" s="354"/>
      <c r="G65" s="354"/>
      <c r="H65" s="354"/>
      <c r="I65" s="354"/>
      <c r="J65" s="354"/>
      <c r="K65" s="354"/>
      <c r="L65" s="354"/>
      <c r="M65" s="354"/>
      <c r="N65" s="354"/>
      <c r="O65" s="354"/>
      <c r="P65" s="354"/>
      <c r="Q65" s="354"/>
      <c r="R65" s="354"/>
      <c r="S65" s="354"/>
      <c r="T65" s="354"/>
      <c r="U65" s="142"/>
      <c r="V65" s="143"/>
      <c r="W65" s="335"/>
      <c r="X65" s="335"/>
      <c r="Y65" s="335"/>
      <c r="Z65" s="335"/>
      <c r="AA65" s="164"/>
      <c r="AB65" s="335"/>
      <c r="AC65" s="155"/>
      <c r="AD65" s="164"/>
      <c r="AE65" s="335"/>
      <c r="AF65" s="335"/>
      <c r="AG65" s="155"/>
      <c r="AH65" s="335"/>
      <c r="AI65" s="335"/>
      <c r="AJ65" s="335"/>
      <c r="AK65" s="155"/>
      <c r="AL65" s="144"/>
      <c r="AM65" s="142"/>
      <c r="AN65" s="143"/>
      <c r="AO65" s="335"/>
      <c r="AP65" s="335"/>
      <c r="AQ65" s="335"/>
    </row>
    <row r="66" spans="1:43" ht="11.25" customHeight="1" x14ac:dyDescent="0.2">
      <c r="A66" s="335"/>
      <c r="B66" s="146"/>
      <c r="C66" s="142"/>
      <c r="D66" s="143"/>
      <c r="E66" s="335"/>
      <c r="F66" s="715" t="str">
        <f ca="1">VLOOKUP(CONCATENATE($B$17&amp;INDIRECT(ADDRESS(ROW()-2,COLUMN()-1)),"a"),Language_Translations,MATCH(Language_Selected,Language_Options,0),FALSE)</f>
        <v>IF YES: Was the drink sweetened?</v>
      </c>
      <c r="G66" s="715"/>
      <c r="H66" s="715"/>
      <c r="I66" s="715"/>
      <c r="J66" s="715"/>
      <c r="K66" s="715"/>
      <c r="L66" s="715"/>
      <c r="M66" s="715"/>
      <c r="N66" s="715"/>
      <c r="O66" s="715"/>
      <c r="P66" s="715"/>
      <c r="Q66" s="715"/>
      <c r="R66" s="715"/>
      <c r="S66" s="715"/>
      <c r="T66" s="715"/>
      <c r="U66" s="142"/>
      <c r="V66" s="143"/>
      <c r="W66" s="335"/>
      <c r="X66" s="564" t="s">
        <v>746</v>
      </c>
      <c r="Y66" s="486"/>
      <c r="Z66" s="486"/>
      <c r="AA66" s="157"/>
      <c r="AB66" s="157"/>
      <c r="AC66" s="163" t="s">
        <v>87</v>
      </c>
      <c r="AD66" s="164"/>
      <c r="AE66" s="335"/>
      <c r="AF66" s="335"/>
      <c r="AG66" s="163" t="s">
        <v>89</v>
      </c>
      <c r="AH66" s="335"/>
      <c r="AI66" s="335"/>
      <c r="AJ66" s="335"/>
      <c r="AK66" s="163" t="s">
        <v>212</v>
      </c>
      <c r="AL66" s="144"/>
      <c r="AM66" s="142"/>
      <c r="AN66" s="143"/>
      <c r="AO66" s="335"/>
      <c r="AP66" s="335"/>
      <c r="AQ66" s="335"/>
    </row>
    <row r="67" spans="1:43" ht="6" customHeight="1" x14ac:dyDescent="0.2">
      <c r="A67" s="335"/>
      <c r="B67" s="146"/>
      <c r="C67" s="142"/>
      <c r="D67" s="165"/>
      <c r="E67" s="166"/>
      <c r="F67" s="166"/>
      <c r="G67" s="166"/>
      <c r="H67" s="166"/>
      <c r="I67" s="166"/>
      <c r="J67" s="166"/>
      <c r="K67" s="166"/>
      <c r="L67" s="166"/>
      <c r="M67" s="166"/>
      <c r="N67" s="166"/>
      <c r="O67" s="166"/>
      <c r="P67" s="166"/>
      <c r="Q67" s="166"/>
      <c r="R67" s="166"/>
      <c r="S67" s="166"/>
      <c r="T67" s="166"/>
      <c r="U67" s="167"/>
      <c r="V67" s="165"/>
      <c r="W67" s="166"/>
      <c r="X67" s="166"/>
      <c r="Y67" s="166"/>
      <c r="Z67" s="166"/>
      <c r="AA67" s="168"/>
      <c r="AB67" s="166"/>
      <c r="AC67" s="169"/>
      <c r="AD67" s="168"/>
      <c r="AE67" s="166"/>
      <c r="AF67" s="166"/>
      <c r="AG67" s="169"/>
      <c r="AH67" s="166"/>
      <c r="AI67" s="166"/>
      <c r="AJ67" s="166"/>
      <c r="AK67" s="169"/>
      <c r="AL67" s="170"/>
      <c r="AM67" s="167"/>
      <c r="AN67" s="143"/>
      <c r="AO67" s="335"/>
      <c r="AP67" s="335"/>
      <c r="AQ67" s="335"/>
    </row>
    <row r="68" spans="1:43" ht="6" customHeight="1" x14ac:dyDescent="0.2">
      <c r="A68" s="335"/>
      <c r="B68" s="146"/>
      <c r="C68" s="142"/>
      <c r="D68" s="171"/>
      <c r="E68" s="172"/>
      <c r="F68" s="172"/>
      <c r="G68" s="172"/>
      <c r="H68" s="172"/>
      <c r="I68" s="172"/>
      <c r="J68" s="172"/>
      <c r="K68" s="172"/>
      <c r="L68" s="172"/>
      <c r="M68" s="172"/>
      <c r="N68" s="172"/>
      <c r="O68" s="172"/>
      <c r="P68" s="172"/>
      <c r="Q68" s="172"/>
      <c r="R68" s="172"/>
      <c r="S68" s="172"/>
      <c r="T68" s="172"/>
      <c r="U68" s="173"/>
      <c r="V68" s="171"/>
      <c r="W68" s="172"/>
      <c r="X68" s="172"/>
      <c r="Y68" s="172"/>
      <c r="Z68" s="172"/>
      <c r="AA68" s="174"/>
      <c r="AB68" s="172"/>
      <c r="AC68" s="175"/>
      <c r="AD68" s="174"/>
      <c r="AE68" s="172"/>
      <c r="AF68" s="172"/>
      <c r="AG68" s="175"/>
      <c r="AH68" s="172"/>
      <c r="AI68" s="172"/>
      <c r="AJ68" s="172"/>
      <c r="AK68" s="175"/>
      <c r="AL68" s="176"/>
      <c r="AM68" s="173"/>
      <c r="AN68" s="143"/>
      <c r="AO68" s="335"/>
      <c r="AP68" s="335"/>
      <c r="AQ68" s="335"/>
    </row>
    <row r="69" spans="1:43" ht="11.25" customHeight="1" x14ac:dyDescent="0.2">
      <c r="A69" s="335"/>
      <c r="B69" s="163"/>
      <c r="C69" s="142"/>
      <c r="D69" s="143"/>
      <c r="E69" s="335" t="s">
        <v>747</v>
      </c>
      <c r="F69" s="715" t="str">
        <f ca="1">VLOOKUP(CONCATENATE($B$17&amp;INDIRECT(ADDRESS(ROW(),COLUMN()-1))),Language_Translations,MATCH(Language_Selected,Language_Options,0),FALSE)</f>
        <v>Clear broth or clear soup?</v>
      </c>
      <c r="G69" s="715"/>
      <c r="H69" s="715"/>
      <c r="I69" s="715"/>
      <c r="J69" s="715"/>
      <c r="K69" s="715"/>
      <c r="L69" s="715"/>
      <c r="M69" s="715"/>
      <c r="N69" s="715"/>
      <c r="O69" s="715"/>
      <c r="P69" s="715"/>
      <c r="Q69" s="715"/>
      <c r="R69" s="715"/>
      <c r="S69" s="715"/>
      <c r="T69" s="715"/>
      <c r="U69" s="142"/>
      <c r="V69" s="143"/>
      <c r="W69" s="335" t="s">
        <v>747</v>
      </c>
      <c r="X69" s="157" t="s">
        <v>9</v>
      </c>
      <c r="Y69" s="157"/>
      <c r="Z69" s="157"/>
      <c r="AA69" s="161"/>
      <c r="AB69" s="162"/>
      <c r="AC69" s="163" t="s">
        <v>87</v>
      </c>
      <c r="AD69" s="164"/>
      <c r="AE69" s="335"/>
      <c r="AF69" s="335"/>
      <c r="AG69" s="163" t="s">
        <v>89</v>
      </c>
      <c r="AH69" s="335"/>
      <c r="AI69" s="335"/>
      <c r="AJ69" s="335"/>
      <c r="AK69" s="163" t="s">
        <v>212</v>
      </c>
      <c r="AL69" s="144"/>
      <c r="AM69" s="142"/>
      <c r="AN69" s="143"/>
      <c r="AO69" s="335"/>
      <c r="AP69" s="335"/>
      <c r="AQ69" s="335"/>
    </row>
    <row r="70" spans="1:43" ht="6" customHeight="1" x14ac:dyDescent="0.2">
      <c r="A70" s="335"/>
      <c r="B70" s="155"/>
      <c r="C70" s="142"/>
      <c r="D70" s="165"/>
      <c r="E70" s="166"/>
      <c r="F70" s="166"/>
      <c r="G70" s="166"/>
      <c r="H70" s="166"/>
      <c r="I70" s="166"/>
      <c r="J70" s="166"/>
      <c r="K70" s="166"/>
      <c r="L70" s="166"/>
      <c r="M70" s="166"/>
      <c r="N70" s="166"/>
      <c r="O70" s="166"/>
      <c r="P70" s="166"/>
      <c r="Q70" s="166"/>
      <c r="R70" s="166"/>
      <c r="S70" s="166"/>
      <c r="T70" s="166"/>
      <c r="U70" s="167"/>
      <c r="V70" s="165"/>
      <c r="W70" s="166"/>
      <c r="X70" s="166"/>
      <c r="Y70" s="166"/>
      <c r="Z70" s="166"/>
      <c r="AA70" s="168"/>
      <c r="AB70" s="166"/>
      <c r="AC70" s="169"/>
      <c r="AD70" s="168"/>
      <c r="AE70" s="166"/>
      <c r="AF70" s="166"/>
      <c r="AG70" s="169"/>
      <c r="AH70" s="166"/>
      <c r="AI70" s="166"/>
      <c r="AJ70" s="166"/>
      <c r="AK70" s="169"/>
      <c r="AL70" s="170"/>
      <c r="AM70" s="167"/>
      <c r="AN70" s="143"/>
      <c r="AO70" s="335"/>
      <c r="AP70" s="335"/>
      <c r="AQ70" s="335"/>
    </row>
    <row r="71" spans="1:43" ht="6" customHeight="1" x14ac:dyDescent="0.2">
      <c r="A71" s="335"/>
      <c r="B71" s="155"/>
      <c r="C71" s="142"/>
      <c r="D71" s="171"/>
      <c r="E71" s="172"/>
      <c r="F71" s="172"/>
      <c r="G71" s="172"/>
      <c r="H71" s="172"/>
      <c r="I71" s="172"/>
      <c r="J71" s="172"/>
      <c r="K71" s="172"/>
      <c r="L71" s="172"/>
      <c r="M71" s="172"/>
      <c r="N71" s="172"/>
      <c r="O71" s="172"/>
      <c r="P71" s="172"/>
      <c r="Q71" s="172"/>
      <c r="R71" s="172"/>
      <c r="S71" s="172"/>
      <c r="T71" s="172"/>
      <c r="U71" s="173"/>
      <c r="V71" s="171"/>
      <c r="W71" s="172"/>
      <c r="X71" s="172"/>
      <c r="Y71" s="172"/>
      <c r="Z71" s="172"/>
      <c r="AA71" s="174"/>
      <c r="AB71" s="172"/>
      <c r="AC71" s="175"/>
      <c r="AD71" s="174"/>
      <c r="AE71" s="172"/>
      <c r="AF71" s="172"/>
      <c r="AG71" s="175"/>
      <c r="AH71" s="172"/>
      <c r="AI71" s="172"/>
      <c r="AJ71" s="172"/>
      <c r="AK71" s="175"/>
      <c r="AL71" s="176"/>
      <c r="AM71" s="173"/>
      <c r="AN71" s="143"/>
      <c r="AO71" s="335"/>
      <c r="AP71" s="335"/>
      <c r="AQ71" s="335"/>
    </row>
    <row r="72" spans="1:43" ht="11.25" customHeight="1" x14ac:dyDescent="0.2">
      <c r="A72" s="335"/>
      <c r="B72" s="163"/>
      <c r="C72" s="142"/>
      <c r="D72" s="143"/>
      <c r="E72" s="335" t="s">
        <v>748</v>
      </c>
      <c r="F72" s="715" t="str">
        <f ca="1">VLOOKUP(CONCATENATE($B$17&amp;INDIRECT(ADDRESS(ROW(),COLUMN()-1))),Language_Translations,MATCH(Language_Selected,Language_Options,0),FALSE)</f>
        <v>Any other liquids?</v>
      </c>
      <c r="G72" s="715"/>
      <c r="H72" s="715"/>
      <c r="I72" s="715"/>
      <c r="J72" s="715"/>
      <c r="K72" s="715"/>
      <c r="L72" s="715"/>
      <c r="M72" s="715"/>
      <c r="N72" s="715"/>
      <c r="O72" s="715"/>
      <c r="P72" s="715"/>
      <c r="Q72" s="715"/>
      <c r="R72" s="715"/>
      <c r="S72" s="715"/>
      <c r="T72" s="715"/>
      <c r="U72" s="142"/>
      <c r="V72" s="143"/>
      <c r="W72" s="335" t="s">
        <v>748</v>
      </c>
      <c r="X72" s="157" t="s">
        <v>9</v>
      </c>
      <c r="Y72" s="157"/>
      <c r="Z72" s="157"/>
      <c r="AA72" s="161"/>
      <c r="AB72" s="162"/>
      <c r="AC72" s="163" t="s">
        <v>87</v>
      </c>
      <c r="AD72" s="164"/>
      <c r="AE72" s="335"/>
      <c r="AF72" s="335"/>
      <c r="AG72" s="163" t="s">
        <v>89</v>
      </c>
      <c r="AH72" s="335"/>
      <c r="AI72" s="335"/>
      <c r="AJ72" s="335"/>
      <c r="AK72" s="163" t="s">
        <v>212</v>
      </c>
      <c r="AL72" s="144"/>
      <c r="AM72" s="142"/>
      <c r="AN72" s="143"/>
      <c r="AO72" s="335"/>
      <c r="AP72" s="335"/>
      <c r="AQ72" s="335"/>
    </row>
    <row r="73" spans="1:43" ht="11.25" customHeight="1" x14ac:dyDescent="0.2">
      <c r="A73" s="335"/>
      <c r="B73" s="163"/>
      <c r="C73" s="142"/>
      <c r="D73" s="143"/>
      <c r="E73" s="335"/>
      <c r="F73" s="354"/>
      <c r="G73" s="354"/>
      <c r="H73" s="354"/>
      <c r="I73" s="354"/>
      <c r="J73" s="354"/>
      <c r="K73" s="354"/>
      <c r="L73" s="354"/>
      <c r="M73" s="354"/>
      <c r="N73" s="354"/>
      <c r="O73" s="354"/>
      <c r="P73" s="354"/>
      <c r="Q73" s="354"/>
      <c r="R73" s="354"/>
      <c r="S73" s="354"/>
      <c r="T73" s="354"/>
      <c r="U73" s="142"/>
      <c r="V73" s="143"/>
      <c r="W73" s="335"/>
      <c r="X73" s="157"/>
      <c r="Y73" s="157"/>
      <c r="Z73" s="157"/>
      <c r="AA73" s="161"/>
      <c r="AB73" s="162"/>
      <c r="AC73" s="163"/>
      <c r="AD73" s="164"/>
      <c r="AE73" s="335"/>
      <c r="AF73" s="335"/>
      <c r="AG73" s="163"/>
      <c r="AH73" s="335"/>
      <c r="AI73" s="335"/>
      <c r="AJ73" s="335"/>
      <c r="AK73" s="163"/>
      <c r="AL73" s="144"/>
      <c r="AM73" s="142"/>
      <c r="AN73" s="143"/>
      <c r="AO73" s="335"/>
      <c r="AP73" s="335"/>
      <c r="AQ73" s="335"/>
    </row>
    <row r="74" spans="1:43" ht="11.25" customHeight="1" x14ac:dyDescent="0.2">
      <c r="A74" s="335"/>
      <c r="B74" s="146"/>
      <c r="C74" s="142"/>
      <c r="D74" s="143"/>
      <c r="E74" s="335"/>
      <c r="F74" s="754" t="str">
        <f ca="1">VLOOKUP(CONCATENATE($B$17&amp;INDIRECT(ADDRESS(ROW()-2,COLUMN()-1)),"what"),Language_Translations,MATCH(Language_Selected,Language_Options,0),FALSE)</f>
        <v>IF YES: What was the drink?</v>
      </c>
      <c r="G74" s="754"/>
      <c r="H74" s="754"/>
      <c r="I74" s="754"/>
      <c r="J74" s="754"/>
      <c r="K74" s="754"/>
      <c r="L74" s="754"/>
      <c r="M74" s="754"/>
      <c r="N74" s="754"/>
      <c r="O74" s="754"/>
      <c r="P74" s="754"/>
      <c r="Q74" s="754"/>
      <c r="R74" s="754"/>
      <c r="S74" s="754"/>
      <c r="T74" s="754"/>
      <c r="U74" s="142"/>
      <c r="V74" s="143"/>
      <c r="X74" s="335" t="s">
        <v>749</v>
      </c>
      <c r="Y74" s="157"/>
      <c r="Z74" s="157"/>
      <c r="AA74" s="161"/>
      <c r="AB74" s="162"/>
      <c r="AC74" s="560"/>
      <c r="AD74" s="561"/>
      <c r="AE74" s="182"/>
      <c r="AF74" s="182"/>
      <c r="AG74" s="560"/>
      <c r="AH74" s="182"/>
      <c r="AI74" s="182"/>
      <c r="AJ74" s="182"/>
      <c r="AK74" s="560"/>
      <c r="AL74" s="183"/>
      <c r="AM74" s="142"/>
      <c r="AN74" s="143"/>
      <c r="AO74" s="335"/>
      <c r="AP74" s="335"/>
      <c r="AQ74" s="335"/>
    </row>
    <row r="75" spans="1:43" ht="11.25" customHeight="1" x14ac:dyDescent="0.2">
      <c r="A75" s="335"/>
      <c r="B75" s="146"/>
      <c r="C75" s="142"/>
      <c r="D75" s="143"/>
      <c r="E75" s="335"/>
      <c r="F75" s="354"/>
      <c r="G75" s="354"/>
      <c r="H75" s="354"/>
      <c r="I75" s="354"/>
      <c r="J75" s="354"/>
      <c r="K75" s="354"/>
      <c r="L75" s="354"/>
      <c r="M75" s="354"/>
      <c r="N75" s="354"/>
      <c r="O75" s="354"/>
      <c r="P75" s="354"/>
      <c r="Q75" s="354"/>
      <c r="R75" s="354"/>
      <c r="S75" s="354"/>
      <c r="T75" s="354"/>
      <c r="U75" s="142"/>
      <c r="V75" s="143"/>
      <c r="W75" s="335"/>
      <c r="X75" s="157"/>
      <c r="Y75" s="157"/>
      <c r="Z75" s="157"/>
      <c r="AA75" s="161"/>
      <c r="AB75" s="562" t="s">
        <v>102</v>
      </c>
      <c r="AC75" s="562"/>
      <c r="AD75" s="563"/>
      <c r="AE75" s="413"/>
      <c r="AF75" s="413"/>
      <c r="AG75" s="562"/>
      <c r="AH75" s="413"/>
      <c r="AI75" s="413"/>
      <c r="AJ75" s="413"/>
      <c r="AK75" s="562"/>
      <c r="AL75" s="413"/>
      <c r="AM75" s="142"/>
      <c r="AN75" s="143"/>
      <c r="AO75" s="335"/>
      <c r="AP75" s="335"/>
      <c r="AQ75" s="335"/>
    </row>
    <row r="76" spans="1:43" ht="11.25" customHeight="1" x14ac:dyDescent="0.2">
      <c r="A76" s="335"/>
      <c r="B76" s="146"/>
      <c r="C76" s="142"/>
      <c r="D76" s="143"/>
      <c r="E76" s="335"/>
      <c r="F76" s="354"/>
      <c r="G76" s="354"/>
      <c r="H76" s="354"/>
      <c r="I76" s="354"/>
      <c r="J76" s="354"/>
      <c r="K76" s="354"/>
      <c r="L76" s="354"/>
      <c r="M76" s="354"/>
      <c r="N76" s="354"/>
      <c r="O76" s="354"/>
      <c r="P76" s="354"/>
      <c r="Q76" s="354"/>
      <c r="R76" s="354"/>
      <c r="S76" s="354"/>
      <c r="T76" s="354"/>
      <c r="U76" s="142"/>
      <c r="V76" s="143"/>
      <c r="W76" s="335"/>
      <c r="X76" s="486"/>
      <c r="Y76" s="486"/>
      <c r="Z76" s="486"/>
      <c r="AA76" s="486"/>
      <c r="AB76" s="486"/>
      <c r="AC76" s="163"/>
      <c r="AD76" s="164"/>
      <c r="AE76" s="335"/>
      <c r="AF76" s="335"/>
      <c r="AG76" s="163"/>
      <c r="AH76" s="335"/>
      <c r="AI76" s="335"/>
      <c r="AJ76" s="335"/>
      <c r="AK76" s="163"/>
      <c r="AL76" s="144"/>
      <c r="AM76" s="142"/>
      <c r="AN76" s="143"/>
      <c r="AO76" s="335"/>
      <c r="AP76" s="335"/>
      <c r="AQ76" s="335"/>
    </row>
    <row r="77" spans="1:43" ht="11.25" customHeight="1" x14ac:dyDescent="0.2">
      <c r="A77" s="335"/>
      <c r="B77" s="146"/>
      <c r="C77" s="142"/>
      <c r="D77" s="143"/>
      <c r="E77" s="335"/>
      <c r="F77" s="754" t="str">
        <f ca="1">VLOOKUP(CONCATENATE($B$17&amp;INDIRECT(ADDRESS(ROW()-5,COLUMN()-1)),"a"),Language_Translations,MATCH(Language_Selected,Language_Options,0),FALSE)</f>
        <v>IF YES: Was the drink sweetened?</v>
      </c>
      <c r="G77" s="754"/>
      <c r="H77" s="754"/>
      <c r="I77" s="754"/>
      <c r="J77" s="754"/>
      <c r="K77" s="754"/>
      <c r="L77" s="754"/>
      <c r="M77" s="754"/>
      <c r="N77" s="754"/>
      <c r="O77" s="754"/>
      <c r="P77" s="754"/>
      <c r="Q77" s="754"/>
      <c r="R77" s="754"/>
      <c r="S77" s="754"/>
      <c r="T77" s="754"/>
      <c r="U77" s="142"/>
      <c r="V77" s="143"/>
      <c r="W77" s="335"/>
      <c r="X77" s="564" t="s">
        <v>746</v>
      </c>
      <c r="Y77" s="486"/>
      <c r="Z77" s="486"/>
      <c r="AA77" s="157"/>
      <c r="AB77" s="157"/>
      <c r="AC77" s="163" t="s">
        <v>87</v>
      </c>
      <c r="AD77" s="164"/>
      <c r="AE77" s="335"/>
      <c r="AF77" s="335"/>
      <c r="AG77" s="163" t="s">
        <v>89</v>
      </c>
      <c r="AH77" s="335"/>
      <c r="AI77" s="335"/>
      <c r="AJ77" s="335"/>
      <c r="AK77" s="163" t="s">
        <v>212</v>
      </c>
      <c r="AL77" s="144"/>
      <c r="AM77" s="142"/>
      <c r="AN77" s="143"/>
      <c r="AO77" s="335"/>
      <c r="AP77" s="335"/>
      <c r="AQ77" s="335"/>
    </row>
    <row r="78" spans="1:43" ht="6" customHeight="1" x14ac:dyDescent="0.2">
      <c r="A78" s="182"/>
      <c r="B78" s="353"/>
      <c r="C78" s="180"/>
      <c r="D78" s="179"/>
      <c r="E78" s="182"/>
      <c r="F78" s="182"/>
      <c r="G78" s="182"/>
      <c r="H78" s="182"/>
      <c r="I78" s="182"/>
      <c r="J78" s="182"/>
      <c r="K78" s="182"/>
      <c r="L78" s="182"/>
      <c r="M78" s="182"/>
      <c r="N78" s="182"/>
      <c r="O78" s="182"/>
      <c r="P78" s="182"/>
      <c r="Q78" s="182"/>
      <c r="R78" s="182"/>
      <c r="S78" s="182"/>
      <c r="T78" s="182"/>
      <c r="U78" s="180"/>
      <c r="V78" s="179"/>
      <c r="W78" s="182"/>
      <c r="X78" s="182"/>
      <c r="Y78" s="182"/>
      <c r="Z78" s="182"/>
      <c r="AA78" s="182"/>
      <c r="AB78" s="182"/>
      <c r="AC78" s="182"/>
      <c r="AD78" s="182"/>
      <c r="AE78" s="182"/>
      <c r="AF78" s="182"/>
      <c r="AG78" s="182"/>
      <c r="AH78" s="182"/>
      <c r="AI78" s="182"/>
      <c r="AJ78" s="182"/>
      <c r="AK78" s="182"/>
      <c r="AL78" s="183"/>
      <c r="AM78" s="180"/>
      <c r="AN78" s="179"/>
      <c r="AO78" s="182"/>
      <c r="AP78" s="182"/>
      <c r="AQ78" s="182"/>
    </row>
    <row r="79" spans="1:43" ht="6" customHeight="1" x14ac:dyDescent="0.2">
      <c r="A79" s="184"/>
      <c r="B79" s="357"/>
      <c r="C79" s="178"/>
      <c r="D79" s="177"/>
      <c r="E79" s="184"/>
      <c r="F79" s="184"/>
      <c r="G79" s="184"/>
      <c r="H79" s="184"/>
      <c r="I79" s="184"/>
      <c r="J79" s="184"/>
      <c r="K79" s="184"/>
      <c r="L79" s="184"/>
      <c r="M79" s="184"/>
      <c r="N79" s="184"/>
      <c r="O79" s="184"/>
      <c r="P79" s="184"/>
      <c r="Q79" s="184"/>
      <c r="R79" s="184"/>
      <c r="S79" s="184"/>
      <c r="T79" s="184"/>
      <c r="U79" s="178"/>
      <c r="V79" s="177"/>
      <c r="W79" s="184"/>
      <c r="X79" s="184"/>
      <c r="Y79" s="184"/>
      <c r="Z79" s="184"/>
      <c r="AA79" s="184"/>
      <c r="AB79" s="184"/>
      <c r="AC79" s="184"/>
      <c r="AD79" s="184"/>
      <c r="AE79" s="184"/>
      <c r="AF79" s="184"/>
      <c r="AG79" s="184"/>
      <c r="AH79" s="184"/>
      <c r="AI79" s="184"/>
      <c r="AJ79" s="184"/>
      <c r="AK79" s="184"/>
      <c r="AL79" s="185"/>
      <c r="AM79" s="178"/>
      <c r="AN79" s="177"/>
      <c r="AO79" s="184"/>
      <c r="AP79" s="184"/>
      <c r="AQ79" s="184"/>
    </row>
    <row r="80" spans="1:43" ht="11.25" customHeight="1" x14ac:dyDescent="0.2">
      <c r="A80" s="335"/>
      <c r="B80" s="163">
        <v>637</v>
      </c>
      <c r="C80" s="142"/>
      <c r="D80" s="143"/>
      <c r="E80" s="715" t="str">
        <f ca="1">VLOOKUP(INDIRECT(ADDRESS(ROW(),COLUMN()-3)),Language_Translations,MATCH(Language_Selected,Language_Options,0),FALSE)</f>
        <v>Now I would like to ask you about foods that (NAME) had yesterday during the day or at night. I am interested in foods your child ate whether at home or somewhere else. Please think about snacks and small meals as well as main meals.
I will ask you about different foods, and I would like to know whether your child ate the food even if it was combined with other foods.
Please do not answer ‘yes’ for any food or ingredient only used in a small amount to add flavor to a dish.
Yesterday during the day or at night, did (NAME) have:</v>
      </c>
      <c r="F80" s="715"/>
      <c r="G80" s="715"/>
      <c r="H80" s="715"/>
      <c r="I80" s="715"/>
      <c r="J80" s="715"/>
      <c r="K80" s="715"/>
      <c r="L80" s="715"/>
      <c r="M80" s="715"/>
      <c r="N80" s="715"/>
      <c r="O80" s="715"/>
      <c r="P80" s="715"/>
      <c r="Q80" s="715"/>
      <c r="R80" s="715"/>
      <c r="S80" s="715"/>
      <c r="T80" s="715"/>
      <c r="U80" s="142"/>
      <c r="V80" s="143"/>
      <c r="W80" s="335"/>
      <c r="X80" s="157"/>
      <c r="Y80" s="157"/>
      <c r="Z80" s="157"/>
      <c r="AA80" s="161"/>
      <c r="AB80" s="162"/>
      <c r="AC80" s="163"/>
      <c r="AD80" s="164"/>
      <c r="AE80" s="335"/>
      <c r="AF80" s="335"/>
      <c r="AG80" s="163"/>
      <c r="AH80" s="335"/>
      <c r="AI80" s="335"/>
      <c r="AJ80" s="335"/>
      <c r="AK80" s="163"/>
      <c r="AL80" s="144"/>
      <c r="AM80" s="142"/>
      <c r="AN80" s="143"/>
      <c r="AO80" s="335"/>
      <c r="AP80" s="335"/>
      <c r="AQ80" s="335"/>
    </row>
    <row r="81" spans="1:43" ht="11.25" customHeight="1" x14ac:dyDescent="0.2">
      <c r="A81" s="335"/>
      <c r="B81" s="163" t="s">
        <v>412</v>
      </c>
      <c r="C81" s="142"/>
      <c r="D81" s="143"/>
      <c r="E81" s="715"/>
      <c r="F81" s="715"/>
      <c r="G81" s="715"/>
      <c r="H81" s="715"/>
      <c r="I81" s="715"/>
      <c r="J81" s="715"/>
      <c r="K81" s="715"/>
      <c r="L81" s="715"/>
      <c r="M81" s="715"/>
      <c r="N81" s="715"/>
      <c r="O81" s="715"/>
      <c r="P81" s="715"/>
      <c r="Q81" s="715"/>
      <c r="R81" s="715"/>
      <c r="S81" s="715"/>
      <c r="T81" s="715"/>
      <c r="U81" s="142"/>
      <c r="V81" s="143"/>
      <c r="W81" s="335"/>
      <c r="X81" s="157"/>
      <c r="Y81" s="157"/>
      <c r="Z81" s="157"/>
      <c r="AA81" s="161"/>
      <c r="AB81" s="162"/>
      <c r="AC81" s="163"/>
      <c r="AD81" s="164"/>
      <c r="AE81" s="335"/>
      <c r="AF81" s="335"/>
      <c r="AG81" s="163"/>
      <c r="AH81" s="335"/>
      <c r="AI81" s="335"/>
      <c r="AJ81" s="335"/>
      <c r="AK81" s="163"/>
      <c r="AL81" s="144"/>
      <c r="AM81" s="142"/>
      <c r="AN81" s="143"/>
      <c r="AO81" s="335"/>
      <c r="AP81" s="335"/>
      <c r="AQ81" s="335"/>
    </row>
    <row r="82" spans="1:43" ht="11.25" customHeight="1" x14ac:dyDescent="0.2">
      <c r="A82" s="335"/>
      <c r="B82" s="163"/>
      <c r="C82" s="142"/>
      <c r="D82" s="143"/>
      <c r="E82" s="715"/>
      <c r="F82" s="715"/>
      <c r="G82" s="715"/>
      <c r="H82" s="715"/>
      <c r="I82" s="715"/>
      <c r="J82" s="715"/>
      <c r="K82" s="715"/>
      <c r="L82" s="715"/>
      <c r="M82" s="715"/>
      <c r="N82" s="715"/>
      <c r="O82" s="715"/>
      <c r="P82" s="715"/>
      <c r="Q82" s="715"/>
      <c r="R82" s="715"/>
      <c r="S82" s="715"/>
      <c r="T82" s="715"/>
      <c r="U82" s="142"/>
      <c r="V82" s="143"/>
      <c r="W82" s="335"/>
      <c r="X82" s="157"/>
      <c r="Y82" s="157"/>
      <c r="Z82" s="157"/>
      <c r="AA82" s="161"/>
      <c r="AB82" s="162"/>
      <c r="AC82" s="163"/>
      <c r="AD82" s="164"/>
      <c r="AE82" s="335"/>
      <c r="AF82" s="335"/>
      <c r="AG82" s="163"/>
      <c r="AH82" s="335"/>
      <c r="AI82" s="335"/>
      <c r="AJ82" s="335"/>
      <c r="AK82" s="163"/>
      <c r="AL82" s="144"/>
      <c r="AM82" s="142"/>
      <c r="AN82" s="143"/>
      <c r="AO82" s="335"/>
      <c r="AP82" s="335"/>
      <c r="AQ82" s="335"/>
    </row>
    <row r="83" spans="1:43" ht="11.25" customHeight="1" x14ac:dyDescent="0.2">
      <c r="A83" s="335"/>
      <c r="B83" s="163"/>
      <c r="C83" s="142"/>
      <c r="D83" s="143"/>
      <c r="E83" s="715"/>
      <c r="F83" s="715"/>
      <c r="G83" s="715"/>
      <c r="H83" s="715"/>
      <c r="I83" s="715"/>
      <c r="J83" s="715"/>
      <c r="K83" s="715"/>
      <c r="L83" s="715"/>
      <c r="M83" s="715"/>
      <c r="N83" s="715"/>
      <c r="O83" s="715"/>
      <c r="P83" s="715"/>
      <c r="Q83" s="715"/>
      <c r="R83" s="715"/>
      <c r="S83" s="715"/>
      <c r="T83" s="715"/>
      <c r="U83" s="142"/>
      <c r="V83" s="143"/>
      <c r="W83" s="335"/>
      <c r="X83" s="157"/>
      <c r="Y83" s="157"/>
      <c r="Z83" s="157"/>
      <c r="AA83" s="161"/>
      <c r="AB83" s="162"/>
      <c r="AC83" s="163"/>
      <c r="AD83" s="164"/>
      <c r="AE83" s="335"/>
      <c r="AF83" s="335"/>
      <c r="AG83" s="163"/>
      <c r="AH83" s="335"/>
      <c r="AI83" s="335"/>
      <c r="AJ83" s="335"/>
      <c r="AK83" s="163"/>
      <c r="AL83" s="144"/>
      <c r="AM83" s="142"/>
      <c r="AN83" s="143"/>
      <c r="AO83" s="335"/>
      <c r="AP83" s="335"/>
      <c r="AQ83" s="335"/>
    </row>
    <row r="84" spans="1:43" ht="11.25" customHeight="1" x14ac:dyDescent="0.2">
      <c r="A84" s="335"/>
      <c r="B84" s="163"/>
      <c r="C84" s="142"/>
      <c r="D84" s="143"/>
      <c r="E84" s="715"/>
      <c r="F84" s="715"/>
      <c r="G84" s="715"/>
      <c r="H84" s="715"/>
      <c r="I84" s="715"/>
      <c r="J84" s="715"/>
      <c r="K84" s="715"/>
      <c r="L84" s="715"/>
      <c r="M84" s="715"/>
      <c r="N84" s="715"/>
      <c r="O84" s="715"/>
      <c r="P84" s="715"/>
      <c r="Q84" s="715"/>
      <c r="R84" s="715"/>
      <c r="S84" s="715"/>
      <c r="T84" s="715"/>
      <c r="U84" s="142"/>
      <c r="V84" s="143"/>
      <c r="W84" s="335"/>
      <c r="X84" s="157"/>
      <c r="Y84" s="157"/>
      <c r="Z84" s="157"/>
      <c r="AA84" s="161"/>
      <c r="AB84" s="162"/>
      <c r="AC84" s="163"/>
      <c r="AD84" s="164"/>
      <c r="AE84" s="335"/>
      <c r="AF84" s="335"/>
      <c r="AG84" s="163"/>
      <c r="AH84" s="335"/>
      <c r="AI84" s="335"/>
      <c r="AJ84" s="335"/>
      <c r="AK84" s="163"/>
      <c r="AL84" s="144"/>
      <c r="AM84" s="142"/>
      <c r="AN84" s="143"/>
      <c r="AO84" s="335"/>
      <c r="AP84" s="335"/>
      <c r="AQ84" s="335"/>
    </row>
    <row r="85" spans="1:43" ht="11.25" customHeight="1" x14ac:dyDescent="0.2">
      <c r="A85" s="335"/>
      <c r="B85" s="163"/>
      <c r="C85" s="142"/>
      <c r="D85" s="143"/>
      <c r="E85" s="715"/>
      <c r="F85" s="715"/>
      <c r="G85" s="715"/>
      <c r="H85" s="715"/>
      <c r="I85" s="715"/>
      <c r="J85" s="715"/>
      <c r="K85" s="715"/>
      <c r="L85" s="715"/>
      <c r="M85" s="715"/>
      <c r="N85" s="715"/>
      <c r="O85" s="715"/>
      <c r="P85" s="715"/>
      <c r="Q85" s="715"/>
      <c r="R85" s="715"/>
      <c r="S85" s="715"/>
      <c r="T85" s="715"/>
      <c r="U85" s="142"/>
      <c r="V85" s="143"/>
      <c r="W85" s="335"/>
      <c r="X85" s="157"/>
      <c r="Y85" s="157"/>
      <c r="Z85" s="157"/>
      <c r="AA85" s="161"/>
      <c r="AB85" s="162"/>
      <c r="AC85" s="163"/>
      <c r="AD85" s="164"/>
      <c r="AE85" s="335"/>
      <c r="AF85" s="335"/>
      <c r="AG85" s="163"/>
      <c r="AH85" s="335"/>
      <c r="AI85" s="335"/>
      <c r="AJ85" s="335"/>
      <c r="AK85" s="163"/>
      <c r="AL85" s="144"/>
      <c r="AM85" s="142"/>
      <c r="AN85" s="143"/>
      <c r="AO85" s="335"/>
      <c r="AP85" s="335"/>
      <c r="AQ85" s="335"/>
    </row>
    <row r="86" spans="1:43" ht="11.25" customHeight="1" x14ac:dyDescent="0.2">
      <c r="A86" s="335"/>
      <c r="B86" s="163"/>
      <c r="C86" s="142"/>
      <c r="D86" s="143"/>
      <c r="E86" s="715"/>
      <c r="F86" s="715"/>
      <c r="G86" s="715"/>
      <c r="H86" s="715"/>
      <c r="I86" s="715"/>
      <c r="J86" s="715"/>
      <c r="K86" s="715"/>
      <c r="L86" s="715"/>
      <c r="M86" s="715"/>
      <c r="N86" s="715"/>
      <c r="O86" s="715"/>
      <c r="P86" s="715"/>
      <c r="Q86" s="715"/>
      <c r="R86" s="715"/>
      <c r="S86" s="715"/>
      <c r="T86" s="715"/>
      <c r="U86" s="142"/>
      <c r="V86" s="143"/>
      <c r="W86" s="335"/>
      <c r="X86" s="157"/>
      <c r="Y86" s="157"/>
      <c r="Z86" s="157"/>
      <c r="AA86" s="161"/>
      <c r="AB86" s="162"/>
      <c r="AC86" s="163"/>
      <c r="AD86" s="164"/>
      <c r="AE86" s="335"/>
      <c r="AF86" s="335"/>
      <c r="AG86" s="163"/>
      <c r="AH86" s="335"/>
      <c r="AI86" s="335"/>
      <c r="AJ86" s="335"/>
      <c r="AK86" s="163"/>
      <c r="AL86" s="144"/>
      <c r="AM86" s="142"/>
      <c r="AN86" s="143"/>
      <c r="AO86" s="335"/>
      <c r="AP86" s="335"/>
      <c r="AQ86" s="335"/>
    </row>
    <row r="87" spans="1:43" ht="11.25" customHeight="1" x14ac:dyDescent="0.2">
      <c r="A87" s="335"/>
      <c r="B87" s="163"/>
      <c r="C87" s="142"/>
      <c r="D87" s="143"/>
      <c r="E87" s="715"/>
      <c r="F87" s="715"/>
      <c r="G87" s="715"/>
      <c r="H87" s="715"/>
      <c r="I87" s="715"/>
      <c r="J87" s="715"/>
      <c r="K87" s="715"/>
      <c r="L87" s="715"/>
      <c r="M87" s="715"/>
      <c r="N87" s="715"/>
      <c r="O87" s="715"/>
      <c r="P87" s="715"/>
      <c r="Q87" s="715"/>
      <c r="R87" s="715"/>
      <c r="S87" s="715"/>
      <c r="T87" s="715"/>
      <c r="U87" s="142"/>
      <c r="V87" s="143"/>
      <c r="W87" s="335"/>
      <c r="X87" s="157"/>
      <c r="Y87" s="157"/>
      <c r="Z87" s="157"/>
      <c r="AA87" s="161"/>
      <c r="AB87" s="162"/>
      <c r="AC87" s="163"/>
      <c r="AD87" s="164"/>
      <c r="AE87" s="335"/>
      <c r="AF87" s="335"/>
      <c r="AG87" s="163"/>
      <c r="AH87" s="335"/>
      <c r="AI87" s="335"/>
      <c r="AJ87" s="335"/>
      <c r="AK87" s="163"/>
      <c r="AL87" s="144"/>
      <c r="AM87" s="142"/>
      <c r="AN87" s="143"/>
      <c r="AO87" s="335"/>
      <c r="AP87" s="335"/>
      <c r="AQ87" s="335"/>
    </row>
    <row r="88" spans="1:43" ht="11.25" customHeight="1" x14ac:dyDescent="0.2">
      <c r="A88" s="335"/>
      <c r="B88" s="163"/>
      <c r="C88" s="142"/>
      <c r="D88" s="143"/>
      <c r="E88" s="715"/>
      <c r="F88" s="715"/>
      <c r="G88" s="715"/>
      <c r="H88" s="715"/>
      <c r="I88" s="715"/>
      <c r="J88" s="715"/>
      <c r="K88" s="715"/>
      <c r="L88" s="715"/>
      <c r="M88" s="715"/>
      <c r="N88" s="715"/>
      <c r="O88" s="715"/>
      <c r="P88" s="715"/>
      <c r="Q88" s="715"/>
      <c r="R88" s="715"/>
      <c r="S88" s="715"/>
      <c r="T88" s="715"/>
      <c r="U88" s="142"/>
      <c r="V88" s="143"/>
      <c r="W88" s="335"/>
      <c r="X88" s="157"/>
      <c r="Y88" s="157"/>
      <c r="Z88" s="157"/>
      <c r="AA88" s="161"/>
      <c r="AB88" s="162"/>
      <c r="AC88" s="163"/>
      <c r="AD88" s="164"/>
      <c r="AE88" s="335"/>
      <c r="AF88" s="335"/>
      <c r="AG88" s="163"/>
      <c r="AH88" s="335"/>
      <c r="AI88" s="335"/>
      <c r="AJ88" s="335"/>
      <c r="AK88" s="163"/>
      <c r="AL88" s="144"/>
      <c r="AM88" s="142"/>
      <c r="AN88" s="143"/>
      <c r="AO88" s="335"/>
      <c r="AP88" s="335"/>
      <c r="AQ88" s="335"/>
    </row>
    <row r="89" spans="1:43" ht="11.25" customHeight="1" x14ac:dyDescent="0.2">
      <c r="A89" s="335"/>
      <c r="B89" s="163"/>
      <c r="C89" s="142"/>
      <c r="D89" s="143"/>
      <c r="E89" s="715"/>
      <c r="F89" s="715"/>
      <c r="G89" s="715"/>
      <c r="H89" s="715"/>
      <c r="I89" s="715"/>
      <c r="J89" s="715"/>
      <c r="K89" s="715"/>
      <c r="L89" s="715"/>
      <c r="M89" s="715"/>
      <c r="N89" s="715"/>
      <c r="O89" s="715"/>
      <c r="P89" s="715"/>
      <c r="Q89" s="715"/>
      <c r="R89" s="715"/>
      <c r="S89" s="715"/>
      <c r="T89" s="715"/>
      <c r="U89" s="142"/>
      <c r="V89" s="143"/>
      <c r="W89" s="335"/>
      <c r="X89" s="157"/>
      <c r="Y89" s="157"/>
      <c r="Z89" s="157"/>
      <c r="AA89" s="161"/>
      <c r="AB89" s="162"/>
      <c r="AC89" s="163"/>
      <c r="AD89" s="164"/>
      <c r="AE89" s="335"/>
      <c r="AF89" s="335"/>
      <c r="AG89" s="163"/>
      <c r="AH89" s="335"/>
      <c r="AI89" s="335"/>
      <c r="AJ89" s="335"/>
      <c r="AK89" s="163"/>
      <c r="AL89" s="144"/>
      <c r="AM89" s="142"/>
      <c r="AN89" s="143"/>
      <c r="AO89" s="335"/>
      <c r="AP89" s="335"/>
      <c r="AQ89" s="335"/>
    </row>
    <row r="90" spans="1:43" ht="11.25" customHeight="1" x14ac:dyDescent="0.2">
      <c r="A90" s="335"/>
      <c r="B90" s="163"/>
      <c r="C90" s="142"/>
      <c r="D90" s="143"/>
      <c r="E90" s="715"/>
      <c r="F90" s="715"/>
      <c r="G90" s="715"/>
      <c r="H90" s="715"/>
      <c r="I90" s="715"/>
      <c r="J90" s="715"/>
      <c r="K90" s="715"/>
      <c r="L90" s="715"/>
      <c r="M90" s="715"/>
      <c r="N90" s="715"/>
      <c r="O90" s="715"/>
      <c r="P90" s="715"/>
      <c r="Q90" s="715"/>
      <c r="R90" s="715"/>
      <c r="S90" s="715"/>
      <c r="T90" s="715"/>
      <c r="U90" s="142"/>
      <c r="V90" s="143"/>
      <c r="W90" s="335"/>
      <c r="X90" s="157"/>
      <c r="Y90" s="157"/>
      <c r="Z90" s="157"/>
      <c r="AA90" s="161"/>
      <c r="AB90" s="162"/>
      <c r="AC90" s="163"/>
      <c r="AD90" s="164"/>
      <c r="AE90" s="335"/>
      <c r="AF90" s="335"/>
      <c r="AG90" s="163"/>
      <c r="AH90" s="335"/>
      <c r="AI90" s="335"/>
      <c r="AJ90" s="335"/>
      <c r="AK90" s="163"/>
      <c r="AL90" s="144"/>
      <c r="AM90" s="142"/>
      <c r="AN90" s="143"/>
      <c r="AO90" s="335"/>
      <c r="AP90" s="335"/>
      <c r="AQ90" s="335"/>
    </row>
    <row r="91" spans="1:43" ht="11.25" customHeight="1" x14ac:dyDescent="0.2">
      <c r="A91" s="335"/>
      <c r="B91" s="163"/>
      <c r="C91" s="142"/>
      <c r="D91" s="143"/>
      <c r="E91" s="715"/>
      <c r="F91" s="715"/>
      <c r="G91" s="715"/>
      <c r="H91" s="715"/>
      <c r="I91" s="715"/>
      <c r="J91" s="715"/>
      <c r="K91" s="715"/>
      <c r="L91" s="715"/>
      <c r="M91" s="715"/>
      <c r="N91" s="715"/>
      <c r="O91" s="715"/>
      <c r="P91" s="715"/>
      <c r="Q91" s="715"/>
      <c r="R91" s="715"/>
      <c r="S91" s="715"/>
      <c r="T91" s="715"/>
      <c r="U91" s="142"/>
      <c r="V91" s="143"/>
      <c r="W91" s="335"/>
      <c r="X91" s="157"/>
      <c r="Y91" s="157"/>
      <c r="Z91" s="157"/>
      <c r="AA91" s="161"/>
      <c r="AB91" s="162"/>
      <c r="AC91" s="163"/>
      <c r="AD91" s="164"/>
      <c r="AE91" s="335"/>
      <c r="AF91" s="335"/>
      <c r="AG91" s="163"/>
      <c r="AH91" s="335"/>
      <c r="AI91" s="335"/>
      <c r="AJ91" s="335"/>
      <c r="AK91" s="163"/>
      <c r="AL91" s="144"/>
      <c r="AM91" s="142"/>
      <c r="AN91" s="143"/>
      <c r="AO91" s="335"/>
      <c r="AP91" s="335"/>
      <c r="AQ91" s="335"/>
    </row>
    <row r="92" spans="1:43" ht="11.25" customHeight="1" x14ac:dyDescent="0.2">
      <c r="A92" s="335"/>
      <c r="B92" s="163"/>
      <c r="C92" s="142"/>
      <c r="D92" s="143"/>
      <c r="E92" s="715"/>
      <c r="F92" s="715"/>
      <c r="G92" s="715"/>
      <c r="H92" s="715"/>
      <c r="I92" s="715"/>
      <c r="J92" s="715"/>
      <c r="K92" s="715"/>
      <c r="L92" s="715"/>
      <c r="M92" s="715"/>
      <c r="N92" s="715"/>
      <c r="O92" s="715"/>
      <c r="P92" s="715"/>
      <c r="Q92" s="715"/>
      <c r="R92" s="715"/>
      <c r="S92" s="715"/>
      <c r="T92" s="715"/>
      <c r="U92" s="142"/>
      <c r="V92" s="143"/>
      <c r="W92" s="335"/>
      <c r="X92" s="157"/>
      <c r="Y92" s="157"/>
      <c r="Z92" s="157"/>
      <c r="AA92" s="161"/>
      <c r="AB92" s="162"/>
      <c r="AC92" s="163"/>
      <c r="AD92" s="164"/>
      <c r="AE92" s="335"/>
      <c r="AF92" s="335"/>
      <c r="AG92" s="163"/>
      <c r="AH92" s="335"/>
      <c r="AI92" s="335"/>
      <c r="AJ92" s="335"/>
      <c r="AK92" s="163"/>
      <c r="AL92" s="144"/>
      <c r="AM92" s="142"/>
      <c r="AN92" s="143"/>
      <c r="AO92" s="335"/>
      <c r="AP92" s="335"/>
      <c r="AQ92" s="335"/>
    </row>
    <row r="93" spans="1:43" ht="11.25" customHeight="1" x14ac:dyDescent="0.2">
      <c r="A93" s="335"/>
      <c r="B93" s="163"/>
      <c r="C93" s="142"/>
      <c r="D93" s="143"/>
      <c r="E93" s="715"/>
      <c r="F93" s="715"/>
      <c r="G93" s="715"/>
      <c r="H93" s="715"/>
      <c r="I93" s="715"/>
      <c r="J93" s="715"/>
      <c r="K93" s="715"/>
      <c r="L93" s="715"/>
      <c r="M93" s="715"/>
      <c r="N93" s="715"/>
      <c r="O93" s="715"/>
      <c r="P93" s="715"/>
      <c r="Q93" s="715"/>
      <c r="R93" s="715"/>
      <c r="S93" s="715"/>
      <c r="T93" s="715"/>
      <c r="U93" s="142"/>
      <c r="V93" s="143"/>
      <c r="W93" s="335"/>
      <c r="X93" s="157"/>
      <c r="Y93" s="157"/>
      <c r="Z93" s="157"/>
      <c r="AA93" s="161"/>
      <c r="AB93" s="305"/>
      <c r="AC93" s="155" t="s">
        <v>112</v>
      </c>
      <c r="AD93" s="335"/>
      <c r="AE93" s="335"/>
      <c r="AF93" s="335"/>
      <c r="AG93" s="155" t="s">
        <v>113</v>
      </c>
      <c r="AH93" s="335"/>
      <c r="AI93" s="335"/>
      <c r="AJ93" s="335"/>
      <c r="AK93" s="155" t="s">
        <v>474</v>
      </c>
      <c r="AL93" s="144"/>
      <c r="AM93" s="142"/>
      <c r="AN93" s="143"/>
      <c r="AO93" s="335"/>
      <c r="AP93" s="335"/>
      <c r="AQ93" s="335"/>
    </row>
    <row r="94" spans="1:43" ht="6" customHeight="1" x14ac:dyDescent="0.2">
      <c r="A94" s="335"/>
      <c r="B94" s="146"/>
      <c r="C94" s="142"/>
      <c r="D94" s="143"/>
      <c r="E94" s="335"/>
      <c r="F94" s="335"/>
      <c r="G94" s="335"/>
      <c r="H94" s="335"/>
      <c r="I94" s="335"/>
      <c r="J94" s="335"/>
      <c r="K94" s="335"/>
      <c r="L94" s="335"/>
      <c r="M94" s="335"/>
      <c r="N94" s="335"/>
      <c r="O94" s="335"/>
      <c r="P94" s="335"/>
      <c r="Q94" s="335"/>
      <c r="R94" s="335"/>
      <c r="S94" s="335"/>
      <c r="T94" s="335"/>
      <c r="U94" s="142"/>
      <c r="V94" s="143"/>
      <c r="W94" s="335"/>
      <c r="X94" s="335"/>
      <c r="Y94" s="335"/>
      <c r="Z94" s="335"/>
      <c r="AA94" s="164"/>
      <c r="AB94" s="335"/>
      <c r="AC94" s="155"/>
      <c r="AD94" s="164"/>
      <c r="AE94" s="335"/>
      <c r="AF94" s="335"/>
      <c r="AG94" s="155"/>
      <c r="AH94" s="335"/>
      <c r="AI94" s="335"/>
      <c r="AJ94" s="335"/>
      <c r="AK94" s="155"/>
      <c r="AL94" s="144"/>
      <c r="AM94" s="142"/>
      <c r="AN94" s="143"/>
      <c r="AO94" s="335"/>
      <c r="AP94" s="335"/>
      <c r="AQ94" s="335"/>
    </row>
    <row r="95" spans="1:43" ht="11.25" customHeight="1" x14ac:dyDescent="0.2">
      <c r="A95" s="335"/>
      <c r="C95" s="142"/>
      <c r="D95" s="143"/>
      <c r="E95" s="335" t="s">
        <v>148</v>
      </c>
      <c r="F95" s="754" t="str">
        <f ca="1">VLOOKUP(CONCATENATE($B$80&amp;INDIRECT(ADDRESS(ROW(),COLUMN()-1))),Language_Translations,MATCH(Language_Selected,Language_Options,0),FALSE)</f>
        <v xml:space="preserve">[INSERT GENERAL TERM(S) OR SPECIFC NAME(S) OF YOGURT OR YOGURT DRINKS]? </v>
      </c>
      <c r="G95" s="754"/>
      <c r="H95" s="754"/>
      <c r="I95" s="754"/>
      <c r="J95" s="754"/>
      <c r="K95" s="754"/>
      <c r="L95" s="754"/>
      <c r="M95" s="754"/>
      <c r="N95" s="754"/>
      <c r="O95" s="754"/>
      <c r="P95" s="754"/>
      <c r="Q95" s="754"/>
      <c r="R95" s="754"/>
      <c r="S95" s="754"/>
      <c r="T95" s="754"/>
      <c r="U95" s="142"/>
      <c r="V95" s="143"/>
      <c r="W95" s="335" t="s">
        <v>148</v>
      </c>
      <c r="X95" s="157" t="s">
        <v>9</v>
      </c>
      <c r="Y95" s="157"/>
      <c r="Z95" s="157"/>
      <c r="AA95" s="161"/>
      <c r="AB95" s="162"/>
      <c r="AC95" s="163" t="s">
        <v>87</v>
      </c>
      <c r="AD95" s="164"/>
      <c r="AE95" s="335"/>
      <c r="AF95" s="335"/>
      <c r="AG95" s="163" t="s">
        <v>89</v>
      </c>
      <c r="AH95" s="335"/>
      <c r="AI95" s="335"/>
      <c r="AJ95" s="335"/>
      <c r="AK95" s="163" t="s">
        <v>212</v>
      </c>
      <c r="AL95" s="144"/>
      <c r="AM95" s="142"/>
      <c r="AN95" s="143"/>
      <c r="AO95" s="335"/>
      <c r="AP95" s="335"/>
      <c r="AQ95" s="335"/>
    </row>
    <row r="96" spans="1:43" ht="11.25" customHeight="1" x14ac:dyDescent="0.2">
      <c r="A96" s="335"/>
      <c r="C96" s="142"/>
      <c r="D96" s="143"/>
      <c r="E96" s="335"/>
      <c r="F96" s="754"/>
      <c r="G96" s="754"/>
      <c r="H96" s="754"/>
      <c r="I96" s="754"/>
      <c r="J96" s="754"/>
      <c r="K96" s="754"/>
      <c r="L96" s="754"/>
      <c r="M96" s="754"/>
      <c r="N96" s="754"/>
      <c r="O96" s="754"/>
      <c r="P96" s="754"/>
      <c r="Q96" s="754"/>
      <c r="R96" s="754"/>
      <c r="S96" s="754"/>
      <c r="T96" s="754"/>
      <c r="U96" s="142"/>
      <c r="V96" s="143"/>
      <c r="W96" s="335"/>
      <c r="X96" s="157"/>
      <c r="Y96" s="157"/>
      <c r="Z96" s="157"/>
      <c r="AA96" s="161"/>
      <c r="AB96" s="162"/>
      <c r="AC96" s="163"/>
      <c r="AD96" s="164"/>
      <c r="AE96" s="335"/>
      <c r="AF96" s="335"/>
      <c r="AG96" s="163"/>
      <c r="AH96" s="335"/>
      <c r="AI96" s="335"/>
      <c r="AJ96" s="335"/>
      <c r="AK96" s="163"/>
      <c r="AL96" s="144"/>
      <c r="AM96" s="142"/>
      <c r="AN96" s="143"/>
      <c r="AO96" s="335"/>
      <c r="AP96" s="335"/>
      <c r="AQ96" s="335"/>
    </row>
    <row r="97" spans="1:43" ht="11.25" customHeight="1" x14ac:dyDescent="0.2">
      <c r="A97" s="335"/>
      <c r="C97" s="142"/>
      <c r="D97" s="143"/>
      <c r="E97" s="335"/>
      <c r="F97" s="754"/>
      <c r="G97" s="754"/>
      <c r="H97" s="754"/>
      <c r="I97" s="754"/>
      <c r="J97" s="754"/>
      <c r="K97" s="754"/>
      <c r="L97" s="754"/>
      <c r="M97" s="754"/>
      <c r="N97" s="754"/>
      <c r="O97" s="754"/>
      <c r="P97" s="754"/>
      <c r="Q97" s="754"/>
      <c r="R97" s="754"/>
      <c r="S97" s="754"/>
      <c r="T97" s="754"/>
      <c r="U97" s="142"/>
      <c r="V97" s="143"/>
      <c r="W97" s="335"/>
      <c r="X97" s="157"/>
      <c r="Y97" s="157"/>
      <c r="Z97" s="157"/>
      <c r="AA97" s="161"/>
      <c r="AB97" s="162"/>
      <c r="AC97" s="163"/>
      <c r="AD97" s="164"/>
      <c r="AE97" s="335"/>
      <c r="AF97" s="335"/>
      <c r="AG97" s="163"/>
      <c r="AH97" s="335"/>
      <c r="AI97" s="335"/>
      <c r="AJ97" s="335"/>
      <c r="AK97" s="163"/>
      <c r="AL97" s="144"/>
      <c r="AM97" s="142"/>
      <c r="AN97" s="143"/>
      <c r="AO97" s="335"/>
      <c r="AP97" s="335"/>
      <c r="AQ97" s="335"/>
    </row>
    <row r="98" spans="1:43" ht="11.25" customHeight="1" x14ac:dyDescent="0.2">
      <c r="A98" s="335"/>
      <c r="C98" s="142"/>
      <c r="D98" s="143"/>
      <c r="E98" s="335"/>
      <c r="F98" s="354"/>
      <c r="G98" s="354"/>
      <c r="H98" s="354"/>
      <c r="I98" s="354"/>
      <c r="J98" s="354"/>
      <c r="K98" s="354"/>
      <c r="L98" s="354"/>
      <c r="M98" s="354"/>
      <c r="N98" s="354"/>
      <c r="O98" s="354"/>
      <c r="P98" s="354"/>
      <c r="Q98" s="354"/>
      <c r="R98" s="354"/>
      <c r="S98" s="354"/>
      <c r="T98" s="354"/>
      <c r="U98" s="142"/>
      <c r="V98" s="143"/>
      <c r="W98" s="335"/>
      <c r="X98" s="157"/>
      <c r="Y98" s="157"/>
      <c r="Z98" s="157"/>
      <c r="AA98" s="161"/>
      <c r="AB98" s="162"/>
      <c r="AC98" s="163"/>
      <c r="AD98" s="164"/>
      <c r="AE98" s="335"/>
      <c r="AF98" s="335"/>
      <c r="AG98" s="163"/>
      <c r="AH98" s="335"/>
      <c r="AI98" s="335"/>
      <c r="AJ98" s="335"/>
      <c r="AK98" s="163"/>
      <c r="AL98" s="144"/>
      <c r="AM98" s="142"/>
      <c r="AN98" s="143"/>
      <c r="AO98" s="335"/>
      <c r="AP98" s="335"/>
      <c r="AQ98" s="335"/>
    </row>
    <row r="99" spans="1:43" ht="11.25" customHeight="1" x14ac:dyDescent="0.2">
      <c r="A99" s="335"/>
      <c r="C99" s="142"/>
      <c r="D99" s="143"/>
      <c r="E99" s="335"/>
      <c r="F99" s="612" t="s">
        <v>750</v>
      </c>
      <c r="G99" s="612"/>
      <c r="H99" s="612"/>
      <c r="I99" s="612"/>
      <c r="J99" s="612"/>
      <c r="K99" s="612"/>
      <c r="L99" s="612"/>
      <c r="M99" s="612"/>
      <c r="N99" s="612"/>
      <c r="O99" s="612"/>
      <c r="P99" s="612"/>
      <c r="Q99" s="612"/>
      <c r="R99" s="612"/>
      <c r="S99" s="612"/>
      <c r="T99" s="612"/>
      <c r="U99" s="142"/>
      <c r="V99" s="143"/>
      <c r="W99" s="335"/>
      <c r="X99" s="157"/>
      <c r="Y99" s="157"/>
      <c r="Z99" s="157"/>
      <c r="AA99" s="161"/>
      <c r="AB99" s="162"/>
      <c r="AC99" s="163"/>
      <c r="AD99" s="164"/>
      <c r="AE99" s="335"/>
      <c r="AF99" s="335"/>
      <c r="AG99" s="163"/>
      <c r="AH99" s="335"/>
      <c r="AI99" s="335"/>
      <c r="AJ99" s="335"/>
      <c r="AK99" s="163"/>
      <c r="AL99" s="144"/>
      <c r="AM99" s="142"/>
      <c r="AN99" s="143"/>
      <c r="AO99" s="335"/>
      <c r="AP99" s="335"/>
      <c r="AQ99" s="335"/>
    </row>
    <row r="100" spans="1:43" ht="6" customHeight="1" x14ac:dyDescent="0.2">
      <c r="A100" s="335"/>
      <c r="B100" s="146"/>
      <c r="C100" s="142"/>
      <c r="D100" s="143"/>
      <c r="E100" s="335"/>
      <c r="F100" s="335"/>
      <c r="G100" s="335"/>
      <c r="H100" s="335"/>
      <c r="I100" s="335"/>
      <c r="J100" s="335"/>
      <c r="K100" s="335"/>
      <c r="L100" s="335"/>
      <c r="M100" s="335"/>
      <c r="N100" s="335"/>
      <c r="O100" s="335"/>
      <c r="P100" s="335"/>
      <c r="Q100" s="335"/>
      <c r="R100" s="335"/>
      <c r="S100" s="335"/>
      <c r="T100" s="335"/>
      <c r="U100" s="142"/>
      <c r="V100" s="143"/>
      <c r="W100" s="335"/>
      <c r="X100" s="335"/>
      <c r="Y100" s="335"/>
      <c r="Z100" s="335"/>
      <c r="AA100" s="164"/>
      <c r="AB100" s="335"/>
      <c r="AC100" s="155"/>
      <c r="AD100" s="164"/>
      <c r="AE100" s="335"/>
      <c r="AF100" s="335"/>
      <c r="AG100" s="155"/>
      <c r="AH100" s="335"/>
      <c r="AI100" s="335"/>
      <c r="AJ100" s="335"/>
      <c r="AK100" s="155"/>
      <c r="AL100" s="144"/>
      <c r="AM100" s="142"/>
      <c r="AN100" s="143"/>
      <c r="AO100" s="335"/>
      <c r="AP100" s="335"/>
      <c r="AQ100" s="335"/>
    </row>
    <row r="101" spans="1:43" ht="11.25" customHeight="1" x14ac:dyDescent="0.2">
      <c r="A101" s="335"/>
      <c r="C101" s="142"/>
      <c r="D101" s="143"/>
      <c r="E101" s="335"/>
      <c r="F101" s="754" t="str">
        <f ca="1">VLOOKUP(CONCATENATE($B$80&amp;INDIRECT(ADDRESS(ROW()-6,COLUMN()-1)),"n"),Language_Translations,MATCH(Language_Selected,Language_Options,0),FALSE)</f>
        <v>How many times did (NAME) have [INSERT GENERAL TERMS OR SPECIFIC NAMES OF COMMON TYPES OF YOGURT OR YOGURT DRINKS]?</v>
      </c>
      <c r="G101" s="754"/>
      <c r="H101" s="754"/>
      <c r="I101" s="754"/>
      <c r="J101" s="754"/>
      <c r="K101" s="754"/>
      <c r="L101" s="754"/>
      <c r="M101" s="754"/>
      <c r="N101" s="754"/>
      <c r="O101" s="754"/>
      <c r="P101" s="754"/>
      <c r="Q101" s="754"/>
      <c r="R101" s="754"/>
      <c r="S101" s="754"/>
      <c r="T101" s="754"/>
      <c r="U101" s="142"/>
      <c r="V101" s="143"/>
      <c r="W101" s="677" t="s">
        <v>751</v>
      </c>
      <c r="X101" s="677"/>
      <c r="Y101" s="677"/>
      <c r="Z101" s="677"/>
      <c r="AA101" s="677"/>
      <c r="AB101" s="677"/>
      <c r="AC101" s="766"/>
      <c r="AD101" s="177"/>
      <c r="AE101" s="178"/>
      <c r="AF101" s="335"/>
      <c r="AG101" s="163"/>
      <c r="AH101" s="335"/>
      <c r="AI101" s="335"/>
      <c r="AJ101" s="335"/>
      <c r="AK101" s="668">
        <v>8</v>
      </c>
      <c r="AL101" s="144"/>
      <c r="AM101" s="142"/>
      <c r="AN101" s="143"/>
      <c r="AO101" s="335"/>
      <c r="AP101" s="335"/>
      <c r="AQ101" s="335"/>
    </row>
    <row r="102" spans="1:43" ht="11.25" customHeight="1" x14ac:dyDescent="0.2">
      <c r="A102" s="335"/>
      <c r="C102" s="142"/>
      <c r="D102" s="143"/>
      <c r="E102" s="335"/>
      <c r="F102" s="754"/>
      <c r="G102" s="754"/>
      <c r="H102" s="754"/>
      <c r="I102" s="754"/>
      <c r="J102" s="754"/>
      <c r="K102" s="754"/>
      <c r="L102" s="754"/>
      <c r="M102" s="754"/>
      <c r="N102" s="754"/>
      <c r="O102" s="754"/>
      <c r="P102" s="754"/>
      <c r="Q102" s="754"/>
      <c r="R102" s="754"/>
      <c r="S102" s="754"/>
      <c r="T102" s="754"/>
      <c r="U102" s="142"/>
      <c r="V102" s="143"/>
      <c r="W102" s="677"/>
      <c r="X102" s="677"/>
      <c r="Y102" s="677"/>
      <c r="Z102" s="677"/>
      <c r="AA102" s="677"/>
      <c r="AB102" s="677"/>
      <c r="AC102" s="766"/>
      <c r="AD102" s="179"/>
      <c r="AE102" s="180"/>
      <c r="AF102" s="335"/>
      <c r="AG102" s="163"/>
      <c r="AH102" s="335"/>
      <c r="AI102" s="335"/>
      <c r="AJ102" s="335"/>
      <c r="AK102" s="668"/>
      <c r="AL102" s="144"/>
      <c r="AM102" s="142"/>
      <c r="AN102" s="143"/>
      <c r="AO102" s="335"/>
      <c r="AP102" s="335"/>
      <c r="AQ102" s="335"/>
    </row>
    <row r="103" spans="1:43" ht="11.25" customHeight="1" x14ac:dyDescent="0.2">
      <c r="A103" s="335"/>
      <c r="C103" s="142"/>
      <c r="D103" s="143"/>
      <c r="E103" s="335"/>
      <c r="F103" s="754"/>
      <c r="G103" s="754"/>
      <c r="H103" s="754"/>
      <c r="I103" s="754"/>
      <c r="J103" s="754"/>
      <c r="K103" s="754"/>
      <c r="L103" s="754"/>
      <c r="M103" s="754"/>
      <c r="N103" s="754"/>
      <c r="O103" s="754"/>
      <c r="P103" s="754"/>
      <c r="Q103" s="754"/>
      <c r="R103" s="754"/>
      <c r="S103" s="754"/>
      <c r="T103" s="754"/>
      <c r="U103" s="142"/>
      <c r="V103" s="143"/>
      <c r="W103" s="611"/>
      <c r="X103" s="611"/>
      <c r="Y103" s="611"/>
      <c r="Z103" s="611"/>
      <c r="AA103" s="611"/>
      <c r="AB103" s="611"/>
      <c r="AC103" s="611"/>
      <c r="AD103" s="335"/>
      <c r="AE103" s="335"/>
      <c r="AF103" s="335"/>
      <c r="AG103" s="163"/>
      <c r="AH103" s="335"/>
      <c r="AI103" s="335"/>
      <c r="AJ103" s="335"/>
      <c r="AK103" s="328"/>
      <c r="AL103" s="144"/>
      <c r="AM103" s="142"/>
      <c r="AN103" s="143"/>
      <c r="AO103" s="335"/>
      <c r="AP103" s="335"/>
      <c r="AQ103" s="335"/>
    </row>
    <row r="104" spans="1:43" ht="11.25" customHeight="1" x14ac:dyDescent="0.2">
      <c r="A104" s="335"/>
      <c r="C104" s="142"/>
      <c r="D104" s="143"/>
      <c r="E104" s="335"/>
      <c r="F104" s="754"/>
      <c r="G104" s="754"/>
      <c r="H104" s="754"/>
      <c r="I104" s="754"/>
      <c r="J104" s="754"/>
      <c r="K104" s="754"/>
      <c r="L104" s="754"/>
      <c r="M104" s="754"/>
      <c r="N104" s="754"/>
      <c r="O104" s="754"/>
      <c r="P104" s="754"/>
      <c r="Q104" s="754"/>
      <c r="R104" s="754"/>
      <c r="S104" s="754"/>
      <c r="T104" s="754"/>
      <c r="U104" s="142"/>
      <c r="V104" s="143"/>
      <c r="W104" s="333"/>
      <c r="X104" s="333"/>
      <c r="Y104" s="333"/>
      <c r="Z104" s="333"/>
      <c r="AA104" s="333"/>
      <c r="AB104" s="333"/>
      <c r="AC104" s="333"/>
      <c r="AD104" s="335"/>
      <c r="AE104" s="335"/>
      <c r="AF104" s="335"/>
      <c r="AG104" s="163"/>
      <c r="AH104" s="335"/>
      <c r="AI104" s="335"/>
      <c r="AJ104" s="335"/>
      <c r="AK104" s="2"/>
      <c r="AL104" s="144"/>
      <c r="AM104" s="142"/>
      <c r="AN104" s="143"/>
      <c r="AO104" s="335"/>
      <c r="AP104" s="335"/>
      <c r="AQ104" s="335"/>
    </row>
    <row r="105" spans="1:43" ht="11.25" customHeight="1" x14ac:dyDescent="0.2">
      <c r="A105" s="335"/>
      <c r="C105" s="142"/>
      <c r="D105" s="143"/>
      <c r="E105" s="335"/>
      <c r="F105" s="738" t="s">
        <v>489</v>
      </c>
      <c r="G105" s="738"/>
      <c r="H105" s="738"/>
      <c r="I105" s="738"/>
      <c r="J105" s="738"/>
      <c r="K105" s="738"/>
      <c r="L105" s="738"/>
      <c r="M105" s="738"/>
      <c r="N105" s="738"/>
      <c r="O105" s="738"/>
      <c r="P105" s="738"/>
      <c r="Q105" s="738"/>
      <c r="R105" s="738"/>
      <c r="S105" s="738"/>
      <c r="T105" s="738"/>
      <c r="U105" s="142"/>
      <c r="V105" s="143"/>
      <c r="W105" s="333"/>
      <c r="X105" s="333"/>
      <c r="Y105" s="333"/>
      <c r="Z105" s="333"/>
      <c r="AA105" s="333"/>
      <c r="AB105" s="333"/>
      <c r="AC105" s="333"/>
      <c r="AD105" s="335"/>
      <c r="AE105" s="335"/>
      <c r="AF105" s="335"/>
      <c r="AG105" s="163"/>
      <c r="AH105" s="335"/>
      <c r="AI105" s="335"/>
      <c r="AJ105" s="335"/>
      <c r="AK105" s="2"/>
      <c r="AL105" s="144"/>
      <c r="AM105" s="142"/>
      <c r="AN105" s="143"/>
      <c r="AO105" s="335"/>
      <c r="AP105" s="335"/>
      <c r="AQ105" s="335"/>
    </row>
    <row r="106" spans="1:43" ht="6" customHeight="1" x14ac:dyDescent="0.2">
      <c r="A106" s="335"/>
      <c r="B106" s="146"/>
      <c r="C106" s="142"/>
      <c r="D106" s="143"/>
      <c r="E106" s="335"/>
      <c r="F106" s="335"/>
      <c r="G106" s="335"/>
      <c r="H106" s="335"/>
      <c r="I106" s="335"/>
      <c r="J106" s="335"/>
      <c r="K106" s="335"/>
      <c r="L106" s="335"/>
      <c r="M106" s="335"/>
      <c r="N106" s="335"/>
      <c r="O106" s="335"/>
      <c r="P106" s="335"/>
      <c r="Q106" s="335"/>
      <c r="R106" s="335"/>
      <c r="S106" s="335"/>
      <c r="T106" s="335"/>
      <c r="U106" s="142"/>
      <c r="V106" s="143"/>
      <c r="W106" s="335"/>
      <c r="X106" s="335"/>
      <c r="Y106" s="335"/>
      <c r="Z106" s="335"/>
      <c r="AA106" s="164"/>
      <c r="AB106" s="335"/>
      <c r="AC106" s="155"/>
      <c r="AD106" s="164"/>
      <c r="AE106" s="335"/>
      <c r="AF106" s="335"/>
      <c r="AG106" s="155"/>
      <c r="AH106" s="335"/>
      <c r="AI106" s="335"/>
      <c r="AJ106" s="335"/>
      <c r="AK106" s="155"/>
      <c r="AL106" s="144"/>
      <c r="AM106" s="142"/>
      <c r="AN106" s="143"/>
      <c r="AO106" s="335"/>
      <c r="AP106" s="335"/>
      <c r="AQ106" s="335"/>
    </row>
    <row r="107" spans="1:43" ht="11.25" customHeight="1" x14ac:dyDescent="0.2">
      <c r="A107" s="335"/>
      <c r="C107" s="142"/>
      <c r="D107" s="143"/>
      <c r="E107" s="335"/>
      <c r="F107" s="746" t="str">
        <f ca="1">VLOOKUP(CONCATENATE($B$80&amp;INDIRECT(ADDRESS(ROW()-12,COLUMN()-1)),"drink"),Language_Translations,MATCH(Language_Selected,Language_Options,0),FALSE)</f>
        <v xml:space="preserve">Did (NAME) have any [INSERT GENERAL TERMS OR SPECIFIC NAMES OF COMMON TYPES OF YOGURT OR YOGURT DRINKS] [as a/to] drink? </v>
      </c>
      <c r="G107" s="746"/>
      <c r="H107" s="746"/>
      <c r="I107" s="746"/>
      <c r="J107" s="746"/>
      <c r="K107" s="746"/>
      <c r="L107" s="746"/>
      <c r="M107" s="746"/>
      <c r="N107" s="746"/>
      <c r="O107" s="746"/>
      <c r="P107" s="746"/>
      <c r="Q107" s="746"/>
      <c r="R107" s="746"/>
      <c r="S107" s="746"/>
      <c r="T107" s="746"/>
      <c r="U107" s="142"/>
      <c r="V107" s="143"/>
      <c r="W107" s="767" t="s">
        <v>752</v>
      </c>
      <c r="X107" s="767"/>
      <c r="Y107" s="767"/>
      <c r="Z107" s="767"/>
      <c r="AA107" s="767"/>
      <c r="AB107" s="333"/>
      <c r="AL107" s="144"/>
      <c r="AM107" s="142"/>
      <c r="AN107" s="143"/>
      <c r="AO107" s="335"/>
      <c r="AP107" s="335"/>
      <c r="AQ107" s="335"/>
    </row>
    <row r="108" spans="1:43" ht="11.25" customHeight="1" x14ac:dyDescent="0.2">
      <c r="A108" s="335"/>
      <c r="C108" s="142"/>
      <c r="D108" s="143"/>
      <c r="E108" s="335"/>
      <c r="F108" s="746"/>
      <c r="G108" s="746"/>
      <c r="H108" s="746"/>
      <c r="I108" s="746"/>
      <c r="J108" s="746"/>
      <c r="K108" s="746"/>
      <c r="L108" s="746"/>
      <c r="M108" s="746"/>
      <c r="N108" s="746"/>
      <c r="O108" s="746"/>
      <c r="P108" s="746"/>
      <c r="Q108" s="746"/>
      <c r="R108" s="746"/>
      <c r="S108" s="746"/>
      <c r="T108" s="746"/>
      <c r="U108" s="142"/>
      <c r="V108" s="143"/>
      <c r="W108" s="767"/>
      <c r="X108" s="767"/>
      <c r="Y108" s="767"/>
      <c r="Z108" s="767"/>
      <c r="AA108" s="767"/>
      <c r="AB108" s="157" t="s">
        <v>9</v>
      </c>
      <c r="AC108" s="163" t="s">
        <v>87</v>
      </c>
      <c r="AD108" s="164"/>
      <c r="AE108" s="335"/>
      <c r="AF108" s="335"/>
      <c r="AG108" s="163" t="s">
        <v>89</v>
      </c>
      <c r="AH108" s="335"/>
      <c r="AI108" s="335"/>
      <c r="AJ108" s="335"/>
      <c r="AK108" s="163" t="s">
        <v>212</v>
      </c>
      <c r="AL108" s="144"/>
      <c r="AM108" s="142"/>
      <c r="AN108" s="143"/>
      <c r="AO108" s="335"/>
      <c r="AP108" s="335"/>
      <c r="AQ108" s="335"/>
    </row>
    <row r="109" spans="1:43" ht="11.25" customHeight="1" x14ac:dyDescent="0.2">
      <c r="A109" s="335"/>
      <c r="C109" s="142"/>
      <c r="D109" s="143"/>
      <c r="E109" s="335"/>
      <c r="F109" s="746"/>
      <c r="G109" s="746"/>
      <c r="H109" s="746"/>
      <c r="I109" s="746"/>
      <c r="J109" s="746"/>
      <c r="K109" s="746"/>
      <c r="L109" s="746"/>
      <c r="M109" s="746"/>
      <c r="N109" s="746"/>
      <c r="O109" s="746"/>
      <c r="P109" s="746"/>
      <c r="Q109" s="746"/>
      <c r="R109" s="746"/>
      <c r="S109" s="746"/>
      <c r="T109" s="746"/>
      <c r="U109" s="142"/>
      <c r="V109" s="143"/>
      <c r="W109" s="333"/>
      <c r="X109" s="333"/>
      <c r="Y109" s="333"/>
      <c r="Z109" s="333"/>
      <c r="AA109" s="333"/>
      <c r="AB109" s="333"/>
      <c r="AC109" s="333"/>
      <c r="AD109" s="335"/>
      <c r="AE109" s="335"/>
      <c r="AF109" s="335"/>
      <c r="AG109" s="163"/>
      <c r="AH109" s="335"/>
      <c r="AI109" s="335"/>
      <c r="AJ109" s="335"/>
      <c r="AK109" s="2"/>
      <c r="AL109" s="144"/>
      <c r="AM109" s="142"/>
      <c r="AN109" s="143"/>
      <c r="AO109" s="335"/>
      <c r="AP109" s="335"/>
      <c r="AQ109" s="335"/>
    </row>
    <row r="110" spans="1:43" ht="11.25" customHeight="1" x14ac:dyDescent="0.2">
      <c r="A110" s="335"/>
      <c r="C110" s="142"/>
      <c r="D110" s="143"/>
      <c r="E110" s="335"/>
      <c r="F110" s="354"/>
      <c r="G110" s="354"/>
      <c r="H110" s="354"/>
      <c r="I110" s="354"/>
      <c r="J110" s="354"/>
      <c r="K110" s="354"/>
      <c r="L110" s="354"/>
      <c r="M110" s="354"/>
      <c r="N110" s="354"/>
      <c r="O110" s="354"/>
      <c r="P110" s="354"/>
      <c r="Q110" s="354"/>
      <c r="R110" s="354"/>
      <c r="S110" s="354"/>
      <c r="T110" s="354"/>
      <c r="U110" s="142"/>
      <c r="V110" s="143"/>
      <c r="W110" s="333"/>
      <c r="X110" s="333"/>
      <c r="Y110" s="333"/>
      <c r="Z110" s="333"/>
      <c r="AA110" s="333"/>
      <c r="AB110" s="333"/>
      <c r="AC110" s="333"/>
      <c r="AD110" s="335"/>
      <c r="AE110" s="335"/>
      <c r="AF110" s="335"/>
      <c r="AG110" s="163"/>
      <c r="AH110" s="335"/>
      <c r="AI110" s="335"/>
      <c r="AJ110" s="335"/>
      <c r="AK110" s="2"/>
      <c r="AL110" s="144"/>
      <c r="AM110" s="142"/>
      <c r="AN110" s="143"/>
      <c r="AO110" s="335"/>
      <c r="AP110" s="335"/>
      <c r="AQ110" s="335"/>
    </row>
    <row r="111" spans="1:43" ht="11.25" customHeight="1" x14ac:dyDescent="0.2">
      <c r="A111" s="335"/>
      <c r="C111" s="142"/>
      <c r="D111" s="143"/>
      <c r="E111" s="335"/>
      <c r="F111" s="354"/>
      <c r="G111" s="754" t="str">
        <f ca="1">VLOOKUP(CONCATENATE($B$80&amp;INDIRECT(ADDRESS(ROW()-16,COLUMN()-2)),"a"),Language_Translations,MATCH(Language_Selected,Language_Options,0),FALSE)</f>
        <v>IF YES: Was it a sweet [or flavored] type of drink?</v>
      </c>
      <c r="H111" s="754"/>
      <c r="I111" s="754"/>
      <c r="J111" s="754"/>
      <c r="K111" s="754"/>
      <c r="L111" s="754"/>
      <c r="M111" s="754"/>
      <c r="N111" s="754"/>
      <c r="O111" s="754"/>
      <c r="P111" s="754"/>
      <c r="Q111" s="754"/>
      <c r="R111" s="754"/>
      <c r="S111" s="754"/>
      <c r="T111" s="754"/>
      <c r="U111" s="142"/>
      <c r="V111" s="143"/>
      <c r="W111" s="333"/>
      <c r="X111" s="564" t="s">
        <v>746</v>
      </c>
      <c r="Y111" s="486"/>
      <c r="Z111" s="486"/>
      <c r="AA111" s="157"/>
      <c r="AB111" s="157"/>
      <c r="AC111" s="163" t="s">
        <v>87</v>
      </c>
      <c r="AD111" s="164"/>
      <c r="AE111" s="335"/>
      <c r="AF111" s="335"/>
      <c r="AG111" s="163" t="s">
        <v>89</v>
      </c>
      <c r="AH111" s="335"/>
      <c r="AI111" s="335"/>
      <c r="AJ111" s="335"/>
      <c r="AK111" s="163" t="s">
        <v>212</v>
      </c>
      <c r="AL111" s="144"/>
      <c r="AM111" s="142"/>
      <c r="AN111" s="143"/>
      <c r="AO111" s="335"/>
      <c r="AP111" s="335"/>
      <c r="AQ111" s="335"/>
    </row>
    <row r="112" spans="1:43" ht="11.25" customHeight="1" x14ac:dyDescent="0.2">
      <c r="A112" s="335"/>
      <c r="C112" s="142"/>
      <c r="D112" s="143"/>
      <c r="E112" s="335"/>
      <c r="F112" s="354"/>
      <c r="G112" s="754"/>
      <c r="H112" s="754"/>
      <c r="I112" s="754"/>
      <c r="J112" s="754"/>
      <c r="K112" s="754"/>
      <c r="L112" s="754"/>
      <c r="M112" s="754"/>
      <c r="N112" s="754"/>
      <c r="O112" s="754"/>
      <c r="P112" s="754"/>
      <c r="Q112" s="754"/>
      <c r="R112" s="754"/>
      <c r="S112" s="754"/>
      <c r="T112" s="754"/>
      <c r="U112" s="142"/>
      <c r="V112" s="143"/>
      <c r="W112" s="333"/>
      <c r="X112" s="333"/>
      <c r="Y112" s="333"/>
      <c r="Z112" s="333"/>
      <c r="AA112" s="333"/>
      <c r="AB112" s="333"/>
      <c r="AC112" s="333"/>
      <c r="AD112" s="335"/>
      <c r="AE112" s="335"/>
      <c r="AF112" s="335"/>
      <c r="AG112" s="163"/>
      <c r="AH112" s="335"/>
      <c r="AI112" s="335"/>
      <c r="AJ112" s="335"/>
      <c r="AK112" s="2"/>
      <c r="AL112" s="144"/>
      <c r="AM112" s="142"/>
      <c r="AN112" s="143"/>
      <c r="AO112" s="335"/>
      <c r="AP112" s="335"/>
      <c r="AQ112" s="335"/>
    </row>
    <row r="113" spans="1:43" ht="6" customHeight="1" x14ac:dyDescent="0.2">
      <c r="A113" s="335"/>
      <c r="B113" s="146"/>
      <c r="C113" s="142"/>
      <c r="D113" s="165"/>
      <c r="E113" s="166"/>
      <c r="F113" s="166"/>
      <c r="G113" s="166"/>
      <c r="H113" s="166"/>
      <c r="I113" s="166"/>
      <c r="J113" s="166"/>
      <c r="K113" s="166"/>
      <c r="L113" s="166"/>
      <c r="M113" s="166"/>
      <c r="N113" s="166"/>
      <c r="O113" s="166"/>
      <c r="P113" s="166"/>
      <c r="Q113" s="166"/>
      <c r="R113" s="166"/>
      <c r="S113" s="166"/>
      <c r="T113" s="166"/>
      <c r="U113" s="167"/>
      <c r="V113" s="165"/>
      <c r="W113" s="166"/>
      <c r="X113" s="166"/>
      <c r="Y113" s="166"/>
      <c r="Z113" s="166"/>
      <c r="AA113" s="168"/>
      <c r="AB113" s="166"/>
      <c r="AC113" s="169"/>
      <c r="AD113" s="168"/>
      <c r="AE113" s="166"/>
      <c r="AF113" s="166"/>
      <c r="AG113" s="169"/>
      <c r="AH113" s="166"/>
      <c r="AI113" s="166"/>
      <c r="AJ113" s="166"/>
      <c r="AK113" s="169"/>
      <c r="AL113" s="170"/>
      <c r="AM113" s="167"/>
      <c r="AN113" s="143"/>
      <c r="AO113" s="335"/>
      <c r="AP113" s="335"/>
      <c r="AQ113" s="335"/>
    </row>
    <row r="114" spans="1:43" ht="6" customHeight="1" x14ac:dyDescent="0.2">
      <c r="A114" s="335"/>
      <c r="B114" s="163"/>
      <c r="C114" s="142"/>
      <c r="D114" s="171"/>
      <c r="E114" s="172"/>
      <c r="F114" s="172"/>
      <c r="G114" s="172"/>
      <c r="H114" s="172"/>
      <c r="I114" s="172"/>
      <c r="J114" s="172"/>
      <c r="K114" s="172"/>
      <c r="L114" s="172"/>
      <c r="M114" s="172"/>
      <c r="N114" s="172"/>
      <c r="O114" s="172"/>
      <c r="P114" s="172"/>
      <c r="Q114" s="172"/>
      <c r="R114" s="172"/>
      <c r="S114" s="172"/>
      <c r="T114" s="172"/>
      <c r="U114" s="173"/>
      <c r="V114" s="171"/>
      <c r="W114" s="172"/>
      <c r="X114" s="172"/>
      <c r="Y114" s="172"/>
      <c r="Z114" s="172"/>
      <c r="AA114" s="174"/>
      <c r="AB114" s="172"/>
      <c r="AC114" s="175"/>
      <c r="AD114" s="174"/>
      <c r="AE114" s="172"/>
      <c r="AF114" s="172"/>
      <c r="AG114" s="175"/>
      <c r="AH114" s="172"/>
      <c r="AI114" s="172"/>
      <c r="AJ114" s="172"/>
      <c r="AK114" s="175"/>
      <c r="AL114" s="176"/>
      <c r="AM114" s="173"/>
      <c r="AN114" s="143"/>
      <c r="AO114" s="335"/>
      <c r="AP114" s="335"/>
      <c r="AQ114" s="335"/>
    </row>
    <row r="115" spans="1:43" ht="11.25" customHeight="1" x14ac:dyDescent="0.2">
      <c r="A115" s="335"/>
      <c r="B115" s="163"/>
      <c r="C115" s="142"/>
      <c r="D115" s="143"/>
      <c r="E115" s="335" t="s">
        <v>150</v>
      </c>
      <c r="F115" s="754" t="str">
        <f ca="1">VLOOKUP(CONCATENATE($B$80&amp;INDIRECT(ADDRESS(ROW(),COLUMN()-1))),Language_Translations,MATCH(Language_Selected,Language_Options,0),FALSE)</f>
        <v>Porridge, bread, rice, noodles, pasta, or [INSERT OTHER COMMONLY CONSUMED FOODS MADE FROM GRAINS, INCLUDING RICE DISHES, NOODLE DISHES ETC.]?</v>
      </c>
      <c r="G115" s="754"/>
      <c r="H115" s="754"/>
      <c r="I115" s="754"/>
      <c r="J115" s="754"/>
      <c r="K115" s="754"/>
      <c r="L115" s="754"/>
      <c r="M115" s="754"/>
      <c r="N115" s="754"/>
      <c r="O115" s="754"/>
      <c r="P115" s="754"/>
      <c r="Q115" s="754"/>
      <c r="R115" s="754"/>
      <c r="S115" s="754"/>
      <c r="T115" s="754"/>
      <c r="U115" s="142"/>
      <c r="V115" s="143"/>
      <c r="W115" s="335" t="s">
        <v>150</v>
      </c>
      <c r="X115" s="157" t="s">
        <v>9</v>
      </c>
      <c r="Y115" s="157"/>
      <c r="Z115" s="157"/>
      <c r="AA115" s="161"/>
      <c r="AB115" s="162"/>
      <c r="AC115" s="163" t="s">
        <v>87</v>
      </c>
      <c r="AD115" s="164"/>
      <c r="AE115" s="335"/>
      <c r="AF115" s="335"/>
      <c r="AG115" s="163" t="s">
        <v>89</v>
      </c>
      <c r="AH115" s="335"/>
      <c r="AI115" s="335"/>
      <c r="AJ115" s="335"/>
      <c r="AK115" s="163" t="s">
        <v>212</v>
      </c>
      <c r="AL115" s="144"/>
      <c r="AM115" s="142"/>
      <c r="AN115" s="143"/>
      <c r="AO115" s="335"/>
      <c r="AP115" s="335"/>
      <c r="AQ115" s="335"/>
    </row>
    <row r="116" spans="1:43" ht="11.25" customHeight="1" x14ac:dyDescent="0.2">
      <c r="A116" s="335"/>
      <c r="B116" s="155"/>
      <c r="C116" s="142"/>
      <c r="D116" s="143"/>
      <c r="E116" s="335"/>
      <c r="F116" s="754"/>
      <c r="G116" s="754"/>
      <c r="H116" s="754"/>
      <c r="I116" s="754"/>
      <c r="J116" s="754"/>
      <c r="K116" s="754"/>
      <c r="L116" s="754"/>
      <c r="M116" s="754"/>
      <c r="N116" s="754"/>
      <c r="O116" s="754"/>
      <c r="P116" s="754"/>
      <c r="Q116" s="754"/>
      <c r="R116" s="754"/>
      <c r="S116" s="754"/>
      <c r="T116" s="754"/>
      <c r="U116" s="142"/>
      <c r="V116" s="143"/>
      <c r="W116" s="335"/>
      <c r="X116" s="157"/>
      <c r="Y116" s="157"/>
      <c r="Z116" s="157"/>
      <c r="AA116" s="161"/>
      <c r="AB116" s="162"/>
      <c r="AC116" s="163"/>
      <c r="AD116" s="164"/>
      <c r="AE116" s="335"/>
      <c r="AF116" s="335"/>
      <c r="AG116" s="163"/>
      <c r="AH116" s="335"/>
      <c r="AI116" s="335"/>
      <c r="AJ116" s="335"/>
      <c r="AK116" s="163"/>
      <c r="AL116" s="144"/>
      <c r="AM116" s="142"/>
      <c r="AN116" s="143"/>
      <c r="AO116" s="335"/>
      <c r="AP116" s="335"/>
      <c r="AQ116" s="335"/>
    </row>
    <row r="117" spans="1:43" ht="11.25" customHeight="1" x14ac:dyDescent="0.2">
      <c r="A117" s="335"/>
      <c r="B117" s="155"/>
      <c r="C117" s="142"/>
      <c r="D117" s="143"/>
      <c r="E117" s="335"/>
      <c r="F117" s="754"/>
      <c r="G117" s="754"/>
      <c r="H117" s="754"/>
      <c r="I117" s="754"/>
      <c r="J117" s="754"/>
      <c r="K117" s="754"/>
      <c r="L117" s="754"/>
      <c r="M117" s="754"/>
      <c r="N117" s="754"/>
      <c r="O117" s="754"/>
      <c r="P117" s="754"/>
      <c r="Q117" s="754"/>
      <c r="R117" s="754"/>
      <c r="S117" s="754"/>
      <c r="T117" s="754"/>
      <c r="U117" s="142"/>
      <c r="V117" s="143"/>
      <c r="W117" s="335"/>
      <c r="X117" s="157"/>
      <c r="Y117" s="157"/>
      <c r="Z117" s="157"/>
      <c r="AA117" s="161"/>
      <c r="AB117" s="162"/>
      <c r="AC117" s="163"/>
      <c r="AD117" s="164"/>
      <c r="AE117" s="335"/>
      <c r="AF117" s="335"/>
      <c r="AG117" s="163"/>
      <c r="AH117" s="335"/>
      <c r="AI117" s="335"/>
      <c r="AJ117" s="335"/>
      <c r="AK117" s="163"/>
      <c r="AL117" s="144"/>
      <c r="AM117" s="142"/>
      <c r="AN117" s="143"/>
      <c r="AO117" s="335"/>
      <c r="AP117" s="335"/>
      <c r="AQ117" s="335"/>
    </row>
    <row r="118" spans="1:43" ht="11.25" customHeight="1" x14ac:dyDescent="0.2">
      <c r="A118" s="335"/>
      <c r="B118" s="155"/>
      <c r="C118" s="142"/>
      <c r="D118" s="143"/>
      <c r="E118" s="335"/>
      <c r="F118" s="754"/>
      <c r="G118" s="754"/>
      <c r="H118" s="754"/>
      <c r="I118" s="754"/>
      <c r="J118" s="754"/>
      <c r="K118" s="754"/>
      <c r="L118" s="754"/>
      <c r="M118" s="754"/>
      <c r="N118" s="754"/>
      <c r="O118" s="754"/>
      <c r="P118" s="754"/>
      <c r="Q118" s="754"/>
      <c r="R118" s="754"/>
      <c r="S118" s="754"/>
      <c r="T118" s="754"/>
      <c r="U118" s="142"/>
      <c r="V118" s="143"/>
      <c r="W118" s="335"/>
      <c r="X118" s="157"/>
      <c r="Y118" s="157"/>
      <c r="Z118" s="157"/>
      <c r="AA118" s="161"/>
      <c r="AB118" s="162"/>
      <c r="AC118" s="163"/>
      <c r="AD118" s="164"/>
      <c r="AE118" s="335"/>
      <c r="AF118" s="335"/>
      <c r="AG118" s="163"/>
      <c r="AH118" s="335"/>
      <c r="AI118" s="335"/>
      <c r="AJ118" s="335"/>
      <c r="AK118" s="163"/>
      <c r="AL118" s="144"/>
      <c r="AM118" s="142"/>
      <c r="AN118" s="143"/>
      <c r="AO118" s="335"/>
      <c r="AP118" s="335"/>
      <c r="AQ118" s="335"/>
    </row>
    <row r="119" spans="1:43" ht="6" customHeight="1" x14ac:dyDescent="0.2">
      <c r="A119" s="335"/>
      <c r="B119" s="155"/>
      <c r="C119" s="142"/>
      <c r="D119" s="165"/>
      <c r="E119" s="166"/>
      <c r="F119" s="166"/>
      <c r="G119" s="166"/>
      <c r="H119" s="166"/>
      <c r="I119" s="166"/>
      <c r="J119" s="166"/>
      <c r="K119" s="166"/>
      <c r="L119" s="166"/>
      <c r="M119" s="166"/>
      <c r="N119" s="166"/>
      <c r="O119" s="166"/>
      <c r="P119" s="166"/>
      <c r="Q119" s="166"/>
      <c r="R119" s="166"/>
      <c r="S119" s="166"/>
      <c r="T119" s="166"/>
      <c r="U119" s="167"/>
      <c r="V119" s="165"/>
      <c r="W119" s="166"/>
      <c r="X119" s="166"/>
      <c r="Y119" s="166"/>
      <c r="Z119" s="166"/>
      <c r="AA119" s="168"/>
      <c r="AB119" s="166"/>
      <c r="AC119" s="169"/>
      <c r="AD119" s="168"/>
      <c r="AE119" s="166"/>
      <c r="AF119" s="166"/>
      <c r="AG119" s="169"/>
      <c r="AH119" s="166"/>
      <c r="AI119" s="166"/>
      <c r="AJ119" s="166"/>
      <c r="AK119" s="169"/>
      <c r="AL119" s="170"/>
      <c r="AM119" s="167"/>
      <c r="AN119" s="143"/>
      <c r="AO119" s="335"/>
      <c r="AP119" s="335"/>
      <c r="AQ119" s="335"/>
    </row>
    <row r="120" spans="1:43" ht="6" customHeight="1" x14ac:dyDescent="0.2">
      <c r="A120" s="335"/>
      <c r="B120" s="155"/>
      <c r="C120" s="142"/>
      <c r="D120" s="171"/>
      <c r="E120" s="172"/>
      <c r="F120" s="172"/>
      <c r="G120" s="172"/>
      <c r="H120" s="172"/>
      <c r="I120" s="172"/>
      <c r="J120" s="172"/>
      <c r="K120" s="172"/>
      <c r="L120" s="172"/>
      <c r="M120" s="172"/>
      <c r="N120" s="172"/>
      <c r="O120" s="172"/>
      <c r="P120" s="172"/>
      <c r="Q120" s="172"/>
      <c r="R120" s="172"/>
      <c r="S120" s="172"/>
      <c r="T120" s="172"/>
      <c r="U120" s="173"/>
      <c r="V120" s="171"/>
      <c r="W120" s="172"/>
      <c r="X120" s="172"/>
      <c r="Y120" s="172"/>
      <c r="Z120" s="172"/>
      <c r="AA120" s="174"/>
      <c r="AB120" s="172"/>
      <c r="AC120" s="175"/>
      <c r="AD120" s="174"/>
      <c r="AE120" s="172"/>
      <c r="AF120" s="172"/>
      <c r="AG120" s="175"/>
      <c r="AH120" s="172"/>
      <c r="AI120" s="172"/>
      <c r="AJ120" s="172"/>
      <c r="AK120" s="175"/>
      <c r="AL120" s="176"/>
      <c r="AM120" s="173"/>
      <c r="AN120" s="143"/>
      <c r="AO120" s="335"/>
      <c r="AP120" s="335"/>
      <c r="AQ120" s="335"/>
    </row>
    <row r="121" spans="1:43" ht="11.25" customHeight="1" x14ac:dyDescent="0.2">
      <c r="A121" s="335"/>
      <c r="B121" s="163"/>
      <c r="C121" s="142"/>
      <c r="D121" s="143"/>
      <c r="E121" s="335" t="s">
        <v>366</v>
      </c>
      <c r="F121" s="715" t="str">
        <f ca="1">VLOOKUP(CONCATENATE($B$80&amp;INDIRECT(ADDRESS(ROW(),COLUMN()-1))),Language_Translations,MATCH(Language_Selected,Language_Options,0),FALSE)</f>
        <v>Pumpkin, carrots, squash [, or sweet potatoes that are yellow or orange inside]?</v>
      </c>
      <c r="G121" s="715"/>
      <c r="H121" s="715"/>
      <c r="I121" s="715"/>
      <c r="J121" s="715"/>
      <c r="K121" s="715"/>
      <c r="L121" s="715"/>
      <c r="M121" s="715"/>
      <c r="N121" s="715"/>
      <c r="O121" s="715"/>
      <c r="P121" s="715"/>
      <c r="Q121" s="715"/>
      <c r="R121" s="715"/>
      <c r="S121" s="715"/>
      <c r="T121" s="715"/>
      <c r="U121" s="142"/>
      <c r="V121" s="143"/>
      <c r="W121" s="335" t="s">
        <v>366</v>
      </c>
      <c r="X121" s="157" t="s">
        <v>9</v>
      </c>
      <c r="Y121" s="157"/>
      <c r="Z121" s="157"/>
      <c r="AA121" s="161"/>
      <c r="AB121" s="162"/>
      <c r="AC121" s="163" t="s">
        <v>87</v>
      </c>
      <c r="AD121" s="164"/>
      <c r="AE121" s="335"/>
      <c r="AF121" s="335"/>
      <c r="AG121" s="163" t="s">
        <v>89</v>
      </c>
      <c r="AH121" s="335"/>
      <c r="AI121" s="335"/>
      <c r="AJ121" s="335"/>
      <c r="AK121" s="163" t="s">
        <v>212</v>
      </c>
      <c r="AL121" s="144"/>
      <c r="AM121" s="142"/>
      <c r="AN121" s="143"/>
      <c r="AO121" s="335"/>
      <c r="AP121" s="335"/>
      <c r="AQ121" s="335"/>
    </row>
    <row r="122" spans="1:43" ht="11.25" customHeight="1" x14ac:dyDescent="0.2">
      <c r="A122" s="335"/>
      <c r="B122" s="163"/>
      <c r="C122" s="142"/>
      <c r="D122" s="143"/>
      <c r="E122" s="335"/>
      <c r="F122" s="715"/>
      <c r="G122" s="715"/>
      <c r="H122" s="715"/>
      <c r="I122" s="715"/>
      <c r="J122" s="715"/>
      <c r="K122" s="715"/>
      <c r="L122" s="715"/>
      <c r="M122" s="715"/>
      <c r="N122" s="715"/>
      <c r="O122" s="715"/>
      <c r="P122" s="715"/>
      <c r="Q122" s="715"/>
      <c r="R122" s="715"/>
      <c r="S122" s="715"/>
      <c r="T122" s="715"/>
      <c r="U122" s="142"/>
      <c r="V122" s="143"/>
      <c r="W122" s="335"/>
      <c r="X122" s="157"/>
      <c r="Y122" s="157"/>
      <c r="Z122" s="157"/>
      <c r="AA122" s="161"/>
      <c r="AB122" s="162"/>
      <c r="AC122" s="163"/>
      <c r="AD122" s="164"/>
      <c r="AE122" s="335"/>
      <c r="AF122" s="335"/>
      <c r="AG122" s="163"/>
      <c r="AH122" s="335"/>
      <c r="AI122" s="335"/>
      <c r="AJ122" s="335"/>
      <c r="AK122" s="163"/>
      <c r="AL122" s="144"/>
      <c r="AM122" s="142"/>
      <c r="AN122" s="143"/>
      <c r="AO122" s="335"/>
      <c r="AP122" s="335"/>
      <c r="AQ122" s="335"/>
    </row>
    <row r="123" spans="1:43" ht="6" customHeight="1" x14ac:dyDescent="0.2">
      <c r="A123" s="335"/>
      <c r="B123" s="155"/>
      <c r="C123" s="142"/>
      <c r="D123" s="165"/>
      <c r="E123" s="166"/>
      <c r="F123" s="166"/>
      <c r="G123" s="166"/>
      <c r="H123" s="166"/>
      <c r="I123" s="166"/>
      <c r="J123" s="166"/>
      <c r="K123" s="166"/>
      <c r="L123" s="166"/>
      <c r="M123" s="166"/>
      <c r="N123" s="166"/>
      <c r="O123" s="166"/>
      <c r="P123" s="166"/>
      <c r="Q123" s="166"/>
      <c r="R123" s="166"/>
      <c r="S123" s="166"/>
      <c r="T123" s="166"/>
      <c r="U123" s="167"/>
      <c r="V123" s="165"/>
      <c r="W123" s="166"/>
      <c r="X123" s="166"/>
      <c r="Y123" s="166"/>
      <c r="Z123" s="166"/>
      <c r="AA123" s="168"/>
      <c r="AB123" s="166"/>
      <c r="AC123" s="169"/>
      <c r="AD123" s="168"/>
      <c r="AE123" s="166"/>
      <c r="AF123" s="166"/>
      <c r="AG123" s="169"/>
      <c r="AH123" s="166"/>
      <c r="AI123" s="166"/>
      <c r="AJ123" s="166"/>
      <c r="AK123" s="169"/>
      <c r="AL123" s="170"/>
      <c r="AM123" s="167"/>
      <c r="AN123" s="143"/>
      <c r="AO123" s="335"/>
      <c r="AP123" s="335"/>
      <c r="AQ123" s="335"/>
    </row>
    <row r="124" spans="1:43" ht="6" customHeight="1" x14ac:dyDescent="0.2">
      <c r="A124" s="335"/>
      <c r="B124" s="155"/>
      <c r="C124" s="142"/>
      <c r="D124" s="171"/>
      <c r="E124" s="172"/>
      <c r="F124" s="172"/>
      <c r="G124" s="172"/>
      <c r="H124" s="172"/>
      <c r="I124" s="172"/>
      <c r="J124" s="172"/>
      <c r="K124" s="172"/>
      <c r="L124" s="172"/>
      <c r="M124" s="172"/>
      <c r="N124" s="172"/>
      <c r="O124" s="172"/>
      <c r="P124" s="172"/>
      <c r="Q124" s="172"/>
      <c r="R124" s="172"/>
      <c r="S124" s="172"/>
      <c r="T124" s="172"/>
      <c r="U124" s="173"/>
      <c r="V124" s="171"/>
      <c r="W124" s="172"/>
      <c r="X124" s="172"/>
      <c r="Y124" s="172"/>
      <c r="Z124" s="172"/>
      <c r="AA124" s="174"/>
      <c r="AB124" s="172"/>
      <c r="AC124" s="175"/>
      <c r="AD124" s="174"/>
      <c r="AE124" s="172"/>
      <c r="AF124" s="172"/>
      <c r="AG124" s="175"/>
      <c r="AH124" s="172"/>
      <c r="AI124" s="172"/>
      <c r="AJ124" s="172"/>
      <c r="AK124" s="175"/>
      <c r="AL124" s="176"/>
      <c r="AM124" s="173"/>
      <c r="AN124" s="143"/>
      <c r="AO124" s="335"/>
      <c r="AP124" s="335"/>
      <c r="AQ124" s="335"/>
    </row>
    <row r="125" spans="1:43" ht="11.25" customHeight="1" x14ac:dyDescent="0.2">
      <c r="A125" s="335"/>
      <c r="B125" s="155"/>
      <c r="C125" s="142"/>
      <c r="D125" s="143"/>
      <c r="E125" s="335" t="s">
        <v>368</v>
      </c>
      <c r="F125" s="715" t="str">
        <f ca="1">VLOOKUP(CONCATENATE($B$80&amp;INDIRECT(ADDRESS(ROW(),COLUMN()-1))),Language_Translations,MATCH(Language_Selected,Language_Options,0),FALSE)</f>
        <v>Plantains, white potatoes, white yams, manioc, cassava, or [INSERT OTHER COMMONLY CONSUMED STARCHY TUBERS OR TUBEROUS ROOTS THAT ARE WHITE OR PALE INSIDE]?</v>
      </c>
      <c r="G125" s="715"/>
      <c r="H125" s="715"/>
      <c r="I125" s="715"/>
      <c r="J125" s="715"/>
      <c r="K125" s="715"/>
      <c r="L125" s="715"/>
      <c r="M125" s="715"/>
      <c r="N125" s="715"/>
      <c r="O125" s="715"/>
      <c r="P125" s="715"/>
      <c r="Q125" s="715"/>
      <c r="R125" s="715"/>
      <c r="S125" s="715"/>
      <c r="T125" s="715"/>
      <c r="U125" s="142"/>
      <c r="V125" s="143"/>
      <c r="W125" s="335" t="s">
        <v>368</v>
      </c>
      <c r="X125" s="157" t="s">
        <v>9</v>
      </c>
      <c r="Y125" s="157"/>
      <c r="Z125" s="157"/>
      <c r="AA125" s="161"/>
      <c r="AB125" s="162"/>
      <c r="AC125" s="163" t="s">
        <v>87</v>
      </c>
      <c r="AD125" s="164"/>
      <c r="AE125" s="335"/>
      <c r="AF125" s="335"/>
      <c r="AG125" s="163" t="s">
        <v>89</v>
      </c>
      <c r="AH125" s="335"/>
      <c r="AI125" s="335"/>
      <c r="AJ125" s="335"/>
      <c r="AK125" s="163" t="s">
        <v>212</v>
      </c>
      <c r="AL125" s="144"/>
      <c r="AM125" s="142"/>
      <c r="AN125" s="143"/>
      <c r="AO125" s="335"/>
      <c r="AP125" s="335"/>
      <c r="AQ125" s="335"/>
    </row>
    <row r="126" spans="1:43" ht="11.25" customHeight="1" x14ac:dyDescent="0.2">
      <c r="A126" s="335"/>
      <c r="B126" s="155"/>
      <c r="C126" s="142"/>
      <c r="D126" s="143"/>
      <c r="E126" s="335"/>
      <c r="F126" s="715"/>
      <c r="G126" s="715"/>
      <c r="H126" s="715"/>
      <c r="I126" s="715"/>
      <c r="J126" s="715"/>
      <c r="K126" s="715"/>
      <c r="L126" s="715"/>
      <c r="M126" s="715"/>
      <c r="N126" s="715"/>
      <c r="O126" s="715"/>
      <c r="P126" s="715"/>
      <c r="Q126" s="715"/>
      <c r="R126" s="715"/>
      <c r="S126" s="715"/>
      <c r="T126" s="715"/>
      <c r="U126" s="142"/>
      <c r="V126" s="143"/>
      <c r="W126" s="335"/>
      <c r="X126" s="157"/>
      <c r="Y126" s="157"/>
      <c r="Z126" s="157"/>
      <c r="AA126" s="161"/>
      <c r="AB126" s="162"/>
      <c r="AC126" s="163"/>
      <c r="AD126" s="164"/>
      <c r="AE126" s="335"/>
      <c r="AF126" s="335"/>
      <c r="AG126" s="163"/>
      <c r="AH126" s="335"/>
      <c r="AI126" s="335"/>
      <c r="AJ126" s="335"/>
      <c r="AK126" s="163"/>
      <c r="AL126" s="144"/>
      <c r="AM126" s="142"/>
      <c r="AN126" s="143"/>
      <c r="AO126" s="335"/>
      <c r="AP126" s="335"/>
      <c r="AQ126" s="335"/>
    </row>
    <row r="127" spans="1:43" ht="11.25" customHeight="1" x14ac:dyDescent="0.2">
      <c r="A127" s="335"/>
      <c r="B127" s="155"/>
      <c r="C127" s="142"/>
      <c r="D127" s="143"/>
      <c r="E127" s="335"/>
      <c r="F127" s="715"/>
      <c r="G127" s="715"/>
      <c r="H127" s="715"/>
      <c r="I127" s="715"/>
      <c r="J127" s="715"/>
      <c r="K127" s="715"/>
      <c r="L127" s="715"/>
      <c r="M127" s="715"/>
      <c r="N127" s="715"/>
      <c r="O127" s="715"/>
      <c r="P127" s="715"/>
      <c r="Q127" s="715"/>
      <c r="R127" s="715"/>
      <c r="S127" s="715"/>
      <c r="T127" s="715"/>
      <c r="U127" s="142"/>
      <c r="V127" s="143"/>
      <c r="W127" s="335"/>
      <c r="X127" s="157"/>
      <c r="Y127" s="157"/>
      <c r="Z127" s="157"/>
      <c r="AA127" s="161"/>
      <c r="AB127" s="162"/>
      <c r="AC127" s="163"/>
      <c r="AD127" s="164"/>
      <c r="AE127" s="335"/>
      <c r="AF127" s="335"/>
      <c r="AG127" s="163"/>
      <c r="AH127" s="335"/>
      <c r="AI127" s="335"/>
      <c r="AJ127" s="335"/>
      <c r="AK127" s="163"/>
      <c r="AL127" s="144"/>
      <c r="AM127" s="142"/>
      <c r="AN127" s="143"/>
      <c r="AO127" s="335"/>
      <c r="AP127" s="335"/>
      <c r="AQ127" s="335"/>
    </row>
    <row r="128" spans="1:43" ht="11.25" customHeight="1" x14ac:dyDescent="0.2">
      <c r="A128" s="335"/>
      <c r="B128" s="155"/>
      <c r="C128" s="142"/>
      <c r="D128" s="143"/>
      <c r="E128" s="335"/>
      <c r="F128" s="715"/>
      <c r="G128" s="715"/>
      <c r="H128" s="715"/>
      <c r="I128" s="715"/>
      <c r="J128" s="715"/>
      <c r="K128" s="715"/>
      <c r="L128" s="715"/>
      <c r="M128" s="715"/>
      <c r="N128" s="715"/>
      <c r="O128" s="715"/>
      <c r="P128" s="715"/>
      <c r="Q128" s="715"/>
      <c r="R128" s="715"/>
      <c r="S128" s="715"/>
      <c r="T128" s="715"/>
      <c r="U128" s="142"/>
      <c r="V128" s="143"/>
      <c r="W128" s="335"/>
      <c r="X128" s="157"/>
      <c r="Y128" s="157"/>
      <c r="Z128" s="157"/>
      <c r="AA128" s="161"/>
      <c r="AB128" s="162"/>
      <c r="AC128" s="163"/>
      <c r="AD128" s="164"/>
      <c r="AE128" s="335"/>
      <c r="AF128" s="335"/>
      <c r="AG128" s="163"/>
      <c r="AH128" s="335"/>
      <c r="AI128" s="335"/>
      <c r="AJ128" s="335"/>
      <c r="AK128" s="163"/>
      <c r="AL128" s="144"/>
      <c r="AM128" s="142"/>
      <c r="AN128" s="143"/>
      <c r="AO128" s="335"/>
      <c r="AP128" s="335"/>
      <c r="AQ128" s="335"/>
    </row>
    <row r="129" spans="1:43" ht="6" customHeight="1" x14ac:dyDescent="0.2">
      <c r="A129" s="335"/>
      <c r="B129" s="155"/>
      <c r="C129" s="142"/>
      <c r="D129" s="165"/>
      <c r="E129" s="166"/>
      <c r="F129" s="166"/>
      <c r="G129" s="166"/>
      <c r="H129" s="166"/>
      <c r="I129" s="166"/>
      <c r="J129" s="166"/>
      <c r="K129" s="166"/>
      <c r="L129" s="166"/>
      <c r="M129" s="166"/>
      <c r="N129" s="166"/>
      <c r="O129" s="166"/>
      <c r="P129" s="166"/>
      <c r="Q129" s="166"/>
      <c r="R129" s="166"/>
      <c r="S129" s="166"/>
      <c r="T129" s="166"/>
      <c r="U129" s="167"/>
      <c r="V129" s="165"/>
      <c r="W129" s="166"/>
      <c r="X129" s="166"/>
      <c r="Y129" s="166"/>
      <c r="Z129" s="166"/>
      <c r="AA129" s="168"/>
      <c r="AB129" s="166"/>
      <c r="AC129" s="169"/>
      <c r="AD129" s="168"/>
      <c r="AE129" s="166"/>
      <c r="AF129" s="166"/>
      <c r="AG129" s="169"/>
      <c r="AH129" s="166"/>
      <c r="AI129" s="166"/>
      <c r="AJ129" s="166"/>
      <c r="AK129" s="169"/>
      <c r="AL129" s="170"/>
      <c r="AM129" s="167"/>
      <c r="AN129" s="143"/>
      <c r="AO129" s="335"/>
      <c r="AP129" s="335"/>
      <c r="AQ129" s="335"/>
    </row>
    <row r="130" spans="1:43" ht="6" customHeight="1" x14ac:dyDescent="0.2">
      <c r="A130" s="335"/>
      <c r="B130" s="155"/>
      <c r="C130" s="142"/>
      <c r="D130" s="171"/>
      <c r="E130" s="172"/>
      <c r="F130" s="172"/>
      <c r="G130" s="172"/>
      <c r="H130" s="172"/>
      <c r="I130" s="172"/>
      <c r="J130" s="172"/>
      <c r="K130" s="172"/>
      <c r="L130" s="172"/>
      <c r="M130" s="172"/>
      <c r="N130" s="172"/>
      <c r="O130" s="172"/>
      <c r="P130" s="172"/>
      <c r="Q130" s="172"/>
      <c r="R130" s="172"/>
      <c r="S130" s="172"/>
      <c r="T130" s="172"/>
      <c r="U130" s="173"/>
      <c r="V130" s="171"/>
      <c r="W130" s="172"/>
      <c r="X130" s="172"/>
      <c r="Y130" s="172"/>
      <c r="Z130" s="172"/>
      <c r="AA130" s="174"/>
      <c r="AB130" s="172"/>
      <c r="AC130" s="175"/>
      <c r="AD130" s="174"/>
      <c r="AE130" s="172"/>
      <c r="AF130" s="172"/>
      <c r="AG130" s="175"/>
      <c r="AH130" s="172"/>
      <c r="AI130" s="172"/>
      <c r="AJ130" s="172"/>
      <c r="AK130" s="175"/>
      <c r="AL130" s="176"/>
      <c r="AM130" s="173"/>
      <c r="AN130" s="143"/>
      <c r="AO130" s="335"/>
      <c r="AP130" s="335"/>
      <c r="AQ130" s="335"/>
    </row>
    <row r="131" spans="1:43" ht="11.25" customHeight="1" x14ac:dyDescent="0.2">
      <c r="A131" s="335"/>
      <c r="B131" s="163"/>
      <c r="C131" s="142"/>
      <c r="D131" s="143"/>
      <c r="E131" s="335" t="s">
        <v>369</v>
      </c>
      <c r="F131" s="754" t="str">
        <f ca="1">VLOOKUP(CONCATENATE($B$80&amp;INDIRECT(ADDRESS(ROW(),COLUMN()-1))),Language_Translations,MATCH(Language_Selected,Language_Options,0),FALSE)</f>
        <v>Any dark green, leafy vegetables, such as [INSERT UP TO 5 COMMONLY CONSUMED VITAMIN A-RICH DARK GREEN, LEAFY VEGETABLES], or other dark green, leafy vegetables?</v>
      </c>
      <c r="G131" s="754"/>
      <c r="H131" s="754"/>
      <c r="I131" s="754"/>
      <c r="J131" s="754"/>
      <c r="K131" s="754"/>
      <c r="L131" s="754"/>
      <c r="M131" s="754"/>
      <c r="N131" s="754"/>
      <c r="O131" s="754"/>
      <c r="P131" s="754"/>
      <c r="Q131" s="754"/>
      <c r="R131" s="754"/>
      <c r="S131" s="754"/>
      <c r="T131" s="754"/>
      <c r="U131" s="142"/>
      <c r="V131" s="143"/>
      <c r="W131" s="335" t="s">
        <v>369</v>
      </c>
      <c r="X131" s="157" t="s">
        <v>9</v>
      </c>
      <c r="Y131" s="157"/>
      <c r="Z131" s="157"/>
      <c r="AA131" s="161"/>
      <c r="AB131" s="162"/>
      <c r="AC131" s="163" t="s">
        <v>87</v>
      </c>
      <c r="AD131" s="164"/>
      <c r="AE131" s="335"/>
      <c r="AF131" s="335"/>
      <c r="AG131" s="163" t="s">
        <v>89</v>
      </c>
      <c r="AH131" s="335"/>
      <c r="AI131" s="335"/>
      <c r="AJ131" s="335"/>
      <c r="AK131" s="163" t="s">
        <v>212</v>
      </c>
      <c r="AL131" s="144"/>
      <c r="AM131" s="142"/>
      <c r="AN131" s="143"/>
      <c r="AO131" s="335"/>
      <c r="AP131" s="335"/>
      <c r="AQ131" s="335"/>
    </row>
    <row r="132" spans="1:43" ht="11.25" customHeight="1" x14ac:dyDescent="0.2">
      <c r="A132" s="335"/>
      <c r="B132" s="155"/>
      <c r="C132" s="142"/>
      <c r="D132" s="143"/>
      <c r="E132" s="335"/>
      <c r="F132" s="754"/>
      <c r="G132" s="754"/>
      <c r="H132" s="754"/>
      <c r="I132" s="754"/>
      <c r="J132" s="754"/>
      <c r="K132" s="754"/>
      <c r="L132" s="754"/>
      <c r="M132" s="754"/>
      <c r="N132" s="754"/>
      <c r="O132" s="754"/>
      <c r="P132" s="754"/>
      <c r="Q132" s="754"/>
      <c r="R132" s="754"/>
      <c r="S132" s="754"/>
      <c r="T132" s="754"/>
      <c r="U132" s="142"/>
      <c r="V132" s="143"/>
      <c r="W132" s="335"/>
      <c r="X132" s="157"/>
      <c r="Y132" s="157"/>
      <c r="Z132" s="157"/>
      <c r="AA132" s="161"/>
      <c r="AB132" s="162"/>
      <c r="AC132" s="163"/>
      <c r="AD132" s="164"/>
      <c r="AE132" s="335"/>
      <c r="AF132" s="335"/>
      <c r="AG132" s="163"/>
      <c r="AH132" s="335"/>
      <c r="AI132" s="335"/>
      <c r="AJ132" s="335"/>
      <c r="AK132" s="163"/>
      <c r="AL132" s="144"/>
      <c r="AM132" s="142"/>
      <c r="AN132" s="143"/>
      <c r="AO132" s="335"/>
      <c r="AP132" s="335"/>
      <c r="AQ132" s="335"/>
    </row>
    <row r="133" spans="1:43" ht="11.25" customHeight="1" x14ac:dyDescent="0.2">
      <c r="A133" s="335"/>
      <c r="B133" s="155"/>
      <c r="C133" s="142"/>
      <c r="D133" s="143"/>
      <c r="E133" s="335"/>
      <c r="F133" s="754"/>
      <c r="G133" s="754"/>
      <c r="H133" s="754"/>
      <c r="I133" s="754"/>
      <c r="J133" s="754"/>
      <c r="K133" s="754"/>
      <c r="L133" s="754"/>
      <c r="M133" s="754"/>
      <c r="N133" s="754"/>
      <c r="O133" s="754"/>
      <c r="P133" s="754"/>
      <c r="Q133" s="754"/>
      <c r="R133" s="754"/>
      <c r="S133" s="754"/>
      <c r="T133" s="754"/>
      <c r="U133" s="142"/>
      <c r="V133" s="143"/>
      <c r="W133" s="335"/>
      <c r="X133" s="157"/>
      <c r="Y133" s="157"/>
      <c r="Z133" s="157"/>
      <c r="AA133" s="161"/>
      <c r="AB133" s="162"/>
      <c r="AC133" s="163"/>
      <c r="AD133" s="164"/>
      <c r="AE133" s="335"/>
      <c r="AF133" s="335"/>
      <c r="AG133" s="163"/>
      <c r="AH133" s="335"/>
      <c r="AI133" s="335"/>
      <c r="AJ133" s="335"/>
      <c r="AK133" s="163"/>
      <c r="AL133" s="144"/>
      <c r="AM133" s="142"/>
      <c r="AN133" s="143"/>
      <c r="AO133" s="335"/>
      <c r="AP133" s="335"/>
      <c r="AQ133" s="335"/>
    </row>
    <row r="134" spans="1:43" ht="11.25" customHeight="1" x14ac:dyDescent="0.2">
      <c r="A134" s="335"/>
      <c r="B134" s="155"/>
      <c r="C134" s="142"/>
      <c r="D134" s="143"/>
      <c r="E134" s="335"/>
      <c r="F134" s="754"/>
      <c r="G134" s="754"/>
      <c r="H134" s="754"/>
      <c r="I134" s="754"/>
      <c r="J134" s="754"/>
      <c r="K134" s="754"/>
      <c r="L134" s="754"/>
      <c r="M134" s="754"/>
      <c r="N134" s="754"/>
      <c r="O134" s="754"/>
      <c r="P134" s="754"/>
      <c r="Q134" s="754"/>
      <c r="R134" s="754"/>
      <c r="S134" s="754"/>
      <c r="T134" s="754"/>
      <c r="U134" s="142"/>
      <c r="V134" s="143"/>
      <c r="W134" s="335"/>
      <c r="X134" s="157"/>
      <c r="Y134" s="157"/>
      <c r="Z134" s="157"/>
      <c r="AA134" s="161"/>
      <c r="AB134" s="162"/>
      <c r="AC134" s="163"/>
      <c r="AD134" s="164"/>
      <c r="AE134" s="335"/>
      <c r="AF134" s="335"/>
      <c r="AG134" s="163"/>
      <c r="AH134" s="335"/>
      <c r="AI134" s="335"/>
      <c r="AJ134" s="335"/>
      <c r="AK134" s="163"/>
      <c r="AL134" s="144"/>
      <c r="AM134" s="142"/>
      <c r="AN134" s="143"/>
      <c r="AO134" s="335"/>
      <c r="AP134" s="335"/>
      <c r="AQ134" s="335"/>
    </row>
    <row r="135" spans="1:43" ht="11.25" customHeight="1" x14ac:dyDescent="0.2">
      <c r="A135" s="335"/>
      <c r="B135" s="155"/>
      <c r="C135" s="142"/>
      <c r="D135" s="143"/>
      <c r="E135" s="335"/>
      <c r="F135" s="754"/>
      <c r="G135" s="754"/>
      <c r="H135" s="754"/>
      <c r="I135" s="754"/>
      <c r="J135" s="754"/>
      <c r="K135" s="754"/>
      <c r="L135" s="754"/>
      <c r="M135" s="754"/>
      <c r="N135" s="754"/>
      <c r="O135" s="754"/>
      <c r="P135" s="754"/>
      <c r="Q135" s="754"/>
      <c r="R135" s="754"/>
      <c r="S135" s="754"/>
      <c r="T135" s="754"/>
      <c r="U135" s="142"/>
      <c r="V135" s="143"/>
      <c r="W135" s="335"/>
      <c r="X135" s="157"/>
      <c r="Y135" s="157"/>
      <c r="Z135" s="157"/>
      <c r="AA135" s="161"/>
      <c r="AB135" s="162"/>
      <c r="AC135" s="163"/>
      <c r="AD135" s="164"/>
      <c r="AE135" s="335"/>
      <c r="AF135" s="335"/>
      <c r="AG135" s="163"/>
      <c r="AH135" s="335"/>
      <c r="AI135" s="335"/>
      <c r="AJ135" s="335"/>
      <c r="AK135" s="163"/>
      <c r="AL135" s="144"/>
      <c r="AM135" s="142"/>
      <c r="AN135" s="143"/>
      <c r="AO135" s="335"/>
      <c r="AP135" s="335"/>
      <c r="AQ135" s="335"/>
    </row>
    <row r="136" spans="1:43" ht="6" customHeight="1" x14ac:dyDescent="0.2">
      <c r="A136" s="335"/>
      <c r="B136" s="155"/>
      <c r="C136" s="142"/>
      <c r="D136" s="165"/>
      <c r="E136" s="166"/>
      <c r="F136" s="166"/>
      <c r="G136" s="166"/>
      <c r="H136" s="166"/>
      <c r="I136" s="166"/>
      <c r="J136" s="166"/>
      <c r="K136" s="166"/>
      <c r="L136" s="166"/>
      <c r="M136" s="166"/>
      <c r="N136" s="166"/>
      <c r="O136" s="166"/>
      <c r="P136" s="166"/>
      <c r="Q136" s="166"/>
      <c r="R136" s="166"/>
      <c r="S136" s="166"/>
      <c r="T136" s="166"/>
      <c r="U136" s="167"/>
      <c r="V136" s="165"/>
      <c r="W136" s="166"/>
      <c r="X136" s="166"/>
      <c r="Y136" s="166"/>
      <c r="Z136" s="166"/>
      <c r="AA136" s="168"/>
      <c r="AB136" s="166"/>
      <c r="AC136" s="169"/>
      <c r="AD136" s="168"/>
      <c r="AE136" s="166"/>
      <c r="AF136" s="166"/>
      <c r="AG136" s="169"/>
      <c r="AH136" s="166"/>
      <c r="AI136" s="166"/>
      <c r="AJ136" s="166"/>
      <c r="AK136" s="169"/>
      <c r="AL136" s="170"/>
      <c r="AM136" s="167"/>
      <c r="AN136" s="143"/>
      <c r="AO136" s="335"/>
      <c r="AP136" s="335"/>
      <c r="AQ136" s="335"/>
    </row>
    <row r="137" spans="1:43" ht="6" customHeight="1" x14ac:dyDescent="0.2">
      <c r="A137" s="335"/>
      <c r="B137" s="155"/>
      <c r="C137" s="142"/>
      <c r="D137" s="171"/>
      <c r="E137" s="172"/>
      <c r="F137" s="172"/>
      <c r="G137" s="172"/>
      <c r="H137" s="172"/>
      <c r="I137" s="172"/>
      <c r="J137" s="172"/>
      <c r="K137" s="172"/>
      <c r="L137" s="172"/>
      <c r="M137" s="172"/>
      <c r="N137" s="172"/>
      <c r="O137" s="172"/>
      <c r="P137" s="172"/>
      <c r="Q137" s="172"/>
      <c r="R137" s="172"/>
      <c r="S137" s="172"/>
      <c r="T137" s="172"/>
      <c r="U137" s="173"/>
      <c r="V137" s="171"/>
      <c r="W137" s="172"/>
      <c r="X137" s="172"/>
      <c r="Y137" s="172"/>
      <c r="Z137" s="172"/>
      <c r="AA137" s="174"/>
      <c r="AB137" s="172"/>
      <c r="AC137" s="175"/>
      <c r="AD137" s="174"/>
      <c r="AE137" s="172"/>
      <c r="AF137" s="172"/>
      <c r="AG137" s="175"/>
      <c r="AH137" s="172"/>
      <c r="AI137" s="172"/>
      <c r="AJ137" s="172"/>
      <c r="AK137" s="175"/>
      <c r="AL137" s="176"/>
      <c r="AM137" s="173"/>
      <c r="AN137" s="143"/>
      <c r="AO137" s="335"/>
      <c r="AP137" s="335"/>
      <c r="AQ137" s="335"/>
    </row>
    <row r="138" spans="1:43" ht="11.25" customHeight="1" x14ac:dyDescent="0.2">
      <c r="A138" s="335"/>
      <c r="B138" s="155"/>
      <c r="C138" s="142"/>
      <c r="D138" s="143"/>
      <c r="E138" s="335" t="s">
        <v>480</v>
      </c>
      <c r="F138" s="715" t="str">
        <f ca="1">VLOOKUP(CONCATENATE($B$80&amp;INDIRECT(ADDRESS(ROW(),COLUMN()-1))),Language_Translations,MATCH(Language_Selected,Language_Options,0),FALSE)</f>
        <v>Any other vegetables, such as [INSERT UP TO 5 OTHER COMMONLY CONSUMED VEGETABLES], or other vegetables?</v>
      </c>
      <c r="G138" s="715"/>
      <c r="H138" s="715"/>
      <c r="I138" s="715"/>
      <c r="J138" s="715"/>
      <c r="K138" s="715"/>
      <c r="L138" s="715"/>
      <c r="M138" s="715"/>
      <c r="N138" s="715"/>
      <c r="O138" s="715"/>
      <c r="P138" s="715"/>
      <c r="Q138" s="715"/>
      <c r="R138" s="715"/>
      <c r="S138" s="715"/>
      <c r="T138" s="715"/>
      <c r="U138" s="142"/>
      <c r="V138" s="143"/>
      <c r="W138" s="335" t="s">
        <v>480</v>
      </c>
      <c r="X138" s="157" t="s">
        <v>9</v>
      </c>
      <c r="Y138" s="157"/>
      <c r="Z138" s="157"/>
      <c r="AA138" s="161"/>
      <c r="AB138" s="162"/>
      <c r="AC138" s="163" t="s">
        <v>87</v>
      </c>
      <c r="AD138" s="164"/>
      <c r="AE138" s="335"/>
      <c r="AF138" s="335"/>
      <c r="AG138" s="163" t="s">
        <v>89</v>
      </c>
      <c r="AH138" s="335"/>
      <c r="AI138" s="335"/>
      <c r="AJ138" s="335"/>
      <c r="AK138" s="163" t="s">
        <v>212</v>
      </c>
      <c r="AL138" s="144"/>
      <c r="AM138" s="142"/>
      <c r="AN138" s="143"/>
      <c r="AO138" s="335"/>
      <c r="AP138" s="335"/>
      <c r="AQ138" s="335"/>
    </row>
    <row r="139" spans="1:43" ht="11.25" customHeight="1" x14ac:dyDescent="0.2">
      <c r="A139" s="335"/>
      <c r="B139" s="155"/>
      <c r="C139" s="142"/>
      <c r="D139" s="143"/>
      <c r="E139" s="335"/>
      <c r="F139" s="715"/>
      <c r="G139" s="715"/>
      <c r="H139" s="715"/>
      <c r="I139" s="715"/>
      <c r="J139" s="715"/>
      <c r="K139" s="715"/>
      <c r="L139" s="715"/>
      <c r="M139" s="715"/>
      <c r="N139" s="715"/>
      <c r="O139" s="715"/>
      <c r="P139" s="715"/>
      <c r="Q139" s="715"/>
      <c r="R139" s="715"/>
      <c r="S139" s="715"/>
      <c r="T139" s="715"/>
      <c r="U139" s="142"/>
      <c r="V139" s="143"/>
      <c r="W139" s="335"/>
      <c r="X139" s="157"/>
      <c r="Y139" s="157"/>
      <c r="Z139" s="157"/>
      <c r="AA139" s="161"/>
      <c r="AB139" s="162"/>
      <c r="AC139" s="163"/>
      <c r="AD139" s="164"/>
      <c r="AE139" s="335"/>
      <c r="AF139" s="335"/>
      <c r="AG139" s="163"/>
      <c r="AH139" s="335"/>
      <c r="AI139" s="335"/>
      <c r="AJ139" s="335"/>
      <c r="AK139" s="163"/>
      <c r="AL139" s="144"/>
      <c r="AM139" s="142"/>
      <c r="AN139" s="143"/>
      <c r="AO139" s="335"/>
      <c r="AP139" s="335"/>
      <c r="AQ139" s="335"/>
    </row>
    <row r="140" spans="1:43" ht="11.25" customHeight="1" x14ac:dyDescent="0.2">
      <c r="A140" s="335"/>
      <c r="B140" s="155"/>
      <c r="C140" s="142"/>
      <c r="D140" s="143"/>
      <c r="E140" s="335"/>
      <c r="F140" s="715"/>
      <c r="G140" s="715"/>
      <c r="H140" s="715"/>
      <c r="I140" s="715"/>
      <c r="J140" s="715"/>
      <c r="K140" s="715"/>
      <c r="L140" s="715"/>
      <c r="M140" s="715"/>
      <c r="N140" s="715"/>
      <c r="O140" s="715"/>
      <c r="P140" s="715"/>
      <c r="Q140" s="715"/>
      <c r="R140" s="715"/>
      <c r="S140" s="715"/>
      <c r="T140" s="715"/>
      <c r="U140" s="142"/>
      <c r="V140" s="143"/>
      <c r="W140" s="335"/>
      <c r="X140" s="157"/>
      <c r="Y140" s="157"/>
      <c r="Z140" s="157"/>
      <c r="AA140" s="161"/>
      <c r="AB140" s="162"/>
      <c r="AC140" s="163"/>
      <c r="AD140" s="164"/>
      <c r="AE140" s="335"/>
      <c r="AF140" s="335"/>
      <c r="AG140" s="163"/>
      <c r="AH140" s="335"/>
      <c r="AI140" s="335"/>
      <c r="AJ140" s="335"/>
      <c r="AK140" s="163"/>
      <c r="AL140" s="144"/>
      <c r="AM140" s="142"/>
      <c r="AN140" s="143"/>
      <c r="AO140" s="335"/>
      <c r="AP140" s="335"/>
      <c r="AQ140" s="335"/>
    </row>
    <row r="141" spans="1:43" ht="6" customHeight="1" x14ac:dyDescent="0.2">
      <c r="A141" s="335"/>
      <c r="B141" s="155"/>
      <c r="C141" s="142"/>
      <c r="D141" s="165"/>
      <c r="E141" s="166"/>
      <c r="F141" s="166"/>
      <c r="G141" s="166"/>
      <c r="H141" s="166"/>
      <c r="I141" s="166"/>
      <c r="J141" s="166"/>
      <c r="K141" s="166"/>
      <c r="L141" s="166"/>
      <c r="M141" s="166"/>
      <c r="N141" s="166"/>
      <c r="O141" s="166"/>
      <c r="P141" s="166"/>
      <c r="Q141" s="166"/>
      <c r="R141" s="166"/>
      <c r="S141" s="166"/>
      <c r="T141" s="166"/>
      <c r="U141" s="167"/>
      <c r="V141" s="165"/>
      <c r="W141" s="166"/>
      <c r="X141" s="166"/>
      <c r="Y141" s="166"/>
      <c r="Z141" s="166"/>
      <c r="AA141" s="168"/>
      <c r="AB141" s="166"/>
      <c r="AC141" s="169"/>
      <c r="AD141" s="168"/>
      <c r="AE141" s="166"/>
      <c r="AF141" s="166"/>
      <c r="AG141" s="169"/>
      <c r="AH141" s="166"/>
      <c r="AI141" s="166"/>
      <c r="AJ141" s="166"/>
      <c r="AK141" s="169"/>
      <c r="AL141" s="170"/>
      <c r="AM141" s="167"/>
      <c r="AN141" s="143"/>
      <c r="AO141" s="335"/>
      <c r="AP141" s="335"/>
      <c r="AQ141" s="335"/>
    </row>
    <row r="142" spans="1:43" ht="6" customHeight="1" x14ac:dyDescent="0.2">
      <c r="A142" s="335"/>
      <c r="B142" s="155"/>
      <c r="C142" s="142"/>
      <c r="D142" s="171"/>
      <c r="E142" s="172"/>
      <c r="F142" s="172"/>
      <c r="G142" s="172"/>
      <c r="H142" s="172"/>
      <c r="I142" s="172"/>
      <c r="J142" s="172"/>
      <c r="K142" s="172"/>
      <c r="L142" s="172"/>
      <c r="M142" s="172"/>
      <c r="N142" s="172"/>
      <c r="O142" s="172"/>
      <c r="P142" s="172"/>
      <c r="Q142" s="172"/>
      <c r="R142" s="172"/>
      <c r="S142" s="172"/>
      <c r="T142" s="172"/>
      <c r="U142" s="173"/>
      <c r="V142" s="171"/>
      <c r="W142" s="172"/>
      <c r="X142" s="172"/>
      <c r="Y142" s="172"/>
      <c r="Z142" s="172"/>
      <c r="AA142" s="174"/>
      <c r="AB142" s="172"/>
      <c r="AC142" s="175"/>
      <c r="AD142" s="174"/>
      <c r="AE142" s="172"/>
      <c r="AF142" s="172"/>
      <c r="AG142" s="175"/>
      <c r="AH142" s="172"/>
      <c r="AI142" s="172"/>
      <c r="AJ142" s="172"/>
      <c r="AK142" s="175"/>
      <c r="AL142" s="176"/>
      <c r="AM142" s="173"/>
      <c r="AN142" s="143"/>
      <c r="AO142" s="335"/>
      <c r="AP142" s="335"/>
      <c r="AQ142" s="335"/>
    </row>
    <row r="143" spans="1:43" ht="11.25" customHeight="1" x14ac:dyDescent="0.2">
      <c r="A143" s="335"/>
      <c r="B143" s="155"/>
      <c r="C143" s="142"/>
      <c r="D143" s="143"/>
      <c r="E143" s="335" t="s">
        <v>482</v>
      </c>
      <c r="F143" s="715" t="str">
        <f ca="1">VLOOKUP(CONCATENATE($B$80&amp;INDIRECT(ADDRESS(ROW(),COLUMN()-1))),Language_Translations,MATCH(Language_Selected,Language_Options,0),FALSE)</f>
        <v>Ripe mangoes or ripe papayas or [INSERT OTHER COMMONLY CONSUMED VITAMIN A-RICH FRUITS]?</v>
      </c>
      <c r="G143" s="715"/>
      <c r="H143" s="715"/>
      <c r="I143" s="715"/>
      <c r="J143" s="715"/>
      <c r="K143" s="715"/>
      <c r="L143" s="715"/>
      <c r="M143" s="715"/>
      <c r="N143" s="715"/>
      <c r="O143" s="715"/>
      <c r="P143" s="715"/>
      <c r="Q143" s="715"/>
      <c r="R143" s="715"/>
      <c r="S143" s="715"/>
      <c r="T143" s="715"/>
      <c r="U143" s="142"/>
      <c r="V143" s="143"/>
      <c r="W143" s="335" t="s">
        <v>482</v>
      </c>
      <c r="X143" s="157" t="s">
        <v>9</v>
      </c>
      <c r="Y143" s="157"/>
      <c r="Z143" s="157"/>
      <c r="AA143" s="161"/>
      <c r="AB143" s="162"/>
      <c r="AC143" s="163" t="s">
        <v>87</v>
      </c>
      <c r="AD143" s="164"/>
      <c r="AE143" s="335"/>
      <c r="AF143" s="335"/>
      <c r="AG143" s="163" t="s">
        <v>89</v>
      </c>
      <c r="AH143" s="335"/>
      <c r="AI143" s="335"/>
      <c r="AJ143" s="335"/>
      <c r="AK143" s="163" t="s">
        <v>212</v>
      </c>
      <c r="AL143" s="144"/>
      <c r="AM143" s="142"/>
      <c r="AN143" s="143"/>
      <c r="AO143" s="335"/>
      <c r="AP143" s="335"/>
      <c r="AQ143" s="335"/>
    </row>
    <row r="144" spans="1:43" ht="11.25" customHeight="1" x14ac:dyDescent="0.2">
      <c r="A144" s="335"/>
      <c r="B144" s="155"/>
      <c r="C144" s="142"/>
      <c r="D144" s="143"/>
      <c r="E144" s="335"/>
      <c r="F144" s="715"/>
      <c r="G144" s="715"/>
      <c r="H144" s="715"/>
      <c r="I144" s="715"/>
      <c r="J144" s="715"/>
      <c r="K144" s="715"/>
      <c r="L144" s="715"/>
      <c r="M144" s="715"/>
      <c r="N144" s="715"/>
      <c r="O144" s="715"/>
      <c r="P144" s="715"/>
      <c r="Q144" s="715"/>
      <c r="R144" s="715"/>
      <c r="S144" s="715"/>
      <c r="T144" s="715"/>
      <c r="U144" s="142"/>
      <c r="V144" s="143"/>
      <c r="W144" s="335"/>
      <c r="X144" s="157"/>
      <c r="Y144" s="157"/>
      <c r="Z144" s="157"/>
      <c r="AA144" s="161"/>
      <c r="AB144" s="162"/>
      <c r="AC144" s="163"/>
      <c r="AD144" s="164"/>
      <c r="AE144" s="335"/>
      <c r="AF144" s="335"/>
      <c r="AG144" s="163"/>
      <c r="AH144" s="335"/>
      <c r="AI144" s="335"/>
      <c r="AJ144" s="335"/>
      <c r="AK144" s="163"/>
      <c r="AL144" s="144"/>
      <c r="AM144" s="142"/>
      <c r="AN144" s="143"/>
      <c r="AO144" s="335"/>
      <c r="AP144" s="335"/>
      <c r="AQ144" s="335"/>
    </row>
    <row r="145" spans="1:43" ht="11.25" customHeight="1" x14ac:dyDescent="0.2">
      <c r="A145" s="335"/>
      <c r="B145" s="155"/>
      <c r="C145" s="142"/>
      <c r="D145" s="143"/>
      <c r="E145" s="335"/>
      <c r="F145" s="715"/>
      <c r="G145" s="715"/>
      <c r="H145" s="715"/>
      <c r="I145" s="715"/>
      <c r="J145" s="715"/>
      <c r="K145" s="715"/>
      <c r="L145" s="715"/>
      <c r="M145" s="715"/>
      <c r="N145" s="715"/>
      <c r="O145" s="715"/>
      <c r="P145" s="715"/>
      <c r="Q145" s="715"/>
      <c r="R145" s="715"/>
      <c r="S145" s="715"/>
      <c r="T145" s="715"/>
      <c r="U145" s="142"/>
      <c r="V145" s="143"/>
      <c r="W145" s="335"/>
      <c r="X145" s="157"/>
      <c r="Y145" s="157"/>
      <c r="Z145" s="157"/>
      <c r="AA145" s="161"/>
      <c r="AB145" s="162"/>
      <c r="AC145" s="163"/>
      <c r="AD145" s="164"/>
      <c r="AE145" s="335"/>
      <c r="AF145" s="335"/>
      <c r="AG145" s="163"/>
      <c r="AH145" s="335"/>
      <c r="AI145" s="335"/>
      <c r="AJ145" s="335"/>
      <c r="AK145" s="163"/>
      <c r="AL145" s="144"/>
      <c r="AM145" s="142"/>
      <c r="AN145" s="143"/>
      <c r="AO145" s="335"/>
      <c r="AP145" s="335"/>
      <c r="AQ145" s="335"/>
    </row>
    <row r="146" spans="1:43" ht="6" customHeight="1" x14ac:dyDescent="0.2">
      <c r="A146" s="335"/>
      <c r="B146" s="155"/>
      <c r="C146" s="142"/>
      <c r="D146" s="165"/>
      <c r="E146" s="166"/>
      <c r="F146" s="166"/>
      <c r="G146" s="166"/>
      <c r="H146" s="166"/>
      <c r="I146" s="166"/>
      <c r="J146" s="166"/>
      <c r="K146" s="166"/>
      <c r="L146" s="166"/>
      <c r="M146" s="166"/>
      <c r="N146" s="166"/>
      <c r="O146" s="166"/>
      <c r="P146" s="166"/>
      <c r="Q146" s="166"/>
      <c r="R146" s="166"/>
      <c r="S146" s="166"/>
      <c r="T146" s="166"/>
      <c r="U146" s="167"/>
      <c r="V146" s="165"/>
      <c r="W146" s="166"/>
      <c r="X146" s="166"/>
      <c r="Y146" s="166"/>
      <c r="Z146" s="166"/>
      <c r="AA146" s="168"/>
      <c r="AB146" s="166"/>
      <c r="AC146" s="169"/>
      <c r="AD146" s="168"/>
      <c r="AE146" s="166"/>
      <c r="AF146" s="166"/>
      <c r="AG146" s="169"/>
      <c r="AH146" s="166"/>
      <c r="AI146" s="166"/>
      <c r="AJ146" s="166"/>
      <c r="AK146" s="169"/>
      <c r="AL146" s="170"/>
      <c r="AM146" s="167"/>
      <c r="AN146" s="143"/>
      <c r="AO146" s="335"/>
      <c r="AP146" s="335"/>
      <c r="AQ146" s="335"/>
    </row>
    <row r="147" spans="1:43" ht="6" customHeight="1" x14ac:dyDescent="0.2">
      <c r="A147" s="335"/>
      <c r="B147" s="155"/>
      <c r="C147" s="142"/>
      <c r="D147" s="171"/>
      <c r="E147" s="172"/>
      <c r="F147" s="172"/>
      <c r="G147" s="172"/>
      <c r="H147" s="172"/>
      <c r="I147" s="172"/>
      <c r="J147" s="172"/>
      <c r="K147" s="172"/>
      <c r="L147" s="172"/>
      <c r="M147" s="172"/>
      <c r="N147" s="172"/>
      <c r="O147" s="172"/>
      <c r="P147" s="172"/>
      <c r="Q147" s="172"/>
      <c r="R147" s="172"/>
      <c r="S147" s="172"/>
      <c r="T147" s="172"/>
      <c r="U147" s="173"/>
      <c r="V147" s="171"/>
      <c r="W147" s="172"/>
      <c r="X147" s="172"/>
      <c r="Y147" s="172"/>
      <c r="Z147" s="172"/>
      <c r="AA147" s="174"/>
      <c r="AB147" s="172"/>
      <c r="AC147" s="175"/>
      <c r="AD147" s="174"/>
      <c r="AE147" s="172"/>
      <c r="AF147" s="172"/>
      <c r="AG147" s="175"/>
      <c r="AH147" s="172"/>
      <c r="AI147" s="172"/>
      <c r="AJ147" s="172"/>
      <c r="AK147" s="175"/>
      <c r="AL147" s="176"/>
      <c r="AM147" s="173"/>
      <c r="AN147" s="143"/>
      <c r="AO147" s="335"/>
      <c r="AP147" s="335"/>
      <c r="AQ147" s="335"/>
    </row>
    <row r="148" spans="1:43" ht="11.25" customHeight="1" x14ac:dyDescent="0.2">
      <c r="A148" s="335"/>
      <c r="B148" s="155"/>
      <c r="C148" s="142"/>
      <c r="D148" s="143"/>
      <c r="E148" s="335" t="s">
        <v>744</v>
      </c>
      <c r="F148" s="754" t="str">
        <f ca="1">VLOOKUP(CONCATENATE($B$80&amp;INDIRECT(ADDRESS(ROW(),COLUMN()-1))),Language_Translations,MATCH(Language_Selected,Language_Options,0),FALSE)</f>
        <v>Any other fruits, such as [INSERT UP TO 5 COMMONLY CONSUMED FRUITS], or other fruits?</v>
      </c>
      <c r="G148" s="754"/>
      <c r="H148" s="754"/>
      <c r="I148" s="754"/>
      <c r="J148" s="754"/>
      <c r="K148" s="754"/>
      <c r="L148" s="754"/>
      <c r="M148" s="754"/>
      <c r="N148" s="754"/>
      <c r="O148" s="754"/>
      <c r="P148" s="754"/>
      <c r="Q148" s="754"/>
      <c r="R148" s="754"/>
      <c r="S148" s="754"/>
      <c r="T148" s="754"/>
      <c r="U148" s="142"/>
      <c r="V148" s="143"/>
      <c r="W148" s="335" t="s">
        <v>744</v>
      </c>
      <c r="X148" s="157" t="s">
        <v>9</v>
      </c>
      <c r="Y148" s="157"/>
      <c r="Z148" s="157"/>
      <c r="AA148" s="161"/>
      <c r="AB148" s="162"/>
      <c r="AC148" s="163" t="s">
        <v>87</v>
      </c>
      <c r="AD148" s="164"/>
      <c r="AE148" s="335"/>
      <c r="AF148" s="335"/>
      <c r="AG148" s="163" t="s">
        <v>89</v>
      </c>
      <c r="AH148" s="335"/>
      <c r="AI148" s="335"/>
      <c r="AJ148" s="335"/>
      <c r="AK148" s="163" t="s">
        <v>212</v>
      </c>
      <c r="AL148" s="144"/>
      <c r="AM148" s="142"/>
      <c r="AN148" s="143"/>
      <c r="AO148" s="335"/>
      <c r="AP148" s="335"/>
      <c r="AQ148" s="335"/>
    </row>
    <row r="149" spans="1:43" ht="11.25" customHeight="1" x14ac:dyDescent="0.2">
      <c r="A149" s="335"/>
      <c r="B149" s="155"/>
      <c r="C149" s="142"/>
      <c r="D149" s="143"/>
      <c r="E149" s="335"/>
      <c r="F149" s="754"/>
      <c r="G149" s="754"/>
      <c r="H149" s="754"/>
      <c r="I149" s="754"/>
      <c r="J149" s="754"/>
      <c r="K149" s="754"/>
      <c r="L149" s="754"/>
      <c r="M149" s="754"/>
      <c r="N149" s="754"/>
      <c r="O149" s="754"/>
      <c r="P149" s="754"/>
      <c r="Q149" s="754"/>
      <c r="R149" s="754"/>
      <c r="S149" s="754"/>
      <c r="T149" s="754"/>
      <c r="U149" s="142"/>
      <c r="V149" s="143"/>
      <c r="W149" s="335"/>
      <c r="X149" s="157"/>
      <c r="Y149" s="157"/>
      <c r="Z149" s="157"/>
      <c r="AA149" s="161"/>
      <c r="AB149" s="162"/>
      <c r="AC149" s="163"/>
      <c r="AD149" s="164"/>
      <c r="AE149" s="335"/>
      <c r="AF149" s="335"/>
      <c r="AG149" s="163"/>
      <c r="AH149" s="335"/>
      <c r="AI149" s="335"/>
      <c r="AJ149" s="335"/>
      <c r="AK149" s="163"/>
      <c r="AL149" s="144"/>
      <c r="AM149" s="142"/>
      <c r="AN149" s="143"/>
      <c r="AO149" s="335"/>
      <c r="AP149" s="335"/>
      <c r="AQ149" s="335"/>
    </row>
    <row r="150" spans="1:43" ht="11.25" customHeight="1" x14ac:dyDescent="0.2">
      <c r="A150" s="335"/>
      <c r="B150" s="155"/>
      <c r="C150" s="142"/>
      <c r="D150" s="143"/>
      <c r="E150" s="335"/>
      <c r="F150" s="754"/>
      <c r="G150" s="754"/>
      <c r="H150" s="754"/>
      <c r="I150" s="754"/>
      <c r="J150" s="754"/>
      <c r="K150" s="754"/>
      <c r="L150" s="754"/>
      <c r="M150" s="754"/>
      <c r="N150" s="754"/>
      <c r="O150" s="754"/>
      <c r="P150" s="754"/>
      <c r="Q150" s="754"/>
      <c r="R150" s="754"/>
      <c r="S150" s="754"/>
      <c r="T150" s="754"/>
      <c r="U150" s="142"/>
      <c r="V150" s="143"/>
      <c r="W150" s="335"/>
      <c r="X150" s="157"/>
      <c r="Y150" s="157"/>
      <c r="Z150" s="157"/>
      <c r="AA150" s="161"/>
      <c r="AB150" s="162"/>
      <c r="AC150" s="163"/>
      <c r="AD150" s="164"/>
      <c r="AE150" s="335"/>
      <c r="AF150" s="335"/>
      <c r="AG150" s="163"/>
      <c r="AH150" s="335"/>
      <c r="AI150" s="335"/>
      <c r="AJ150" s="335"/>
      <c r="AK150" s="163"/>
      <c r="AL150" s="144"/>
      <c r="AM150" s="142"/>
      <c r="AN150" s="143"/>
      <c r="AO150" s="335"/>
      <c r="AP150" s="335"/>
      <c r="AQ150" s="335"/>
    </row>
    <row r="151" spans="1:43" ht="6" customHeight="1" x14ac:dyDescent="0.2">
      <c r="A151" s="335"/>
      <c r="B151" s="155"/>
      <c r="C151" s="142"/>
      <c r="D151" s="165"/>
      <c r="E151" s="166"/>
      <c r="F151" s="166"/>
      <c r="G151" s="166"/>
      <c r="H151" s="166"/>
      <c r="I151" s="166"/>
      <c r="J151" s="166"/>
      <c r="K151" s="166"/>
      <c r="L151" s="166"/>
      <c r="M151" s="166"/>
      <c r="N151" s="166"/>
      <c r="O151" s="166"/>
      <c r="P151" s="166"/>
      <c r="Q151" s="166"/>
      <c r="R151" s="166"/>
      <c r="S151" s="166"/>
      <c r="T151" s="166"/>
      <c r="U151" s="167"/>
      <c r="V151" s="165"/>
      <c r="W151" s="166"/>
      <c r="X151" s="166"/>
      <c r="Y151" s="166"/>
      <c r="Z151" s="166"/>
      <c r="AA151" s="168"/>
      <c r="AB151" s="166"/>
      <c r="AC151" s="169"/>
      <c r="AD151" s="168"/>
      <c r="AE151" s="166"/>
      <c r="AF151" s="166"/>
      <c r="AG151" s="169"/>
      <c r="AH151" s="166"/>
      <c r="AI151" s="166"/>
      <c r="AJ151" s="166"/>
      <c r="AK151" s="169"/>
      <c r="AL151" s="170"/>
      <c r="AM151" s="167"/>
      <c r="AN151" s="143"/>
      <c r="AO151" s="335"/>
      <c r="AP151" s="335"/>
      <c r="AQ151" s="335"/>
    </row>
    <row r="152" spans="1:43" ht="6" customHeight="1" x14ac:dyDescent="0.2">
      <c r="A152" s="335"/>
      <c r="B152" s="155"/>
      <c r="C152" s="142"/>
      <c r="D152" s="171"/>
      <c r="E152" s="172"/>
      <c r="F152" s="172"/>
      <c r="G152" s="172"/>
      <c r="H152" s="172"/>
      <c r="I152" s="172"/>
      <c r="J152" s="172"/>
      <c r="K152" s="172"/>
      <c r="L152" s="172"/>
      <c r="M152" s="172"/>
      <c r="N152" s="172"/>
      <c r="O152" s="172"/>
      <c r="P152" s="172"/>
      <c r="Q152" s="172"/>
      <c r="R152" s="172"/>
      <c r="S152" s="172"/>
      <c r="T152" s="172"/>
      <c r="U152" s="173"/>
      <c r="V152" s="171"/>
      <c r="W152" s="172"/>
      <c r="X152" s="172"/>
      <c r="Y152" s="172"/>
      <c r="Z152" s="172"/>
      <c r="AA152" s="174"/>
      <c r="AB152" s="172"/>
      <c r="AC152" s="175"/>
      <c r="AD152" s="174"/>
      <c r="AE152" s="172"/>
      <c r="AF152" s="172"/>
      <c r="AG152" s="175"/>
      <c r="AH152" s="172"/>
      <c r="AI152" s="172"/>
      <c r="AJ152" s="172"/>
      <c r="AK152" s="175"/>
      <c r="AL152" s="176"/>
      <c r="AM152" s="173"/>
      <c r="AN152" s="143"/>
      <c r="AO152" s="335"/>
      <c r="AP152" s="335"/>
      <c r="AQ152" s="335"/>
    </row>
    <row r="153" spans="1:43" ht="11.25" customHeight="1" x14ac:dyDescent="0.2">
      <c r="A153" s="335"/>
      <c r="B153" s="155"/>
      <c r="C153" s="142"/>
      <c r="D153" s="143"/>
      <c r="E153" s="617" t="s">
        <v>745</v>
      </c>
      <c r="F153" s="754" t="str">
        <f ca="1">VLOOKUP(CONCATENATE($B$80&amp;INDIRECT(ADDRESS(ROW(),COLUMN()-1))),Language_Translations,MATCH(Language_Selected,Language_Options,0),FALSE)</f>
        <v>Fresh or dried fish or shellfish?</v>
      </c>
      <c r="G153" s="754"/>
      <c r="H153" s="754"/>
      <c r="I153" s="754"/>
      <c r="J153" s="754"/>
      <c r="K153" s="754"/>
      <c r="L153" s="754"/>
      <c r="M153" s="754"/>
      <c r="N153" s="754"/>
      <c r="O153" s="754"/>
      <c r="P153" s="754"/>
      <c r="Q153" s="754"/>
      <c r="R153" s="754"/>
      <c r="S153" s="754"/>
      <c r="T153" s="754"/>
      <c r="U153" s="142"/>
      <c r="V153" s="143"/>
      <c r="W153" s="617" t="s">
        <v>745</v>
      </c>
      <c r="X153" s="157" t="s">
        <v>9</v>
      </c>
      <c r="Y153" s="157"/>
      <c r="Z153" s="157"/>
      <c r="AA153" s="161"/>
      <c r="AB153" s="162"/>
      <c r="AC153" s="163" t="s">
        <v>87</v>
      </c>
      <c r="AD153" s="164"/>
      <c r="AE153" s="335"/>
      <c r="AF153" s="335"/>
      <c r="AG153" s="163" t="s">
        <v>89</v>
      </c>
      <c r="AH153" s="335"/>
      <c r="AI153" s="335"/>
      <c r="AJ153" s="335"/>
      <c r="AK153" s="163" t="s">
        <v>212</v>
      </c>
      <c r="AL153" s="144"/>
      <c r="AM153" s="142"/>
      <c r="AN153" s="143"/>
      <c r="AO153" s="335"/>
      <c r="AP153" s="335"/>
      <c r="AQ153" s="335"/>
    </row>
    <row r="154" spans="1:43" ht="6" customHeight="1" x14ac:dyDescent="0.2">
      <c r="A154" s="335"/>
      <c r="B154" s="155"/>
      <c r="C154" s="142"/>
      <c r="D154" s="165"/>
      <c r="E154" s="166"/>
      <c r="F154" s="166"/>
      <c r="G154" s="166"/>
      <c r="H154" s="166"/>
      <c r="I154" s="166"/>
      <c r="J154" s="166"/>
      <c r="K154" s="166"/>
      <c r="L154" s="166"/>
      <c r="M154" s="166"/>
      <c r="N154" s="166"/>
      <c r="O154" s="166"/>
      <c r="P154" s="166"/>
      <c r="Q154" s="166"/>
      <c r="R154" s="166"/>
      <c r="S154" s="166"/>
      <c r="T154" s="166"/>
      <c r="U154" s="167"/>
      <c r="V154" s="165"/>
      <c r="W154" s="166"/>
      <c r="X154" s="166"/>
      <c r="Y154" s="166"/>
      <c r="Z154" s="166"/>
      <c r="AA154" s="168"/>
      <c r="AB154" s="166"/>
      <c r="AC154" s="169"/>
      <c r="AD154" s="168"/>
      <c r="AE154" s="166"/>
      <c r="AF154" s="166"/>
      <c r="AG154" s="169"/>
      <c r="AH154" s="166"/>
      <c r="AI154" s="166"/>
      <c r="AJ154" s="166"/>
      <c r="AK154" s="169"/>
      <c r="AL154" s="170"/>
      <c r="AM154" s="167"/>
      <c r="AN154" s="143"/>
      <c r="AO154" s="335"/>
      <c r="AP154" s="335"/>
      <c r="AQ154" s="335"/>
    </row>
    <row r="155" spans="1:43" ht="6" customHeight="1" x14ac:dyDescent="0.2">
      <c r="A155" s="335"/>
      <c r="B155" s="155"/>
      <c r="C155" s="335"/>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4"/>
      <c r="AB155" s="172"/>
      <c r="AC155" s="175"/>
      <c r="AD155" s="174"/>
      <c r="AE155" s="172"/>
      <c r="AF155" s="172"/>
      <c r="AG155" s="175"/>
      <c r="AH155" s="172"/>
      <c r="AI155" s="172"/>
      <c r="AJ155" s="172"/>
      <c r="AK155" s="175"/>
      <c r="AL155" s="176"/>
      <c r="AM155" s="172"/>
      <c r="AN155" s="335"/>
      <c r="AO155" s="335"/>
      <c r="AP155" s="335"/>
      <c r="AQ155" s="335"/>
    </row>
    <row r="156" spans="1:43" s="232" customFormat="1" ht="6" customHeight="1" x14ac:dyDescent="0.2">
      <c r="A156" s="335"/>
      <c r="B156" s="155"/>
      <c r="C156" s="142"/>
      <c r="D156" s="143"/>
      <c r="E156" s="335"/>
      <c r="F156" s="335"/>
      <c r="G156" s="335"/>
      <c r="H156" s="335"/>
      <c r="I156" s="335"/>
      <c r="J156" s="335"/>
      <c r="K156" s="335"/>
      <c r="L156" s="335"/>
      <c r="M156" s="335"/>
      <c r="N156" s="335"/>
      <c r="O156" s="335"/>
      <c r="P156" s="335"/>
      <c r="Q156" s="335"/>
      <c r="R156" s="335"/>
      <c r="S156" s="335"/>
      <c r="T156" s="335"/>
      <c r="U156" s="142"/>
      <c r="V156" s="143"/>
      <c r="W156" s="617"/>
      <c r="X156" s="335"/>
      <c r="Y156" s="335"/>
      <c r="Z156" s="335"/>
      <c r="AA156" s="164"/>
      <c r="AB156" s="335"/>
      <c r="AC156" s="155"/>
      <c r="AD156" s="164"/>
      <c r="AE156" s="335"/>
      <c r="AF156" s="335"/>
      <c r="AG156" s="155"/>
      <c r="AH156" s="335"/>
      <c r="AI156" s="335"/>
      <c r="AJ156" s="335"/>
      <c r="AK156" s="155"/>
      <c r="AL156" s="144"/>
      <c r="AM156" s="142"/>
      <c r="AN156" s="143"/>
      <c r="AO156" s="335"/>
      <c r="AP156" s="335"/>
      <c r="AQ156" s="335"/>
    </row>
    <row r="157" spans="1:43" s="232" customFormat="1" ht="11.15" customHeight="1" x14ac:dyDescent="0.2">
      <c r="A157" s="335"/>
      <c r="B157" s="155"/>
      <c r="C157" s="142"/>
      <c r="D157" s="143"/>
      <c r="E157" s="335"/>
      <c r="F157" s="335"/>
      <c r="G157" s="335"/>
      <c r="H157" s="335"/>
      <c r="I157" s="335"/>
      <c r="J157" s="335"/>
      <c r="K157" s="335"/>
      <c r="L157" s="335"/>
      <c r="M157" s="335"/>
      <c r="N157" s="335"/>
      <c r="O157" s="335"/>
      <c r="P157" s="335"/>
      <c r="Q157" s="335"/>
      <c r="R157" s="335"/>
      <c r="S157" s="335"/>
      <c r="T157" s="335"/>
      <c r="U157" s="142"/>
      <c r="V157" s="143"/>
      <c r="W157" s="617"/>
      <c r="X157" s="157"/>
      <c r="Y157" s="157"/>
      <c r="Z157" s="157"/>
      <c r="AA157" s="161"/>
      <c r="AB157" s="305"/>
      <c r="AC157" s="155" t="s">
        <v>112</v>
      </c>
      <c r="AD157" s="335"/>
      <c r="AE157" s="335"/>
      <c r="AF157" s="335"/>
      <c r="AG157" s="155" t="s">
        <v>113</v>
      </c>
      <c r="AH157" s="335"/>
      <c r="AI157" s="335"/>
      <c r="AJ157" s="335"/>
      <c r="AK157" s="155" t="s">
        <v>474</v>
      </c>
      <c r="AL157" s="144"/>
      <c r="AM157" s="142"/>
      <c r="AN157" s="143"/>
      <c r="AO157" s="335"/>
      <c r="AP157" s="335"/>
      <c r="AQ157" s="335"/>
    </row>
    <row r="158" spans="1:43" ht="6" customHeight="1" x14ac:dyDescent="0.2">
      <c r="A158" s="335"/>
      <c r="B158" s="155"/>
      <c r="C158" s="142"/>
      <c r="D158" s="143"/>
      <c r="E158" s="335"/>
      <c r="F158" s="335"/>
      <c r="G158" s="335"/>
      <c r="H158" s="335"/>
      <c r="I158" s="335"/>
      <c r="J158" s="335"/>
      <c r="K158" s="335"/>
      <c r="L158" s="335"/>
      <c r="M158" s="335"/>
      <c r="N158" s="335"/>
      <c r="O158" s="335"/>
      <c r="P158" s="335"/>
      <c r="Q158" s="335"/>
      <c r="R158" s="335"/>
      <c r="S158" s="335"/>
      <c r="T158" s="335"/>
      <c r="U158" s="142"/>
      <c r="V158" s="143"/>
      <c r="W158" s="617"/>
      <c r="X158" s="335"/>
      <c r="Y158" s="335"/>
      <c r="Z158" s="335"/>
      <c r="AA158" s="164"/>
      <c r="AB158" s="335"/>
      <c r="AC158" s="155"/>
      <c r="AD158" s="164"/>
      <c r="AE158" s="335"/>
      <c r="AF158" s="335"/>
      <c r="AG158" s="155"/>
      <c r="AH158" s="335"/>
      <c r="AI158" s="335"/>
      <c r="AJ158" s="335"/>
      <c r="AK158" s="155"/>
      <c r="AL158" s="144"/>
      <c r="AM158" s="142"/>
      <c r="AN158" s="143"/>
      <c r="AO158" s="335"/>
      <c r="AP158" s="335"/>
      <c r="AQ158" s="335"/>
    </row>
    <row r="159" spans="1:43" ht="11.25" customHeight="1" x14ac:dyDescent="0.2">
      <c r="A159" s="335"/>
      <c r="B159" s="155"/>
      <c r="C159" s="142"/>
      <c r="D159" s="143"/>
      <c r="E159" s="617" t="s">
        <v>747</v>
      </c>
      <c r="F159" s="754" t="str">
        <f ca="1">VLOOKUP(CONCATENATE($B$80&amp;INDIRECT(ADDRESS(ROW(),COLUMN()-1))),Language_Translations,MATCH(Language_Selected,Language_Options,0),FALSE)</f>
        <v>Liver, kidney, heart, or [INSERT OTHER COMMONLY CONSUMED ORGAN MEATS]?</v>
      </c>
      <c r="G159" s="754"/>
      <c r="H159" s="754"/>
      <c r="I159" s="754"/>
      <c r="J159" s="754"/>
      <c r="K159" s="754"/>
      <c r="L159" s="754"/>
      <c r="M159" s="754"/>
      <c r="N159" s="754"/>
      <c r="O159" s="754"/>
      <c r="P159" s="754"/>
      <c r="Q159" s="754"/>
      <c r="R159" s="754"/>
      <c r="S159" s="754"/>
      <c r="T159" s="754"/>
      <c r="U159" s="142"/>
      <c r="V159" s="143"/>
      <c r="W159" s="617" t="s">
        <v>747</v>
      </c>
      <c r="X159" s="157" t="s">
        <v>9</v>
      </c>
      <c r="Y159" s="157"/>
      <c r="Z159" s="157"/>
      <c r="AA159" s="161"/>
      <c r="AB159" s="162"/>
      <c r="AC159" s="163" t="s">
        <v>87</v>
      </c>
      <c r="AD159" s="164"/>
      <c r="AE159" s="335"/>
      <c r="AF159" s="335"/>
      <c r="AG159" s="163" t="s">
        <v>89</v>
      </c>
      <c r="AH159" s="335"/>
      <c r="AI159" s="335"/>
      <c r="AJ159" s="335"/>
      <c r="AK159" s="163" t="s">
        <v>212</v>
      </c>
      <c r="AL159" s="144"/>
      <c r="AM159" s="142"/>
      <c r="AN159" s="143"/>
      <c r="AO159" s="335"/>
      <c r="AP159" s="335"/>
      <c r="AQ159" s="335"/>
    </row>
    <row r="160" spans="1:43" ht="11.25" customHeight="1" x14ac:dyDescent="0.2">
      <c r="A160" s="335"/>
      <c r="B160" s="155"/>
      <c r="C160" s="142"/>
      <c r="D160" s="143"/>
      <c r="E160" s="335"/>
      <c r="F160" s="754"/>
      <c r="G160" s="754"/>
      <c r="H160" s="754"/>
      <c r="I160" s="754"/>
      <c r="J160" s="754"/>
      <c r="K160" s="754"/>
      <c r="L160" s="754"/>
      <c r="M160" s="754"/>
      <c r="N160" s="754"/>
      <c r="O160" s="754"/>
      <c r="P160" s="754"/>
      <c r="Q160" s="754"/>
      <c r="R160" s="754"/>
      <c r="S160" s="754"/>
      <c r="T160" s="754"/>
      <c r="U160" s="142"/>
      <c r="V160" s="143"/>
      <c r="W160" s="617"/>
      <c r="X160" s="157"/>
      <c r="Y160" s="157"/>
      <c r="Z160" s="157"/>
      <c r="AA160" s="161"/>
      <c r="AB160" s="162"/>
      <c r="AC160" s="163"/>
      <c r="AD160" s="164"/>
      <c r="AE160" s="335"/>
      <c r="AF160" s="335"/>
      <c r="AG160" s="163"/>
      <c r="AH160" s="335"/>
      <c r="AI160" s="335"/>
      <c r="AJ160" s="335"/>
      <c r="AK160" s="163"/>
      <c r="AL160" s="144"/>
      <c r="AM160" s="142"/>
      <c r="AN160" s="143"/>
      <c r="AO160" s="335"/>
      <c r="AP160" s="335"/>
      <c r="AQ160" s="335"/>
    </row>
    <row r="161" spans="1:43" ht="6" customHeight="1" x14ac:dyDescent="0.2">
      <c r="A161" s="335"/>
      <c r="B161" s="155"/>
      <c r="C161" s="142"/>
      <c r="D161" s="165"/>
      <c r="E161" s="166"/>
      <c r="F161" s="166"/>
      <c r="G161" s="166"/>
      <c r="H161" s="166"/>
      <c r="I161" s="166"/>
      <c r="J161" s="166"/>
      <c r="K161" s="166"/>
      <c r="L161" s="166"/>
      <c r="M161" s="166"/>
      <c r="N161" s="166"/>
      <c r="O161" s="166"/>
      <c r="P161" s="166"/>
      <c r="Q161" s="166"/>
      <c r="R161" s="166"/>
      <c r="S161" s="166"/>
      <c r="T161" s="166"/>
      <c r="U161" s="167"/>
      <c r="V161" s="165"/>
      <c r="W161" s="166"/>
      <c r="X161" s="166"/>
      <c r="Y161" s="166"/>
      <c r="Z161" s="166"/>
      <c r="AA161" s="168"/>
      <c r="AB161" s="166"/>
      <c r="AC161" s="169"/>
      <c r="AD161" s="168"/>
      <c r="AE161" s="166"/>
      <c r="AF161" s="166"/>
      <c r="AG161" s="169"/>
      <c r="AH161" s="166"/>
      <c r="AI161" s="166"/>
      <c r="AJ161" s="166"/>
      <c r="AK161" s="169"/>
      <c r="AL161" s="170"/>
      <c r="AM161" s="167"/>
      <c r="AN161" s="143"/>
      <c r="AO161" s="335"/>
      <c r="AP161" s="335"/>
      <c r="AQ161" s="335"/>
    </row>
    <row r="162" spans="1:43" ht="6" customHeight="1" x14ac:dyDescent="0.2">
      <c r="A162" s="335"/>
      <c r="B162" s="155"/>
      <c r="C162" s="142"/>
      <c r="D162" s="143"/>
      <c r="E162" s="335"/>
      <c r="F162" s="335"/>
      <c r="G162" s="335"/>
      <c r="H162" s="335"/>
      <c r="I162" s="335"/>
      <c r="J162" s="335"/>
      <c r="K162" s="335"/>
      <c r="L162" s="335"/>
      <c r="M162" s="335"/>
      <c r="N162" s="335"/>
      <c r="O162" s="335"/>
      <c r="P162" s="335"/>
      <c r="Q162" s="335"/>
      <c r="R162" s="335"/>
      <c r="S162" s="335"/>
      <c r="T162" s="335"/>
      <c r="U162" s="142"/>
      <c r="V162" s="143"/>
      <c r="W162" s="617"/>
      <c r="X162" s="335"/>
      <c r="Y162" s="335"/>
      <c r="Z162" s="335"/>
      <c r="AA162" s="164"/>
      <c r="AB162" s="335"/>
      <c r="AC162" s="155"/>
      <c r="AD162" s="164"/>
      <c r="AE162" s="335"/>
      <c r="AF162" s="335"/>
      <c r="AG162" s="155"/>
      <c r="AH162" s="335"/>
      <c r="AI162" s="335"/>
      <c r="AJ162" s="335"/>
      <c r="AK162" s="155"/>
      <c r="AL162" s="144"/>
      <c r="AM162" s="142"/>
      <c r="AN162" s="143"/>
      <c r="AO162" s="335"/>
      <c r="AP162" s="335"/>
      <c r="AQ162" s="335"/>
    </row>
    <row r="163" spans="1:43" ht="11.25" customHeight="1" x14ac:dyDescent="0.2">
      <c r="A163" s="335"/>
      <c r="B163" s="155"/>
      <c r="C163" s="142"/>
      <c r="D163" s="143"/>
      <c r="E163" s="617" t="s">
        <v>748</v>
      </c>
      <c r="F163" s="715" t="str">
        <f ca="1">VLOOKUP(CONCATENATE($B$80&amp;INDIRECT(ADDRESS(ROW(),COLUMN()-1))),Language_Translations,MATCH(Language_Selected,Language_Options,0),FALSE)</f>
        <v>Sausages, hot dogs, frankfurters, ham, bacon, salami, canned meat, or [INSERT OTHER COMMONLY CONSUMED PROCESSED MEATS]?</v>
      </c>
      <c r="G163" s="715"/>
      <c r="H163" s="715"/>
      <c r="I163" s="715"/>
      <c r="J163" s="715"/>
      <c r="K163" s="715"/>
      <c r="L163" s="715"/>
      <c r="M163" s="715"/>
      <c r="N163" s="715"/>
      <c r="O163" s="715"/>
      <c r="P163" s="715"/>
      <c r="Q163" s="715"/>
      <c r="R163" s="715"/>
      <c r="S163" s="715"/>
      <c r="T163" s="715"/>
      <c r="U163" s="142"/>
      <c r="V163" s="143"/>
      <c r="W163" s="617" t="s">
        <v>748</v>
      </c>
      <c r="X163" s="157" t="s">
        <v>9</v>
      </c>
      <c r="Y163" s="157"/>
      <c r="Z163" s="157"/>
      <c r="AA163" s="161"/>
      <c r="AB163" s="162"/>
      <c r="AC163" s="163" t="s">
        <v>87</v>
      </c>
      <c r="AD163" s="164"/>
      <c r="AE163" s="335"/>
      <c r="AF163" s="335"/>
      <c r="AG163" s="163" t="s">
        <v>89</v>
      </c>
      <c r="AH163" s="335"/>
      <c r="AI163" s="335"/>
      <c r="AJ163" s="335"/>
      <c r="AK163" s="163" t="s">
        <v>212</v>
      </c>
      <c r="AL163" s="144"/>
      <c r="AM163" s="142"/>
      <c r="AN163" s="143"/>
      <c r="AO163" s="335"/>
      <c r="AP163" s="335"/>
      <c r="AQ163" s="335"/>
    </row>
    <row r="164" spans="1:43" ht="11.25" customHeight="1" x14ac:dyDescent="0.2">
      <c r="A164" s="335"/>
      <c r="B164" s="155"/>
      <c r="C164" s="142"/>
      <c r="D164" s="143"/>
      <c r="E164" s="335"/>
      <c r="F164" s="715"/>
      <c r="G164" s="715"/>
      <c r="H164" s="715"/>
      <c r="I164" s="715"/>
      <c r="J164" s="715"/>
      <c r="K164" s="715"/>
      <c r="L164" s="715"/>
      <c r="M164" s="715"/>
      <c r="N164" s="715"/>
      <c r="O164" s="715"/>
      <c r="P164" s="715"/>
      <c r="Q164" s="715"/>
      <c r="R164" s="715"/>
      <c r="S164" s="715"/>
      <c r="T164" s="715"/>
      <c r="U164" s="142"/>
      <c r="V164" s="143"/>
      <c r="W164" s="617"/>
      <c r="X164" s="157"/>
      <c r="Y164" s="157"/>
      <c r="Z164" s="157"/>
      <c r="AA164" s="161"/>
      <c r="AB164" s="162"/>
      <c r="AC164" s="163"/>
      <c r="AD164" s="164"/>
      <c r="AE164" s="335"/>
      <c r="AF164" s="335"/>
      <c r="AG164" s="163"/>
      <c r="AH164" s="335"/>
      <c r="AI164" s="335"/>
      <c r="AJ164" s="335"/>
      <c r="AK164" s="163"/>
      <c r="AL164" s="144"/>
      <c r="AM164" s="142"/>
      <c r="AN164" s="143"/>
      <c r="AO164" s="335"/>
      <c r="AP164" s="335"/>
      <c r="AQ164" s="335"/>
    </row>
    <row r="165" spans="1:43" ht="11.25" customHeight="1" x14ac:dyDescent="0.2">
      <c r="A165" s="335"/>
      <c r="B165" s="155"/>
      <c r="C165" s="142"/>
      <c r="D165" s="143"/>
      <c r="E165" s="335"/>
      <c r="F165" s="715"/>
      <c r="G165" s="715"/>
      <c r="H165" s="715"/>
      <c r="I165" s="715"/>
      <c r="J165" s="715"/>
      <c r="K165" s="715"/>
      <c r="L165" s="715"/>
      <c r="M165" s="715"/>
      <c r="N165" s="715"/>
      <c r="O165" s="715"/>
      <c r="P165" s="715"/>
      <c r="Q165" s="715"/>
      <c r="R165" s="715"/>
      <c r="S165" s="715"/>
      <c r="T165" s="715"/>
      <c r="U165" s="142"/>
      <c r="V165" s="143"/>
      <c r="W165" s="617"/>
      <c r="X165" s="157"/>
      <c r="Y165" s="157"/>
      <c r="Z165" s="157"/>
      <c r="AA165" s="161"/>
      <c r="AB165" s="162"/>
      <c r="AC165" s="163"/>
      <c r="AD165" s="164"/>
      <c r="AE165" s="335"/>
      <c r="AF165" s="335"/>
      <c r="AG165" s="163"/>
      <c r="AH165" s="335"/>
      <c r="AI165" s="335"/>
      <c r="AJ165" s="335"/>
      <c r="AK165" s="163"/>
      <c r="AL165" s="144"/>
      <c r="AM165" s="142"/>
      <c r="AN165" s="143"/>
      <c r="AO165" s="335"/>
      <c r="AP165" s="335"/>
      <c r="AQ165" s="335"/>
    </row>
    <row r="166" spans="1:43" ht="11.25" customHeight="1" x14ac:dyDescent="0.2">
      <c r="A166" s="335"/>
      <c r="B166" s="155"/>
      <c r="C166" s="142"/>
      <c r="D166" s="143"/>
      <c r="E166" s="335"/>
      <c r="F166" s="715"/>
      <c r="G166" s="715"/>
      <c r="H166" s="715"/>
      <c r="I166" s="715"/>
      <c r="J166" s="715"/>
      <c r="K166" s="715"/>
      <c r="L166" s="715"/>
      <c r="M166" s="715"/>
      <c r="N166" s="715"/>
      <c r="O166" s="715"/>
      <c r="P166" s="715"/>
      <c r="Q166" s="715"/>
      <c r="R166" s="715"/>
      <c r="S166" s="715"/>
      <c r="T166" s="715"/>
      <c r="U166" s="142"/>
      <c r="V166" s="143"/>
      <c r="W166" s="617"/>
      <c r="X166" s="157"/>
      <c r="Y166" s="157"/>
      <c r="Z166" s="157"/>
      <c r="AA166" s="161"/>
      <c r="AB166" s="162"/>
      <c r="AC166" s="163"/>
      <c r="AD166" s="164"/>
      <c r="AE166" s="335"/>
      <c r="AF166" s="335"/>
      <c r="AG166" s="163"/>
      <c r="AH166" s="335"/>
      <c r="AI166" s="335"/>
      <c r="AJ166" s="335"/>
      <c r="AK166" s="163"/>
      <c r="AL166" s="144"/>
      <c r="AM166" s="142"/>
      <c r="AN166" s="143"/>
      <c r="AO166" s="335"/>
      <c r="AP166" s="335"/>
      <c r="AQ166" s="335"/>
    </row>
    <row r="167" spans="1:43" ht="6" customHeight="1" x14ac:dyDescent="0.2">
      <c r="A167" s="335"/>
      <c r="B167" s="155"/>
      <c r="C167" s="142"/>
      <c r="D167" s="165"/>
      <c r="E167" s="166"/>
      <c r="F167" s="166"/>
      <c r="G167" s="166"/>
      <c r="H167" s="166"/>
      <c r="I167" s="166"/>
      <c r="J167" s="166"/>
      <c r="K167" s="166"/>
      <c r="L167" s="166"/>
      <c r="M167" s="166"/>
      <c r="N167" s="166"/>
      <c r="O167" s="166"/>
      <c r="P167" s="166"/>
      <c r="Q167" s="166"/>
      <c r="R167" s="166"/>
      <c r="S167" s="166"/>
      <c r="T167" s="166"/>
      <c r="U167" s="167"/>
      <c r="V167" s="165"/>
      <c r="W167" s="166"/>
      <c r="X167" s="166"/>
      <c r="Y167" s="166"/>
      <c r="Z167" s="166"/>
      <c r="AA167" s="168"/>
      <c r="AB167" s="166"/>
      <c r="AC167" s="169"/>
      <c r="AD167" s="168"/>
      <c r="AE167" s="166"/>
      <c r="AF167" s="166"/>
      <c r="AG167" s="169"/>
      <c r="AH167" s="166"/>
      <c r="AI167" s="166"/>
      <c r="AJ167" s="166"/>
      <c r="AK167" s="169"/>
      <c r="AL167" s="170"/>
      <c r="AM167" s="167"/>
      <c r="AN167" s="143"/>
      <c r="AO167" s="335"/>
      <c r="AP167" s="335"/>
      <c r="AQ167" s="335"/>
    </row>
    <row r="168" spans="1:43" ht="6" customHeight="1" x14ac:dyDescent="0.2">
      <c r="A168" s="335"/>
      <c r="B168" s="155"/>
      <c r="C168" s="142"/>
      <c r="D168" s="171"/>
      <c r="E168" s="172"/>
      <c r="F168" s="172"/>
      <c r="G168" s="172"/>
      <c r="H168" s="172"/>
      <c r="I168" s="172"/>
      <c r="J168" s="172"/>
      <c r="K168" s="172"/>
      <c r="L168" s="172"/>
      <c r="M168" s="172"/>
      <c r="N168" s="172"/>
      <c r="O168" s="172"/>
      <c r="P168" s="172"/>
      <c r="Q168" s="172"/>
      <c r="R168" s="172"/>
      <c r="S168" s="172"/>
      <c r="T168" s="172"/>
      <c r="U168" s="173"/>
      <c r="V168" s="171"/>
      <c r="W168" s="172"/>
      <c r="X168" s="172"/>
      <c r="Y168" s="172"/>
      <c r="Z168" s="172"/>
      <c r="AA168" s="174"/>
      <c r="AB168" s="172"/>
      <c r="AC168" s="175"/>
      <c r="AD168" s="174"/>
      <c r="AE168" s="172"/>
      <c r="AF168" s="172"/>
      <c r="AG168" s="175"/>
      <c r="AH168" s="172"/>
      <c r="AI168" s="172"/>
      <c r="AJ168" s="172"/>
      <c r="AK168" s="175"/>
      <c r="AL168" s="176"/>
      <c r="AM168" s="173"/>
      <c r="AN168" s="143"/>
      <c r="AO168" s="335"/>
      <c r="AP168" s="335"/>
      <c r="AQ168" s="335"/>
    </row>
    <row r="169" spans="1:43" ht="11.25" customHeight="1" x14ac:dyDescent="0.2">
      <c r="A169" s="335"/>
      <c r="B169" s="155"/>
      <c r="C169" s="142"/>
      <c r="D169" s="143"/>
      <c r="E169" s="335" t="s">
        <v>754</v>
      </c>
      <c r="F169" s="715" t="str">
        <f ca="1">VLOOKUP(CONCATENATE($B$80&amp;INDIRECT(ADDRESS(ROW(),COLUMN()-1))),Language_Translations,MATCH(Language_Selected,Language_Options,0),FALSE)</f>
        <v xml:space="preserve">Any other meat, such as beef, pork, lamb, goat, chicken, duck, or [INSERT COMMONLY CONSUMED WILD GAME]? </v>
      </c>
      <c r="G169" s="715"/>
      <c r="H169" s="715"/>
      <c r="I169" s="715"/>
      <c r="J169" s="715"/>
      <c r="K169" s="715"/>
      <c r="L169" s="715"/>
      <c r="M169" s="715"/>
      <c r="N169" s="715"/>
      <c r="O169" s="715"/>
      <c r="P169" s="715"/>
      <c r="Q169" s="715"/>
      <c r="R169" s="715"/>
      <c r="S169" s="715"/>
      <c r="T169" s="715"/>
      <c r="U169" s="142"/>
      <c r="V169" s="143"/>
      <c r="W169" s="617" t="s">
        <v>754</v>
      </c>
      <c r="X169" s="157" t="s">
        <v>9</v>
      </c>
      <c r="Y169" s="157"/>
      <c r="Z169" s="157"/>
      <c r="AA169" s="161"/>
      <c r="AB169" s="162"/>
      <c r="AC169" s="163" t="s">
        <v>87</v>
      </c>
      <c r="AD169" s="164"/>
      <c r="AE169" s="335"/>
      <c r="AF169" s="335"/>
      <c r="AG169" s="163" t="s">
        <v>89</v>
      </c>
      <c r="AH169" s="335"/>
      <c r="AI169" s="335"/>
      <c r="AJ169" s="335"/>
      <c r="AK169" s="163" t="s">
        <v>212</v>
      </c>
      <c r="AL169" s="144"/>
      <c r="AM169" s="142"/>
      <c r="AN169" s="143"/>
      <c r="AO169" s="335"/>
      <c r="AP169" s="335"/>
      <c r="AQ169" s="335"/>
    </row>
    <row r="170" spans="1:43" ht="11.25" customHeight="1" x14ac:dyDescent="0.2">
      <c r="A170" s="335"/>
      <c r="B170" s="155"/>
      <c r="C170" s="142"/>
      <c r="D170" s="143"/>
      <c r="E170" s="335"/>
      <c r="F170" s="715"/>
      <c r="G170" s="715"/>
      <c r="H170" s="715"/>
      <c r="I170" s="715"/>
      <c r="J170" s="715"/>
      <c r="K170" s="715"/>
      <c r="L170" s="715"/>
      <c r="M170" s="715"/>
      <c r="N170" s="715"/>
      <c r="O170" s="715"/>
      <c r="P170" s="715"/>
      <c r="Q170" s="715"/>
      <c r="R170" s="715"/>
      <c r="S170" s="715"/>
      <c r="T170" s="715"/>
      <c r="U170" s="142"/>
      <c r="V170" s="143"/>
      <c r="W170" s="617"/>
      <c r="X170" s="157"/>
      <c r="Y170" s="157"/>
      <c r="Z170" s="157"/>
      <c r="AA170" s="161"/>
      <c r="AB170" s="162"/>
      <c r="AC170" s="163"/>
      <c r="AD170" s="164"/>
      <c r="AE170" s="335"/>
      <c r="AF170" s="335"/>
      <c r="AG170" s="163"/>
      <c r="AH170" s="335"/>
      <c r="AI170" s="335"/>
      <c r="AJ170" s="335"/>
      <c r="AK170" s="163"/>
      <c r="AL170" s="144"/>
      <c r="AM170" s="142"/>
      <c r="AN170" s="143"/>
      <c r="AO170" s="335"/>
      <c r="AP170" s="335"/>
      <c r="AQ170" s="335"/>
    </row>
    <row r="171" spans="1:43" ht="11.25" customHeight="1" x14ac:dyDescent="0.2">
      <c r="A171" s="335"/>
      <c r="B171" s="155"/>
      <c r="C171" s="142"/>
      <c r="D171" s="143"/>
      <c r="E171" s="335"/>
      <c r="F171" s="715"/>
      <c r="G171" s="715"/>
      <c r="H171" s="715"/>
      <c r="I171" s="715"/>
      <c r="J171" s="715"/>
      <c r="K171" s="715"/>
      <c r="L171" s="715"/>
      <c r="M171" s="715"/>
      <c r="N171" s="715"/>
      <c r="O171" s="715"/>
      <c r="P171" s="715"/>
      <c r="Q171" s="715"/>
      <c r="R171" s="715"/>
      <c r="S171" s="715"/>
      <c r="T171" s="715"/>
      <c r="U171" s="142"/>
      <c r="V171" s="143"/>
      <c r="W171" s="617"/>
      <c r="X171" s="157"/>
      <c r="Y171" s="157"/>
      <c r="Z171" s="157"/>
      <c r="AA171" s="161"/>
      <c r="AB171" s="162"/>
      <c r="AC171" s="163"/>
      <c r="AD171" s="164"/>
      <c r="AE171" s="335"/>
      <c r="AF171" s="335"/>
      <c r="AG171" s="163"/>
      <c r="AH171" s="335"/>
      <c r="AI171" s="335"/>
      <c r="AJ171" s="335"/>
      <c r="AK171" s="163"/>
      <c r="AL171" s="144"/>
      <c r="AM171" s="142"/>
      <c r="AN171" s="143"/>
      <c r="AO171" s="335"/>
      <c r="AP171" s="335"/>
      <c r="AQ171" s="335"/>
    </row>
    <row r="172" spans="1:43" ht="6" customHeight="1" x14ac:dyDescent="0.2">
      <c r="A172" s="335"/>
      <c r="B172" s="155"/>
      <c r="C172" s="142"/>
      <c r="D172" s="165"/>
      <c r="E172" s="166"/>
      <c r="F172" s="166"/>
      <c r="G172" s="166"/>
      <c r="H172" s="166"/>
      <c r="I172" s="166"/>
      <c r="J172" s="166"/>
      <c r="K172" s="166"/>
      <c r="L172" s="166"/>
      <c r="M172" s="166"/>
      <c r="N172" s="166"/>
      <c r="O172" s="166"/>
      <c r="P172" s="166"/>
      <c r="Q172" s="166"/>
      <c r="R172" s="166"/>
      <c r="S172" s="166"/>
      <c r="T172" s="166"/>
      <c r="U172" s="167"/>
      <c r="V172" s="165"/>
      <c r="W172" s="166"/>
      <c r="X172" s="166"/>
      <c r="Y172" s="166"/>
      <c r="Z172" s="166"/>
      <c r="AA172" s="168"/>
      <c r="AB172" s="166"/>
      <c r="AC172" s="169"/>
      <c r="AD172" s="168"/>
      <c r="AE172" s="166"/>
      <c r="AF172" s="166"/>
      <c r="AG172" s="169"/>
      <c r="AH172" s="166"/>
      <c r="AI172" s="166"/>
      <c r="AJ172" s="166"/>
      <c r="AK172" s="169"/>
      <c r="AL172" s="170"/>
      <c r="AM172" s="167"/>
      <c r="AN172" s="143"/>
      <c r="AO172" s="335"/>
      <c r="AP172" s="335"/>
      <c r="AQ172" s="335"/>
    </row>
    <row r="173" spans="1:43" ht="6" customHeight="1" x14ac:dyDescent="0.2">
      <c r="A173" s="335"/>
      <c r="B173" s="155"/>
      <c r="C173" s="142"/>
      <c r="D173" s="171"/>
      <c r="E173" s="172"/>
      <c r="F173" s="172"/>
      <c r="G173" s="172"/>
      <c r="H173" s="172"/>
      <c r="I173" s="172"/>
      <c r="J173" s="172"/>
      <c r="K173" s="172"/>
      <c r="L173" s="172"/>
      <c r="M173" s="172"/>
      <c r="N173" s="172"/>
      <c r="O173" s="172"/>
      <c r="P173" s="172"/>
      <c r="Q173" s="172"/>
      <c r="R173" s="172"/>
      <c r="S173" s="172"/>
      <c r="T173" s="172"/>
      <c r="U173" s="173"/>
      <c r="V173" s="171"/>
      <c r="W173" s="172"/>
      <c r="X173" s="172"/>
      <c r="Y173" s="172"/>
      <c r="Z173" s="172"/>
      <c r="AA173" s="174"/>
      <c r="AB173" s="172"/>
      <c r="AC173" s="175"/>
      <c r="AD173" s="174"/>
      <c r="AE173" s="172"/>
      <c r="AF173" s="172"/>
      <c r="AG173" s="175"/>
      <c r="AH173" s="172"/>
      <c r="AI173" s="172"/>
      <c r="AJ173" s="172"/>
      <c r="AK173" s="175"/>
      <c r="AL173" s="176"/>
      <c r="AM173" s="173"/>
      <c r="AN173" s="143"/>
      <c r="AO173" s="335"/>
      <c r="AP173" s="335"/>
      <c r="AQ173" s="335"/>
    </row>
    <row r="174" spans="1:43" ht="11.25" customHeight="1" x14ac:dyDescent="0.2">
      <c r="A174" s="335"/>
      <c r="B174" s="155"/>
      <c r="C174" s="142"/>
      <c r="D174" s="143"/>
      <c r="E174" s="618" t="s">
        <v>753</v>
      </c>
      <c r="F174" s="754" t="str">
        <f ca="1">VLOOKUP(CONCATENATE($B$80&amp;INDIRECT(ADDRESS(ROW(),COLUMN()-1))),Language_Translations,MATCH(Language_Selected,Language_Options,0),FALSE)</f>
        <v>Eggs?</v>
      </c>
      <c r="G174" s="754"/>
      <c r="H174" s="754"/>
      <c r="I174" s="754"/>
      <c r="J174" s="754"/>
      <c r="K174" s="754"/>
      <c r="L174" s="754"/>
      <c r="M174" s="754"/>
      <c r="N174" s="754"/>
      <c r="O174" s="754"/>
      <c r="P174" s="754"/>
      <c r="Q174" s="754"/>
      <c r="R174" s="754"/>
      <c r="S174" s="754"/>
      <c r="T174" s="754"/>
      <c r="U174" s="142"/>
      <c r="V174" s="143"/>
      <c r="W174" s="618" t="s">
        <v>753</v>
      </c>
      <c r="X174" s="157" t="s">
        <v>9</v>
      </c>
      <c r="Y174" s="157"/>
      <c r="Z174" s="157"/>
      <c r="AA174" s="161"/>
      <c r="AB174" s="162"/>
      <c r="AC174" s="163" t="s">
        <v>87</v>
      </c>
      <c r="AD174" s="164"/>
      <c r="AE174" s="335"/>
      <c r="AF174" s="335"/>
      <c r="AG174" s="163" t="s">
        <v>89</v>
      </c>
      <c r="AH174" s="335"/>
      <c r="AI174" s="335"/>
      <c r="AJ174" s="335"/>
      <c r="AK174" s="163" t="s">
        <v>212</v>
      </c>
      <c r="AL174" s="144"/>
      <c r="AM174" s="142"/>
      <c r="AN174" s="143"/>
      <c r="AO174" s="335"/>
      <c r="AP174" s="335"/>
      <c r="AQ174" s="335"/>
    </row>
    <row r="175" spans="1:43" ht="6" customHeight="1" x14ac:dyDescent="0.2">
      <c r="A175" s="335"/>
      <c r="B175" s="155"/>
      <c r="C175" s="142"/>
      <c r="D175" s="165"/>
      <c r="E175" s="166"/>
      <c r="F175" s="166"/>
      <c r="G175" s="166"/>
      <c r="H175" s="166"/>
      <c r="I175" s="166"/>
      <c r="J175" s="166"/>
      <c r="K175" s="166"/>
      <c r="L175" s="166"/>
      <c r="M175" s="166"/>
      <c r="N175" s="166"/>
      <c r="O175" s="166"/>
      <c r="P175" s="166"/>
      <c r="Q175" s="166"/>
      <c r="R175" s="166"/>
      <c r="S175" s="166"/>
      <c r="T175" s="166"/>
      <c r="U175" s="167"/>
      <c r="V175" s="165"/>
      <c r="W175" s="166"/>
      <c r="X175" s="166"/>
      <c r="Y175" s="166"/>
      <c r="Z175" s="166"/>
      <c r="AA175" s="168"/>
      <c r="AB175" s="166"/>
      <c r="AC175" s="169"/>
      <c r="AD175" s="168"/>
      <c r="AE175" s="166"/>
      <c r="AF175" s="166"/>
      <c r="AG175" s="169"/>
      <c r="AH175" s="166"/>
      <c r="AI175" s="166"/>
      <c r="AJ175" s="166"/>
      <c r="AK175" s="169"/>
      <c r="AL175" s="170"/>
      <c r="AM175" s="167"/>
      <c r="AN175" s="143"/>
      <c r="AO175" s="335"/>
      <c r="AP175" s="335"/>
      <c r="AQ175" s="335"/>
    </row>
    <row r="176" spans="1:43" ht="6" customHeight="1" x14ac:dyDescent="0.2">
      <c r="A176" s="335"/>
      <c r="B176" s="155"/>
      <c r="C176" s="142"/>
      <c r="D176" s="143"/>
      <c r="E176" s="335"/>
      <c r="F176" s="335"/>
      <c r="G176" s="335"/>
      <c r="H176" s="335"/>
      <c r="I176" s="335"/>
      <c r="J176" s="335"/>
      <c r="K176" s="335"/>
      <c r="L176" s="335"/>
      <c r="M176" s="335"/>
      <c r="N176" s="335"/>
      <c r="O176" s="335"/>
      <c r="P176" s="335"/>
      <c r="Q176" s="335"/>
      <c r="R176" s="335"/>
      <c r="S176" s="335"/>
      <c r="T176" s="335"/>
      <c r="U176" s="142"/>
      <c r="V176" s="143"/>
      <c r="W176" s="617"/>
      <c r="X176" s="335"/>
      <c r="Y176" s="335"/>
      <c r="Z176" s="335"/>
      <c r="AA176" s="164"/>
      <c r="AB176" s="335"/>
      <c r="AC176" s="155"/>
      <c r="AD176" s="164"/>
      <c r="AE176" s="335"/>
      <c r="AF176" s="335"/>
      <c r="AG176" s="155"/>
      <c r="AH176" s="335"/>
      <c r="AI176" s="335"/>
      <c r="AJ176" s="335"/>
      <c r="AK176" s="155"/>
      <c r="AL176" s="144"/>
      <c r="AM176" s="142"/>
      <c r="AN176" s="143"/>
      <c r="AO176" s="335"/>
      <c r="AP176" s="335"/>
      <c r="AQ176" s="335"/>
    </row>
    <row r="177" spans="1:43" ht="11.25" customHeight="1" x14ac:dyDescent="0.2">
      <c r="A177" s="335"/>
      <c r="B177" s="155"/>
      <c r="C177" s="142"/>
      <c r="D177" s="143"/>
      <c r="E177" s="335" t="s">
        <v>755</v>
      </c>
      <c r="F177" s="754" t="str">
        <f ca="1">VLOOKUP(CONCATENATE($B$80&amp;INDIRECT(ADDRESS(ROW(),COLUMN()-1))),Language_Translations,MATCH(Language_Selected,Language_Options,0),FALSE)</f>
        <v xml:space="preserve">Beans, peas, lentils, or [INSERT COMMONLY CONSUMED FOODS MADE FROM BEANS, PEAS, LENTILS]? </v>
      </c>
      <c r="G177" s="754"/>
      <c r="H177" s="754"/>
      <c r="I177" s="754"/>
      <c r="J177" s="754"/>
      <c r="K177" s="754"/>
      <c r="L177" s="754"/>
      <c r="M177" s="754"/>
      <c r="N177" s="754"/>
      <c r="O177" s="754"/>
      <c r="P177" s="754"/>
      <c r="Q177" s="754"/>
      <c r="R177" s="754"/>
      <c r="S177" s="754"/>
      <c r="T177" s="754"/>
      <c r="U177" s="142"/>
      <c r="V177" s="143"/>
      <c r="W177" s="617" t="s">
        <v>755</v>
      </c>
      <c r="X177" s="157" t="s">
        <v>9</v>
      </c>
      <c r="Y177" s="157"/>
      <c r="Z177" s="157"/>
      <c r="AA177" s="161"/>
      <c r="AB177" s="162"/>
      <c r="AC177" s="163" t="s">
        <v>87</v>
      </c>
      <c r="AD177" s="164"/>
      <c r="AE177" s="335"/>
      <c r="AF177" s="335"/>
      <c r="AG177" s="163" t="s">
        <v>89</v>
      </c>
      <c r="AH177" s="335"/>
      <c r="AI177" s="335"/>
      <c r="AJ177" s="335"/>
      <c r="AK177" s="163" t="s">
        <v>212</v>
      </c>
      <c r="AL177" s="144"/>
      <c r="AM177" s="142"/>
      <c r="AN177" s="143"/>
      <c r="AO177" s="335"/>
      <c r="AP177" s="335"/>
      <c r="AQ177" s="335"/>
    </row>
    <row r="178" spans="1:43" ht="11.25" customHeight="1" x14ac:dyDescent="0.2">
      <c r="A178" s="335"/>
      <c r="B178" s="155"/>
      <c r="C178" s="142"/>
      <c r="D178" s="143"/>
      <c r="E178" s="335"/>
      <c r="F178" s="754"/>
      <c r="G178" s="754"/>
      <c r="H178" s="754"/>
      <c r="I178" s="754"/>
      <c r="J178" s="754"/>
      <c r="K178" s="754"/>
      <c r="L178" s="754"/>
      <c r="M178" s="754"/>
      <c r="N178" s="754"/>
      <c r="O178" s="754"/>
      <c r="P178" s="754"/>
      <c r="Q178" s="754"/>
      <c r="R178" s="754"/>
      <c r="S178" s="754"/>
      <c r="T178" s="754"/>
      <c r="U178" s="142"/>
      <c r="V178" s="143"/>
      <c r="W178" s="617"/>
      <c r="X178" s="157"/>
      <c r="Y178" s="157"/>
      <c r="Z178" s="157"/>
      <c r="AA178" s="161"/>
      <c r="AB178" s="162"/>
      <c r="AC178" s="163"/>
      <c r="AD178" s="164"/>
      <c r="AE178" s="335"/>
      <c r="AF178" s="335"/>
      <c r="AG178" s="163"/>
      <c r="AH178" s="335"/>
      <c r="AI178" s="335"/>
      <c r="AJ178" s="335"/>
      <c r="AK178" s="163"/>
      <c r="AL178" s="144"/>
      <c r="AM178" s="142"/>
      <c r="AN178" s="143"/>
      <c r="AO178" s="335"/>
      <c r="AP178" s="335"/>
      <c r="AQ178" s="335"/>
    </row>
    <row r="179" spans="1:43" ht="11.25" customHeight="1" x14ac:dyDescent="0.2">
      <c r="A179" s="335"/>
      <c r="B179" s="155"/>
      <c r="C179" s="142"/>
      <c r="D179" s="143"/>
      <c r="E179" s="335"/>
      <c r="F179" s="754"/>
      <c r="G179" s="754"/>
      <c r="H179" s="754"/>
      <c r="I179" s="754"/>
      <c r="J179" s="754"/>
      <c r="K179" s="754"/>
      <c r="L179" s="754"/>
      <c r="M179" s="754"/>
      <c r="N179" s="754"/>
      <c r="O179" s="754"/>
      <c r="P179" s="754"/>
      <c r="Q179" s="754"/>
      <c r="R179" s="754"/>
      <c r="S179" s="754"/>
      <c r="T179" s="754"/>
      <c r="U179" s="142"/>
      <c r="V179" s="143"/>
      <c r="W179" s="617"/>
      <c r="X179" s="157"/>
      <c r="Y179" s="157"/>
      <c r="Z179" s="157"/>
      <c r="AA179" s="161"/>
      <c r="AB179" s="162"/>
      <c r="AC179" s="163"/>
      <c r="AD179" s="164"/>
      <c r="AE179" s="335"/>
      <c r="AF179" s="335"/>
      <c r="AG179" s="163"/>
      <c r="AH179" s="335"/>
      <c r="AI179" s="335"/>
      <c r="AJ179" s="335"/>
      <c r="AK179" s="163"/>
      <c r="AL179" s="144"/>
      <c r="AM179" s="142"/>
      <c r="AN179" s="143"/>
      <c r="AO179" s="335"/>
      <c r="AP179" s="335"/>
      <c r="AQ179" s="335"/>
    </row>
    <row r="180" spans="1:43" ht="6" customHeight="1" x14ac:dyDescent="0.2">
      <c r="A180" s="335"/>
      <c r="B180" s="155"/>
      <c r="C180" s="142"/>
      <c r="D180" s="165"/>
      <c r="E180" s="166"/>
      <c r="F180" s="166"/>
      <c r="G180" s="166"/>
      <c r="H180" s="166"/>
      <c r="I180" s="166"/>
      <c r="J180" s="166"/>
      <c r="K180" s="166"/>
      <c r="L180" s="166"/>
      <c r="M180" s="166"/>
      <c r="N180" s="166"/>
      <c r="O180" s="166"/>
      <c r="P180" s="166"/>
      <c r="Q180" s="166"/>
      <c r="R180" s="166"/>
      <c r="S180" s="166"/>
      <c r="T180" s="166"/>
      <c r="U180" s="167"/>
      <c r="V180" s="165"/>
      <c r="W180" s="166"/>
      <c r="X180" s="166"/>
      <c r="Y180" s="166"/>
      <c r="Z180" s="166"/>
      <c r="AA180" s="168"/>
      <c r="AB180" s="166"/>
      <c r="AC180" s="169"/>
      <c r="AD180" s="168"/>
      <c r="AE180" s="166"/>
      <c r="AF180" s="166"/>
      <c r="AG180" s="169"/>
      <c r="AH180" s="166"/>
      <c r="AI180" s="166"/>
      <c r="AJ180" s="166"/>
      <c r="AK180" s="169"/>
      <c r="AL180" s="170"/>
      <c r="AM180" s="167"/>
      <c r="AN180" s="143"/>
      <c r="AO180" s="335"/>
      <c r="AP180" s="335"/>
      <c r="AQ180" s="335"/>
    </row>
    <row r="181" spans="1:43" s="232" customFormat="1" ht="6" customHeight="1" x14ac:dyDescent="0.2">
      <c r="A181" s="335"/>
      <c r="B181" s="155"/>
      <c r="C181" s="142"/>
      <c r="D181" s="143"/>
      <c r="E181" s="335"/>
      <c r="F181" s="335"/>
      <c r="G181" s="335"/>
      <c r="H181" s="335"/>
      <c r="I181" s="335"/>
      <c r="J181" s="335"/>
      <c r="K181" s="335"/>
      <c r="L181" s="335"/>
      <c r="M181" s="335"/>
      <c r="N181" s="335"/>
      <c r="O181" s="335"/>
      <c r="P181" s="335"/>
      <c r="Q181" s="335"/>
      <c r="R181" s="335"/>
      <c r="S181" s="335"/>
      <c r="T181" s="335"/>
      <c r="U181" s="142"/>
      <c r="V181" s="143"/>
      <c r="W181" s="617"/>
      <c r="X181" s="335"/>
      <c r="Y181" s="335"/>
      <c r="Z181" s="335"/>
      <c r="AA181" s="164"/>
      <c r="AB181" s="335"/>
      <c r="AC181" s="155"/>
      <c r="AD181" s="164"/>
      <c r="AE181" s="335"/>
      <c r="AF181" s="335"/>
      <c r="AG181" s="155"/>
      <c r="AH181" s="335"/>
      <c r="AI181" s="335"/>
      <c r="AJ181" s="335"/>
      <c r="AK181" s="155"/>
      <c r="AL181" s="144"/>
      <c r="AM181" s="142"/>
      <c r="AN181" s="143"/>
      <c r="AO181" s="335"/>
      <c r="AP181" s="335"/>
      <c r="AQ181" s="335"/>
    </row>
    <row r="182" spans="1:43" s="232" customFormat="1" ht="11.25" customHeight="1" x14ac:dyDescent="0.2">
      <c r="A182" s="335"/>
      <c r="B182" s="155"/>
      <c r="C182" s="142"/>
      <c r="D182" s="143"/>
      <c r="E182" s="335" t="s">
        <v>756</v>
      </c>
      <c r="F182" s="754" t="str">
        <f ca="1">VLOOKUP(CONCATENATE($B$80&amp;INDIRECT(ADDRESS(ROW(),COLUMN()-1))),Language_Translations,MATCH(Language_Selected,Language_Options,0),FALSE)</f>
        <v>Nuts, seeds, or [INSERT COMMONLY CONSUMED NUTS OR SEEDS]?</v>
      </c>
      <c r="G182" s="754"/>
      <c r="H182" s="754"/>
      <c r="I182" s="754"/>
      <c r="J182" s="754"/>
      <c r="K182" s="754"/>
      <c r="L182" s="754"/>
      <c r="M182" s="754"/>
      <c r="N182" s="754"/>
      <c r="O182" s="754"/>
      <c r="P182" s="754"/>
      <c r="Q182" s="754"/>
      <c r="R182" s="754"/>
      <c r="S182" s="754"/>
      <c r="T182" s="754"/>
      <c r="U182" s="142"/>
      <c r="V182" s="143"/>
      <c r="W182" s="617" t="s">
        <v>756</v>
      </c>
      <c r="X182" s="157" t="s">
        <v>9</v>
      </c>
      <c r="Y182" s="157"/>
      <c r="Z182" s="157"/>
      <c r="AA182" s="161"/>
      <c r="AB182" s="162"/>
      <c r="AC182" s="163" t="s">
        <v>87</v>
      </c>
      <c r="AD182" s="164"/>
      <c r="AE182" s="335"/>
      <c r="AF182" s="335"/>
      <c r="AG182" s="163" t="s">
        <v>89</v>
      </c>
      <c r="AH182" s="335"/>
      <c r="AI182" s="335"/>
      <c r="AJ182" s="335"/>
      <c r="AK182" s="163" t="s">
        <v>212</v>
      </c>
      <c r="AL182" s="144"/>
      <c r="AM182" s="142"/>
      <c r="AN182" s="143"/>
      <c r="AO182" s="335"/>
      <c r="AP182" s="335"/>
      <c r="AQ182" s="335"/>
    </row>
    <row r="183" spans="1:43" s="232" customFormat="1" ht="11.25" customHeight="1" x14ac:dyDescent="0.2">
      <c r="A183" s="335"/>
      <c r="B183" s="155"/>
      <c r="C183" s="142"/>
      <c r="D183" s="143"/>
      <c r="E183" s="335"/>
      <c r="F183" s="754"/>
      <c r="G183" s="754"/>
      <c r="H183" s="754"/>
      <c r="I183" s="754"/>
      <c r="J183" s="754"/>
      <c r="K183" s="754"/>
      <c r="L183" s="754"/>
      <c r="M183" s="754"/>
      <c r="N183" s="754"/>
      <c r="O183" s="754"/>
      <c r="P183" s="754"/>
      <c r="Q183" s="754"/>
      <c r="R183" s="754"/>
      <c r="S183" s="754"/>
      <c r="T183" s="754"/>
      <c r="U183" s="142"/>
      <c r="V183" s="143"/>
      <c r="W183" s="617"/>
      <c r="X183" s="157"/>
      <c r="Y183" s="157"/>
      <c r="Z183" s="157"/>
      <c r="AA183" s="161"/>
      <c r="AB183" s="162"/>
      <c r="AC183" s="163"/>
      <c r="AD183" s="164"/>
      <c r="AE183" s="335"/>
      <c r="AF183" s="335"/>
      <c r="AG183" s="163"/>
      <c r="AH183" s="335"/>
      <c r="AI183" s="335"/>
      <c r="AJ183" s="335"/>
      <c r="AK183" s="163"/>
      <c r="AL183" s="144"/>
      <c r="AM183" s="142"/>
      <c r="AN183" s="143"/>
      <c r="AO183" s="335"/>
      <c r="AP183" s="335"/>
      <c r="AQ183" s="335"/>
    </row>
    <row r="184" spans="1:43" customFormat="1" ht="6" customHeight="1" x14ac:dyDescent="0.2">
      <c r="A184" s="335"/>
      <c r="B184" s="155"/>
      <c r="C184" s="142"/>
      <c r="D184" s="165"/>
      <c r="E184" s="166"/>
      <c r="F184" s="166"/>
      <c r="G184" s="166"/>
      <c r="H184" s="166"/>
      <c r="I184" s="166"/>
      <c r="J184" s="166"/>
      <c r="K184" s="166"/>
      <c r="L184" s="166"/>
      <c r="M184" s="166"/>
      <c r="N184" s="166"/>
      <c r="O184" s="166"/>
      <c r="P184" s="166"/>
      <c r="Q184" s="166"/>
      <c r="R184" s="166"/>
      <c r="S184" s="166"/>
      <c r="T184" s="166"/>
      <c r="U184" s="167"/>
      <c r="V184" s="165"/>
      <c r="W184" s="166"/>
      <c r="X184" s="166"/>
      <c r="Y184" s="166"/>
      <c r="Z184" s="166"/>
      <c r="AA184" s="168"/>
      <c r="AB184" s="613"/>
      <c r="AC184" s="614"/>
      <c r="AD184" s="168"/>
      <c r="AE184" s="166"/>
      <c r="AF184" s="166"/>
      <c r="AG184" s="614"/>
      <c r="AH184" s="166"/>
      <c r="AI184" s="166"/>
      <c r="AJ184" s="166"/>
      <c r="AK184" s="614"/>
      <c r="AL184" s="170"/>
      <c r="AM184" s="167"/>
      <c r="AN184" s="143"/>
      <c r="AO184" s="335"/>
      <c r="AP184" s="335"/>
      <c r="AQ184" s="335"/>
    </row>
    <row r="185" spans="1:43" s="232" customFormat="1" ht="6" customHeight="1" x14ac:dyDescent="0.2">
      <c r="A185" s="335"/>
      <c r="B185" s="155"/>
      <c r="C185" s="142"/>
      <c r="D185" s="171"/>
      <c r="E185" s="172"/>
      <c r="F185" s="172"/>
      <c r="G185" s="172"/>
      <c r="H185" s="172"/>
      <c r="I185" s="172"/>
      <c r="J185" s="172"/>
      <c r="K185" s="172"/>
      <c r="L185" s="172"/>
      <c r="M185" s="172"/>
      <c r="N185" s="172"/>
      <c r="O185" s="172"/>
      <c r="P185" s="172"/>
      <c r="Q185" s="172"/>
      <c r="R185" s="172"/>
      <c r="S185" s="172"/>
      <c r="T185" s="172"/>
      <c r="U185" s="173"/>
      <c r="V185" s="171"/>
      <c r="W185" s="172"/>
      <c r="X185" s="172"/>
      <c r="Y185" s="172"/>
      <c r="Z185" s="172"/>
      <c r="AA185" s="174"/>
      <c r="AB185" s="172"/>
      <c r="AC185" s="175"/>
      <c r="AD185" s="174"/>
      <c r="AE185" s="172"/>
      <c r="AF185" s="172"/>
      <c r="AG185" s="175"/>
      <c r="AH185" s="172"/>
      <c r="AI185" s="172"/>
      <c r="AJ185" s="172"/>
      <c r="AK185" s="175"/>
      <c r="AL185" s="176"/>
      <c r="AM185" s="173"/>
      <c r="AN185" s="143"/>
      <c r="AO185" s="335"/>
      <c r="AP185" s="335"/>
      <c r="AQ185" s="335"/>
    </row>
    <row r="186" spans="1:43" s="232" customFormat="1" ht="11.25" customHeight="1" x14ac:dyDescent="0.2">
      <c r="A186" s="335"/>
      <c r="B186" s="155"/>
      <c r="C186" s="142"/>
      <c r="D186" s="143"/>
      <c r="E186" s="335" t="s">
        <v>757</v>
      </c>
      <c r="F186" s="754" t="str">
        <f ca="1">VLOOKUP(CONCATENATE($B$80&amp;INDIRECT(ADDRESS(ROW(),COLUMN()-1))),Language_Translations,MATCH(Language_Selected,Language_Options,0),FALSE)</f>
        <v>Hard or soft cheese such as [INSERT COMMONLY CONSUMED TYPES OF CHEESES]?</v>
      </c>
      <c r="G186" s="754"/>
      <c r="H186" s="754"/>
      <c r="I186" s="754"/>
      <c r="J186" s="754"/>
      <c r="K186" s="754"/>
      <c r="L186" s="754"/>
      <c r="M186" s="754"/>
      <c r="N186" s="754"/>
      <c r="O186" s="754"/>
      <c r="P186" s="754"/>
      <c r="Q186" s="754"/>
      <c r="R186" s="754"/>
      <c r="S186" s="754"/>
      <c r="T186" s="754"/>
      <c r="U186" s="142"/>
      <c r="V186" s="143"/>
      <c r="W186" s="617" t="s">
        <v>757</v>
      </c>
      <c r="X186" s="157" t="s">
        <v>9</v>
      </c>
      <c r="Y186" s="157"/>
      <c r="Z186" s="157"/>
      <c r="AA186" s="161"/>
      <c r="AB186" s="162"/>
      <c r="AC186" s="163" t="s">
        <v>87</v>
      </c>
      <c r="AD186" s="164"/>
      <c r="AE186" s="335"/>
      <c r="AF186" s="335"/>
      <c r="AG186" s="163" t="s">
        <v>89</v>
      </c>
      <c r="AH186" s="335"/>
      <c r="AI186" s="335"/>
      <c r="AJ186" s="335"/>
      <c r="AK186" s="163" t="s">
        <v>212</v>
      </c>
      <c r="AL186" s="144"/>
      <c r="AM186" s="142"/>
      <c r="AN186" s="143"/>
      <c r="AO186" s="335"/>
      <c r="AP186" s="335"/>
      <c r="AQ186" s="335"/>
    </row>
    <row r="187" spans="1:43" s="232" customFormat="1" ht="11.25" customHeight="1" x14ac:dyDescent="0.2">
      <c r="A187" s="335"/>
      <c r="B187" s="155"/>
      <c r="C187" s="142"/>
      <c r="D187" s="143"/>
      <c r="E187" s="335"/>
      <c r="F187" s="754"/>
      <c r="G187" s="754"/>
      <c r="H187" s="754"/>
      <c r="I187" s="754"/>
      <c r="J187" s="754"/>
      <c r="K187" s="754"/>
      <c r="L187" s="754"/>
      <c r="M187" s="754"/>
      <c r="N187" s="754"/>
      <c r="O187" s="754"/>
      <c r="P187" s="754"/>
      <c r="Q187" s="754"/>
      <c r="R187" s="754"/>
      <c r="S187" s="754"/>
      <c r="T187" s="754"/>
      <c r="U187" s="142"/>
      <c r="V187" s="143"/>
      <c r="W187" s="617"/>
      <c r="X187" s="157"/>
      <c r="Y187" s="157"/>
      <c r="Z187" s="157"/>
      <c r="AA187" s="161"/>
      <c r="AB187" s="162"/>
      <c r="AC187" s="163"/>
      <c r="AD187" s="164"/>
      <c r="AE187" s="335"/>
      <c r="AF187" s="335"/>
      <c r="AG187" s="163"/>
      <c r="AH187" s="335"/>
      <c r="AI187" s="335"/>
      <c r="AJ187" s="335"/>
      <c r="AK187" s="163"/>
      <c r="AL187" s="144"/>
      <c r="AM187" s="142"/>
      <c r="AN187" s="143"/>
      <c r="AO187" s="335"/>
      <c r="AP187" s="335"/>
      <c r="AQ187" s="335"/>
    </row>
    <row r="188" spans="1:43" customFormat="1" ht="6" customHeight="1" x14ac:dyDescent="0.2">
      <c r="A188" s="335"/>
      <c r="B188" s="155"/>
      <c r="C188" s="142"/>
      <c r="D188" s="165"/>
      <c r="E188" s="166"/>
      <c r="F188" s="166"/>
      <c r="G188" s="166"/>
      <c r="H188" s="166"/>
      <c r="I188" s="166"/>
      <c r="J188" s="166"/>
      <c r="K188" s="166"/>
      <c r="L188" s="166"/>
      <c r="M188" s="166"/>
      <c r="N188" s="166"/>
      <c r="O188" s="166"/>
      <c r="P188" s="166"/>
      <c r="Q188" s="166"/>
      <c r="R188" s="166"/>
      <c r="S188" s="166"/>
      <c r="T188" s="166"/>
      <c r="U188" s="167"/>
      <c r="V188" s="165"/>
      <c r="W188" s="166"/>
      <c r="X188" s="166"/>
      <c r="Y188" s="166"/>
      <c r="Z188" s="166"/>
      <c r="AA188" s="168"/>
      <c r="AB188" s="613"/>
      <c r="AC188" s="614"/>
      <c r="AD188" s="168"/>
      <c r="AE188" s="166"/>
      <c r="AF188" s="166"/>
      <c r="AG188" s="614"/>
      <c r="AH188" s="166"/>
      <c r="AI188" s="166"/>
      <c r="AJ188" s="166"/>
      <c r="AK188" s="614"/>
      <c r="AL188" s="170"/>
      <c r="AM188" s="167"/>
      <c r="AN188" s="143"/>
      <c r="AO188" s="335"/>
      <c r="AP188" s="335"/>
      <c r="AQ188" s="335"/>
    </row>
    <row r="189" spans="1:43" customFormat="1" ht="6" customHeight="1" x14ac:dyDescent="0.2">
      <c r="A189" s="335"/>
      <c r="B189" s="155"/>
      <c r="C189" s="142"/>
      <c r="D189" s="171"/>
      <c r="E189" s="172"/>
      <c r="F189" s="172"/>
      <c r="G189" s="172"/>
      <c r="H189" s="172"/>
      <c r="I189" s="172"/>
      <c r="J189" s="172"/>
      <c r="K189" s="172"/>
      <c r="L189" s="172"/>
      <c r="M189" s="172"/>
      <c r="N189" s="172"/>
      <c r="O189" s="172"/>
      <c r="P189" s="172"/>
      <c r="Q189" s="172"/>
      <c r="R189" s="172"/>
      <c r="S189" s="172"/>
      <c r="T189" s="172"/>
      <c r="U189" s="173"/>
      <c r="V189" s="171"/>
      <c r="W189" s="172"/>
      <c r="X189" s="172"/>
      <c r="Y189" s="172"/>
      <c r="Z189" s="172"/>
      <c r="AA189" s="174"/>
      <c r="AB189" s="615"/>
      <c r="AC189" s="616"/>
      <c r="AD189" s="174"/>
      <c r="AE189" s="172"/>
      <c r="AF189" s="172"/>
      <c r="AG189" s="616"/>
      <c r="AH189" s="172"/>
      <c r="AI189" s="172"/>
      <c r="AJ189" s="172"/>
      <c r="AK189" s="616"/>
      <c r="AL189" s="176"/>
      <c r="AM189" s="173"/>
      <c r="AN189" s="143"/>
      <c r="AO189" s="335"/>
      <c r="AP189" s="335"/>
      <c r="AQ189" s="335"/>
    </row>
    <row r="190" spans="1:43" customFormat="1" ht="11.25" customHeight="1" x14ac:dyDescent="0.2">
      <c r="A190" s="335"/>
      <c r="B190" s="155" t="s">
        <v>617</v>
      </c>
      <c r="C190" s="142"/>
      <c r="D190" s="143"/>
      <c r="E190" s="335" t="s">
        <v>758</v>
      </c>
      <c r="F190" s="754" t="str">
        <f ca="1">VLOOKUP(CONCATENATE($B$80&amp;INDIRECT(ADDRESS(ROW(),COLUMN()-1))),Language_Translations,MATCH(Language_Selected,Language_Options,0),FALSE)</f>
        <v>Any insects [INSERT OTHER COMMONLY CONSUMED SMALL PROTEIN FOODS SUCH AS INSECT LARVAE (GRUBS, CATERPILLARS), INSECT EGGS, LAND AND SEA SNAILS, FISH ROE, OR SPIDERS]?</v>
      </c>
      <c r="G190" s="754"/>
      <c r="H190" s="754"/>
      <c r="I190" s="754"/>
      <c r="J190" s="754"/>
      <c r="K190" s="754"/>
      <c r="L190" s="754"/>
      <c r="M190" s="754"/>
      <c r="N190" s="754"/>
      <c r="O190" s="754"/>
      <c r="P190" s="754"/>
      <c r="Q190" s="754"/>
      <c r="R190" s="754"/>
      <c r="S190" s="754"/>
      <c r="T190" s="754"/>
      <c r="U190" s="142"/>
      <c r="V190" s="143"/>
      <c r="W190" s="617" t="s">
        <v>758</v>
      </c>
      <c r="X190" s="157" t="s">
        <v>9</v>
      </c>
      <c r="Y190" s="157"/>
      <c r="Z190" s="157"/>
      <c r="AA190" s="161"/>
      <c r="AB190" s="162"/>
      <c r="AC190" s="163" t="s">
        <v>87</v>
      </c>
      <c r="AD190" s="164"/>
      <c r="AE190" s="335"/>
      <c r="AF190" s="335"/>
      <c r="AG190" s="163" t="s">
        <v>89</v>
      </c>
      <c r="AH190" s="335"/>
      <c r="AI190" s="335"/>
      <c r="AJ190" s="335"/>
      <c r="AK190" s="163" t="s">
        <v>212</v>
      </c>
      <c r="AL190" s="144"/>
      <c r="AM190" s="142"/>
      <c r="AN190" s="143"/>
      <c r="AO190" s="335"/>
      <c r="AP190" s="335"/>
      <c r="AQ190" s="335"/>
    </row>
    <row r="191" spans="1:43" customFormat="1" ht="11.25" customHeight="1" x14ac:dyDescent="0.2">
      <c r="A191" s="335"/>
      <c r="B191" s="155"/>
      <c r="C191" s="142"/>
      <c r="D191" s="143"/>
      <c r="E191" s="335"/>
      <c r="F191" s="754"/>
      <c r="G191" s="754"/>
      <c r="H191" s="754"/>
      <c r="I191" s="754"/>
      <c r="J191" s="754"/>
      <c r="K191" s="754"/>
      <c r="L191" s="754"/>
      <c r="M191" s="754"/>
      <c r="N191" s="754"/>
      <c r="O191" s="754"/>
      <c r="P191" s="754"/>
      <c r="Q191" s="754"/>
      <c r="R191" s="754"/>
      <c r="S191" s="754"/>
      <c r="T191" s="754"/>
      <c r="U191" s="142"/>
      <c r="V191" s="143"/>
      <c r="W191" s="617"/>
      <c r="X191" s="157"/>
      <c r="Y191" s="157"/>
      <c r="Z191" s="157"/>
      <c r="AA191" s="161"/>
      <c r="AB191" s="162"/>
      <c r="AC191" s="163"/>
      <c r="AD191" s="164"/>
      <c r="AE191" s="335"/>
      <c r="AF191" s="335"/>
      <c r="AG191" s="163"/>
      <c r="AH191" s="335"/>
      <c r="AI191" s="335"/>
      <c r="AJ191" s="335"/>
      <c r="AK191" s="163"/>
      <c r="AL191" s="144"/>
      <c r="AM191" s="142"/>
      <c r="AN191" s="143"/>
      <c r="AO191" s="335"/>
      <c r="AP191" s="335"/>
      <c r="AQ191" s="335"/>
    </row>
    <row r="192" spans="1:43" customFormat="1" ht="11.25" customHeight="1" x14ac:dyDescent="0.2">
      <c r="A192" s="335"/>
      <c r="B192" s="155"/>
      <c r="C192" s="142"/>
      <c r="D192" s="143"/>
      <c r="E192" s="335"/>
      <c r="F192" s="754"/>
      <c r="G192" s="754"/>
      <c r="H192" s="754"/>
      <c r="I192" s="754"/>
      <c r="J192" s="754"/>
      <c r="K192" s="754"/>
      <c r="L192" s="754"/>
      <c r="M192" s="754"/>
      <c r="N192" s="754"/>
      <c r="O192" s="754"/>
      <c r="P192" s="754"/>
      <c r="Q192" s="754"/>
      <c r="R192" s="754"/>
      <c r="S192" s="754"/>
      <c r="T192" s="754"/>
      <c r="U192" s="142"/>
      <c r="V192" s="143"/>
      <c r="W192" s="617"/>
      <c r="X192" s="157"/>
      <c r="Y192" s="157"/>
      <c r="Z192" s="157"/>
      <c r="AA192" s="161"/>
      <c r="AB192" s="162"/>
      <c r="AC192" s="163"/>
      <c r="AD192" s="164"/>
      <c r="AE192" s="335"/>
      <c r="AF192" s="335"/>
      <c r="AG192" s="163"/>
      <c r="AH192" s="335"/>
      <c r="AI192" s="335"/>
      <c r="AJ192" s="335"/>
      <c r="AK192" s="163"/>
      <c r="AL192" s="144"/>
      <c r="AM192" s="142"/>
      <c r="AN192" s="143"/>
      <c r="AO192" s="335"/>
      <c r="AP192" s="335"/>
      <c r="AQ192" s="335"/>
    </row>
    <row r="193" spans="1:43" customFormat="1" ht="11.25" customHeight="1" x14ac:dyDescent="0.2">
      <c r="A193" s="335"/>
      <c r="B193" s="155"/>
      <c r="C193" s="142"/>
      <c r="D193" s="143"/>
      <c r="E193" s="335"/>
      <c r="F193" s="754"/>
      <c r="G193" s="754"/>
      <c r="H193" s="754"/>
      <c r="I193" s="754"/>
      <c r="J193" s="754"/>
      <c r="K193" s="754"/>
      <c r="L193" s="754"/>
      <c r="M193" s="754"/>
      <c r="N193" s="754"/>
      <c r="O193" s="754"/>
      <c r="P193" s="754"/>
      <c r="Q193" s="754"/>
      <c r="R193" s="754"/>
      <c r="S193" s="754"/>
      <c r="T193" s="754"/>
      <c r="U193" s="142"/>
      <c r="V193" s="143"/>
      <c r="W193" s="617"/>
      <c r="X193" s="157"/>
      <c r="Y193" s="157"/>
      <c r="Z193" s="157"/>
      <c r="AA193" s="161"/>
      <c r="AB193" s="162"/>
      <c r="AC193" s="163"/>
      <c r="AD193" s="164"/>
      <c r="AE193" s="335"/>
      <c r="AF193" s="335"/>
      <c r="AG193" s="163"/>
      <c r="AH193" s="335"/>
      <c r="AI193" s="335"/>
      <c r="AJ193" s="335"/>
      <c r="AK193" s="163"/>
      <c r="AL193" s="144"/>
      <c r="AM193" s="142"/>
      <c r="AN193" s="143"/>
      <c r="AO193" s="335"/>
      <c r="AP193" s="335"/>
      <c r="AQ193" s="335"/>
    </row>
    <row r="194" spans="1:43" customFormat="1" ht="11.25" customHeight="1" x14ac:dyDescent="0.2">
      <c r="A194" s="335"/>
      <c r="B194" s="155"/>
      <c r="C194" s="142"/>
      <c r="D194" s="143"/>
      <c r="E194" s="335"/>
      <c r="F194" s="754"/>
      <c r="G194" s="754"/>
      <c r="H194" s="754"/>
      <c r="I194" s="754"/>
      <c r="J194" s="754"/>
      <c r="K194" s="754"/>
      <c r="L194" s="754"/>
      <c r="M194" s="754"/>
      <c r="N194" s="754"/>
      <c r="O194" s="754"/>
      <c r="P194" s="754"/>
      <c r="Q194" s="754"/>
      <c r="R194" s="754"/>
      <c r="S194" s="754"/>
      <c r="T194" s="754"/>
      <c r="U194" s="142"/>
      <c r="V194" s="143"/>
      <c r="W194" s="617"/>
      <c r="X194" s="157"/>
      <c r="Y194" s="157"/>
      <c r="Z194" s="157"/>
      <c r="AA194" s="161"/>
      <c r="AB194" s="162"/>
      <c r="AC194" s="163"/>
      <c r="AD194" s="164"/>
      <c r="AE194" s="335"/>
      <c r="AF194" s="335"/>
      <c r="AG194" s="163"/>
      <c r="AH194" s="335"/>
      <c r="AI194" s="335"/>
      <c r="AJ194" s="335"/>
      <c r="AK194" s="163"/>
      <c r="AL194" s="144"/>
      <c r="AM194" s="142"/>
      <c r="AN194" s="143"/>
      <c r="AO194" s="335"/>
      <c r="AP194" s="335"/>
      <c r="AQ194" s="335"/>
    </row>
    <row r="195" spans="1:43" customFormat="1" ht="6" customHeight="1" x14ac:dyDescent="0.2">
      <c r="A195" s="335"/>
      <c r="B195" s="155"/>
      <c r="C195" s="142"/>
      <c r="D195" s="165"/>
      <c r="E195" s="166"/>
      <c r="F195" s="166"/>
      <c r="G195" s="166"/>
      <c r="H195" s="166"/>
      <c r="I195" s="166"/>
      <c r="J195" s="166"/>
      <c r="K195" s="166"/>
      <c r="L195" s="166"/>
      <c r="M195" s="166"/>
      <c r="N195" s="166"/>
      <c r="O195" s="166"/>
      <c r="P195" s="166"/>
      <c r="Q195" s="166"/>
      <c r="R195" s="166"/>
      <c r="S195" s="166"/>
      <c r="T195" s="166"/>
      <c r="U195" s="167"/>
      <c r="V195" s="165"/>
      <c r="W195" s="166"/>
      <c r="X195" s="166"/>
      <c r="Y195" s="166"/>
      <c r="Z195" s="166"/>
      <c r="AA195" s="168"/>
      <c r="AB195" s="613"/>
      <c r="AC195" s="614"/>
      <c r="AD195" s="168"/>
      <c r="AE195" s="166"/>
      <c r="AF195" s="166"/>
      <c r="AG195" s="614"/>
      <c r="AH195" s="166"/>
      <c r="AI195" s="166"/>
      <c r="AJ195" s="166"/>
      <c r="AK195" s="614"/>
      <c r="AL195" s="170"/>
      <c r="AM195" s="167"/>
      <c r="AN195" s="143"/>
      <c r="AO195" s="335"/>
      <c r="AP195" s="335"/>
      <c r="AQ195" s="335"/>
    </row>
    <row r="196" spans="1:43" customFormat="1" ht="6" customHeight="1" x14ac:dyDescent="0.2">
      <c r="A196" s="335"/>
      <c r="B196" s="155"/>
      <c r="C196" s="142"/>
      <c r="D196" s="171"/>
      <c r="E196" s="172"/>
      <c r="F196" s="172"/>
      <c r="G196" s="172"/>
      <c r="H196" s="172"/>
      <c r="I196" s="172"/>
      <c r="J196" s="172"/>
      <c r="K196" s="172"/>
      <c r="L196" s="172"/>
      <c r="M196" s="172"/>
      <c r="N196" s="172"/>
      <c r="O196" s="172"/>
      <c r="P196" s="172"/>
      <c r="Q196" s="172"/>
      <c r="R196" s="172"/>
      <c r="S196" s="172"/>
      <c r="T196" s="172"/>
      <c r="U196" s="173"/>
      <c r="V196" s="171"/>
      <c r="W196" s="172"/>
      <c r="X196" s="172"/>
      <c r="Y196" s="172"/>
      <c r="Z196" s="172"/>
      <c r="AA196" s="174"/>
      <c r="AB196" s="615"/>
      <c r="AC196" s="616"/>
      <c r="AD196" s="174"/>
      <c r="AE196" s="172"/>
      <c r="AF196" s="172"/>
      <c r="AG196" s="616"/>
      <c r="AH196" s="172"/>
      <c r="AI196" s="172"/>
      <c r="AJ196" s="172"/>
      <c r="AK196" s="616"/>
      <c r="AL196" s="176"/>
      <c r="AM196" s="173"/>
      <c r="AN196" s="143"/>
      <c r="AO196" s="335"/>
      <c r="AP196" s="335"/>
      <c r="AQ196" s="335"/>
    </row>
    <row r="197" spans="1:43" customFormat="1" ht="11.25" customHeight="1" x14ac:dyDescent="0.2">
      <c r="A197" s="335"/>
      <c r="B197" s="155"/>
      <c r="C197" s="142"/>
      <c r="D197" s="143"/>
      <c r="E197" s="335" t="s">
        <v>759</v>
      </c>
      <c r="F197" s="754" t="str">
        <f ca="1">VLOOKUP(CONCATENATE($B$80&amp;INDIRECT(ADDRESS(ROW(),COLUMN()-1))),Language_Translations,MATCH(Language_Selected,Language_Options,0),FALSE)</f>
        <v>[Chocolates, candies, pastries, cakes, biscuits, or frozen treats like ice cream and popsicles]?</v>
      </c>
      <c r="G197" s="754"/>
      <c r="H197" s="754"/>
      <c r="I197" s="754"/>
      <c r="J197" s="754"/>
      <c r="K197" s="754"/>
      <c r="L197" s="754"/>
      <c r="M197" s="754"/>
      <c r="N197" s="754"/>
      <c r="O197" s="754"/>
      <c r="P197" s="754"/>
      <c r="Q197" s="754"/>
      <c r="R197" s="754"/>
      <c r="S197" s="754"/>
      <c r="T197" s="754"/>
      <c r="U197" s="142"/>
      <c r="V197" s="143"/>
      <c r="W197" s="617" t="s">
        <v>759</v>
      </c>
      <c r="X197" s="157" t="s">
        <v>9</v>
      </c>
      <c r="Y197" s="157"/>
      <c r="Z197" s="157"/>
      <c r="AA197" s="161"/>
      <c r="AB197" s="162"/>
      <c r="AC197" s="163" t="s">
        <v>87</v>
      </c>
      <c r="AD197" s="164"/>
      <c r="AE197" s="335"/>
      <c r="AF197" s="335"/>
      <c r="AG197" s="163" t="s">
        <v>89</v>
      </c>
      <c r="AH197" s="335"/>
      <c r="AI197" s="335"/>
      <c r="AJ197" s="335"/>
      <c r="AK197" s="163" t="s">
        <v>212</v>
      </c>
      <c r="AL197" s="144"/>
      <c r="AM197" s="142"/>
      <c r="AN197" s="143"/>
      <c r="AO197" s="335"/>
      <c r="AP197" s="335"/>
      <c r="AQ197" s="335"/>
    </row>
    <row r="198" spans="1:43" customFormat="1" ht="11.25" customHeight="1" x14ac:dyDescent="0.2">
      <c r="A198" s="335"/>
      <c r="B198" s="155"/>
      <c r="C198" s="142"/>
      <c r="D198" s="143"/>
      <c r="E198" s="335"/>
      <c r="F198" s="754"/>
      <c r="G198" s="754"/>
      <c r="H198" s="754"/>
      <c r="I198" s="754"/>
      <c r="J198" s="754"/>
      <c r="K198" s="754"/>
      <c r="L198" s="754"/>
      <c r="M198" s="754"/>
      <c r="N198" s="754"/>
      <c r="O198" s="754"/>
      <c r="P198" s="754"/>
      <c r="Q198" s="754"/>
      <c r="R198" s="754"/>
      <c r="S198" s="754"/>
      <c r="T198" s="754"/>
      <c r="U198" s="142"/>
      <c r="V198" s="143"/>
      <c r="W198" s="617"/>
      <c r="X198" s="157"/>
      <c r="Y198" s="157"/>
      <c r="Z198" s="157"/>
      <c r="AA198" s="161"/>
      <c r="AB198" s="162"/>
      <c r="AC198" s="163"/>
      <c r="AD198" s="164"/>
      <c r="AE198" s="335"/>
      <c r="AF198" s="335"/>
      <c r="AG198" s="163"/>
      <c r="AH198" s="335"/>
      <c r="AI198" s="335"/>
      <c r="AJ198" s="335"/>
      <c r="AK198" s="163"/>
      <c r="AL198" s="144"/>
      <c r="AM198" s="142"/>
      <c r="AN198" s="143"/>
      <c r="AO198" s="335"/>
      <c r="AP198" s="335"/>
      <c r="AQ198" s="335"/>
    </row>
    <row r="199" spans="1:43" customFormat="1" ht="6" customHeight="1" x14ac:dyDescent="0.2">
      <c r="A199" s="335"/>
      <c r="B199" s="155"/>
      <c r="C199" s="142"/>
      <c r="D199" s="165"/>
      <c r="E199" s="166"/>
      <c r="F199" s="166"/>
      <c r="G199" s="166"/>
      <c r="H199" s="166"/>
      <c r="I199" s="166"/>
      <c r="J199" s="166"/>
      <c r="K199" s="166"/>
      <c r="L199" s="166"/>
      <c r="M199" s="166"/>
      <c r="N199" s="166"/>
      <c r="O199" s="166"/>
      <c r="P199" s="166"/>
      <c r="Q199" s="166"/>
      <c r="R199" s="166"/>
      <c r="S199" s="166"/>
      <c r="T199" s="166"/>
      <c r="U199" s="167"/>
      <c r="V199" s="165"/>
      <c r="W199" s="166"/>
      <c r="X199" s="166"/>
      <c r="Y199" s="166"/>
      <c r="Z199" s="166"/>
      <c r="AA199" s="168"/>
      <c r="AB199" s="613"/>
      <c r="AC199" s="614"/>
      <c r="AD199" s="168"/>
      <c r="AE199" s="166"/>
      <c r="AF199" s="166"/>
      <c r="AG199" s="614"/>
      <c r="AH199" s="166"/>
      <c r="AI199" s="166"/>
      <c r="AJ199" s="166"/>
      <c r="AK199" s="614"/>
      <c r="AL199" s="170"/>
      <c r="AM199" s="167"/>
      <c r="AN199" s="143"/>
      <c r="AO199" s="335"/>
      <c r="AP199" s="335"/>
      <c r="AQ199" s="335"/>
    </row>
    <row r="200" spans="1:43" customFormat="1" ht="6" customHeight="1" x14ac:dyDescent="0.2">
      <c r="A200" s="335"/>
      <c r="B200" s="155"/>
      <c r="C200" s="142"/>
      <c r="D200" s="171"/>
      <c r="E200" s="172"/>
      <c r="F200" s="172"/>
      <c r="G200" s="172"/>
      <c r="H200" s="172"/>
      <c r="I200" s="172"/>
      <c r="J200" s="172"/>
      <c r="K200" s="172"/>
      <c r="L200" s="172"/>
      <c r="M200" s="172"/>
      <c r="N200" s="172"/>
      <c r="O200" s="172"/>
      <c r="P200" s="172"/>
      <c r="Q200" s="172"/>
      <c r="R200" s="172"/>
      <c r="S200" s="172"/>
      <c r="T200" s="172"/>
      <c r="U200" s="173"/>
      <c r="V200" s="171"/>
      <c r="W200" s="172"/>
      <c r="X200" s="172"/>
      <c r="Y200" s="172"/>
      <c r="Z200" s="172"/>
      <c r="AA200" s="174"/>
      <c r="AB200" s="615"/>
      <c r="AC200" s="616"/>
      <c r="AD200" s="174"/>
      <c r="AE200" s="172"/>
      <c r="AF200" s="172"/>
      <c r="AG200" s="616"/>
      <c r="AH200" s="172"/>
      <c r="AI200" s="172"/>
      <c r="AJ200" s="172"/>
      <c r="AK200" s="616"/>
      <c r="AL200" s="176"/>
      <c r="AM200" s="173"/>
      <c r="AN200" s="143"/>
      <c r="AO200" s="335"/>
      <c r="AP200" s="335"/>
      <c r="AQ200" s="335"/>
    </row>
    <row r="201" spans="1:43" customFormat="1" ht="11.25" customHeight="1" x14ac:dyDescent="0.2">
      <c r="A201" s="335"/>
      <c r="B201" s="163" t="s">
        <v>760</v>
      </c>
      <c r="C201" s="142"/>
      <c r="D201" s="143"/>
      <c r="E201" s="335" t="s">
        <v>761</v>
      </c>
      <c r="F201" s="754" t="str">
        <f ca="1">VLOOKUP(CONCATENATE($B$80&amp;INDIRECT(ADDRESS(ROW(),COLUMN()-1))),Language_Translations,MATCH(Language_Selected,Language_Options,0),FALSE)</f>
        <v>[INSERT OTHER COMMONLY CONSUMED 'SENTINEL' SWEET FOODS]?</v>
      </c>
      <c r="G201" s="754"/>
      <c r="H201" s="754"/>
      <c r="I201" s="754"/>
      <c r="J201" s="754"/>
      <c r="K201" s="754"/>
      <c r="L201" s="754"/>
      <c r="M201" s="754"/>
      <c r="N201" s="754"/>
      <c r="O201" s="754"/>
      <c r="P201" s="754"/>
      <c r="Q201" s="754"/>
      <c r="R201" s="754"/>
      <c r="S201" s="754"/>
      <c r="T201" s="754"/>
      <c r="U201" s="142"/>
      <c r="V201" s="143"/>
      <c r="W201" s="617" t="s">
        <v>761</v>
      </c>
      <c r="X201" s="157" t="s">
        <v>9</v>
      </c>
      <c r="Y201" s="157"/>
      <c r="Z201" s="157"/>
      <c r="AA201" s="161"/>
      <c r="AB201" s="162"/>
      <c r="AC201" s="163" t="s">
        <v>87</v>
      </c>
      <c r="AD201" s="164"/>
      <c r="AE201" s="335"/>
      <c r="AF201" s="335"/>
      <c r="AG201" s="163" t="s">
        <v>89</v>
      </c>
      <c r="AH201" s="335"/>
      <c r="AI201" s="335"/>
      <c r="AJ201" s="335"/>
      <c r="AK201" s="163" t="s">
        <v>212</v>
      </c>
      <c r="AL201" s="144"/>
      <c r="AM201" s="142"/>
      <c r="AN201" s="143"/>
      <c r="AO201" s="335"/>
      <c r="AP201" s="335"/>
      <c r="AQ201" s="335"/>
    </row>
    <row r="202" spans="1:43" customFormat="1" ht="11.25" customHeight="1" x14ac:dyDescent="0.2">
      <c r="A202" s="335"/>
      <c r="B202" s="155"/>
      <c r="C202" s="142"/>
      <c r="D202" s="143"/>
      <c r="E202" s="335"/>
      <c r="F202" s="754"/>
      <c r="G202" s="754"/>
      <c r="H202" s="754"/>
      <c r="I202" s="754"/>
      <c r="J202" s="754"/>
      <c r="K202" s="754"/>
      <c r="L202" s="754"/>
      <c r="M202" s="754"/>
      <c r="N202" s="754"/>
      <c r="O202" s="754"/>
      <c r="P202" s="754"/>
      <c r="Q202" s="754"/>
      <c r="R202" s="754"/>
      <c r="S202" s="754"/>
      <c r="T202" s="754"/>
      <c r="U202" s="142"/>
      <c r="V202" s="143"/>
      <c r="W202" s="617"/>
      <c r="X202" s="157"/>
      <c r="Y202" s="157"/>
      <c r="Z202" s="157"/>
      <c r="AA202" s="161"/>
      <c r="AB202" s="162"/>
      <c r="AC202" s="163"/>
      <c r="AD202" s="164"/>
      <c r="AE202" s="335"/>
      <c r="AF202" s="335"/>
      <c r="AG202" s="163"/>
      <c r="AH202" s="335"/>
      <c r="AI202" s="335"/>
      <c r="AJ202" s="335"/>
      <c r="AK202" s="163"/>
      <c r="AL202" s="144"/>
      <c r="AM202" s="142"/>
      <c r="AN202" s="143"/>
      <c r="AO202" s="335"/>
      <c r="AP202" s="335"/>
      <c r="AQ202" s="335"/>
    </row>
    <row r="203" spans="1:43" customFormat="1" ht="6" customHeight="1" x14ac:dyDescent="0.2">
      <c r="A203" s="335"/>
      <c r="B203" s="155"/>
      <c r="C203" s="142"/>
      <c r="D203" s="165"/>
      <c r="E203" s="166"/>
      <c r="F203" s="166"/>
      <c r="G203" s="166"/>
      <c r="H203" s="166"/>
      <c r="I203" s="166"/>
      <c r="J203" s="166"/>
      <c r="K203" s="166"/>
      <c r="L203" s="166"/>
      <c r="M203" s="166"/>
      <c r="N203" s="166"/>
      <c r="O203" s="166"/>
      <c r="P203" s="166"/>
      <c r="Q203" s="166"/>
      <c r="R203" s="166"/>
      <c r="S203" s="166"/>
      <c r="T203" s="166"/>
      <c r="U203" s="167"/>
      <c r="V203" s="165"/>
      <c r="W203" s="166"/>
      <c r="X203" s="166"/>
      <c r="Y203" s="166"/>
      <c r="Z203" s="166"/>
      <c r="AA203" s="168"/>
      <c r="AB203" s="613"/>
      <c r="AC203" s="614"/>
      <c r="AD203" s="168"/>
      <c r="AE203" s="166"/>
      <c r="AF203" s="166"/>
      <c r="AG203" s="614"/>
      <c r="AH203" s="166"/>
      <c r="AI203" s="166"/>
      <c r="AJ203" s="166"/>
      <c r="AK203" s="614"/>
      <c r="AL203" s="170"/>
      <c r="AM203" s="167"/>
      <c r="AN203" s="143"/>
      <c r="AO203" s="335"/>
      <c r="AP203" s="335"/>
      <c r="AQ203" s="335"/>
    </row>
    <row r="204" spans="1:43" customFormat="1" ht="6" customHeight="1" x14ac:dyDescent="0.2">
      <c r="A204" s="335"/>
      <c r="B204" s="155"/>
      <c r="C204" s="142"/>
      <c r="D204" s="171"/>
      <c r="E204" s="172"/>
      <c r="F204" s="172"/>
      <c r="G204" s="172"/>
      <c r="H204" s="172"/>
      <c r="I204" s="172"/>
      <c r="J204" s="172"/>
      <c r="K204" s="172"/>
      <c r="L204" s="172"/>
      <c r="M204" s="172"/>
      <c r="N204" s="172"/>
      <c r="O204" s="172"/>
      <c r="P204" s="172"/>
      <c r="Q204" s="172"/>
      <c r="R204" s="172"/>
      <c r="S204" s="172"/>
      <c r="T204" s="172"/>
      <c r="U204" s="173"/>
      <c r="V204" s="171"/>
      <c r="W204" s="172"/>
      <c r="X204" s="172"/>
      <c r="Y204" s="172"/>
      <c r="Z204" s="172"/>
      <c r="AA204" s="174"/>
      <c r="AB204" s="615"/>
      <c r="AC204" s="616"/>
      <c r="AD204" s="174"/>
      <c r="AE204" s="172"/>
      <c r="AF204" s="172"/>
      <c r="AG204" s="616"/>
      <c r="AH204" s="172"/>
      <c r="AI204" s="172"/>
      <c r="AJ204" s="172"/>
      <c r="AK204" s="616"/>
      <c r="AL204" s="176"/>
      <c r="AM204" s="173"/>
      <c r="AN204" s="143"/>
      <c r="AO204" s="335"/>
      <c r="AP204" s="335"/>
      <c r="AQ204" s="335"/>
    </row>
    <row r="205" spans="1:43" customFormat="1" ht="11.25" customHeight="1" x14ac:dyDescent="0.2">
      <c r="A205" s="335"/>
      <c r="B205" s="155"/>
      <c r="C205" s="142"/>
      <c r="D205" s="143"/>
      <c r="E205" s="335" t="s">
        <v>762</v>
      </c>
      <c r="F205" s="754" t="str">
        <f ca="1">VLOOKUP(CONCATENATE($B$80&amp;INDIRECT(ADDRESS(ROW(),COLUMN()-1))),Language_Translations,MATCH(Language_Selected,Language_Options,0),FALSE)</f>
        <v xml:space="preserve">Chips, crisps, puffs, French fries, fried dough, instant noodles, or [INSERT OTHER COMMONLY CONSUMED 'SENTINEL' FRIED AND SALTY FOODS]? </v>
      </c>
      <c r="G205" s="754"/>
      <c r="H205" s="754"/>
      <c r="I205" s="754"/>
      <c r="J205" s="754"/>
      <c r="K205" s="754"/>
      <c r="L205" s="754"/>
      <c r="M205" s="754"/>
      <c r="N205" s="754"/>
      <c r="O205" s="754"/>
      <c r="P205" s="754"/>
      <c r="Q205" s="754"/>
      <c r="R205" s="754"/>
      <c r="S205" s="754"/>
      <c r="T205" s="754"/>
      <c r="U205" s="142"/>
      <c r="V205" s="143"/>
      <c r="W205" s="617" t="s">
        <v>762</v>
      </c>
      <c r="X205" s="157" t="s">
        <v>9</v>
      </c>
      <c r="Y205" s="157"/>
      <c r="Z205" s="157"/>
      <c r="AA205" s="161"/>
      <c r="AB205" s="162"/>
      <c r="AC205" s="163" t="s">
        <v>87</v>
      </c>
      <c r="AD205" s="164"/>
      <c r="AE205" s="335"/>
      <c r="AF205" s="335"/>
      <c r="AG205" s="163" t="s">
        <v>89</v>
      </c>
      <c r="AH205" s="335"/>
      <c r="AI205" s="335"/>
      <c r="AJ205" s="335"/>
      <c r="AK205" s="163" t="s">
        <v>212</v>
      </c>
      <c r="AL205" s="144"/>
      <c r="AM205" s="142"/>
      <c r="AN205" s="143"/>
      <c r="AO205" s="335"/>
      <c r="AP205" s="335"/>
      <c r="AQ205" s="335"/>
    </row>
    <row r="206" spans="1:43" customFormat="1" ht="11.25" customHeight="1" x14ac:dyDescent="0.2">
      <c r="A206" s="335"/>
      <c r="B206" s="155"/>
      <c r="C206" s="142"/>
      <c r="D206" s="143"/>
      <c r="E206" s="335"/>
      <c r="F206" s="754"/>
      <c r="G206" s="754"/>
      <c r="H206" s="754"/>
      <c r="I206" s="754"/>
      <c r="J206" s="754"/>
      <c r="K206" s="754"/>
      <c r="L206" s="754"/>
      <c r="M206" s="754"/>
      <c r="N206" s="754"/>
      <c r="O206" s="754"/>
      <c r="P206" s="754"/>
      <c r="Q206" s="754"/>
      <c r="R206" s="754"/>
      <c r="S206" s="754"/>
      <c r="T206" s="754"/>
      <c r="U206" s="142"/>
      <c r="V206" s="143"/>
      <c r="W206" s="617"/>
      <c r="X206" s="157"/>
      <c r="Y206" s="157"/>
      <c r="Z206" s="157"/>
      <c r="AA206" s="161"/>
      <c r="AB206" s="162"/>
      <c r="AC206" s="163"/>
      <c r="AD206" s="164"/>
      <c r="AE206" s="335"/>
      <c r="AF206" s="335"/>
      <c r="AG206" s="163"/>
      <c r="AH206" s="335"/>
      <c r="AI206" s="335"/>
      <c r="AJ206" s="335"/>
      <c r="AK206" s="163"/>
      <c r="AL206" s="144"/>
      <c r="AM206" s="142"/>
      <c r="AN206" s="143"/>
      <c r="AO206" s="335"/>
      <c r="AP206" s="335"/>
      <c r="AQ206" s="335"/>
    </row>
    <row r="207" spans="1:43" customFormat="1" ht="11.25" customHeight="1" x14ac:dyDescent="0.2">
      <c r="A207" s="335"/>
      <c r="B207" s="155"/>
      <c r="C207" s="142"/>
      <c r="D207" s="143"/>
      <c r="E207" s="335"/>
      <c r="F207" s="754"/>
      <c r="G207" s="754"/>
      <c r="H207" s="754"/>
      <c r="I207" s="754"/>
      <c r="J207" s="754"/>
      <c r="K207" s="754"/>
      <c r="L207" s="754"/>
      <c r="M207" s="754"/>
      <c r="N207" s="754"/>
      <c r="O207" s="754"/>
      <c r="P207" s="754"/>
      <c r="Q207" s="754"/>
      <c r="R207" s="754"/>
      <c r="S207" s="754"/>
      <c r="T207" s="754"/>
      <c r="U207" s="142"/>
      <c r="V207" s="143"/>
      <c r="W207" s="617"/>
      <c r="X207" s="157"/>
      <c r="Y207" s="157"/>
      <c r="Z207" s="157"/>
      <c r="AA207" s="161"/>
      <c r="AB207" s="162"/>
      <c r="AC207" s="163"/>
      <c r="AD207" s="164"/>
      <c r="AE207" s="335"/>
      <c r="AF207" s="335"/>
      <c r="AG207" s="163"/>
      <c r="AH207" s="335"/>
      <c r="AI207" s="335"/>
      <c r="AJ207" s="335"/>
      <c r="AK207" s="163"/>
      <c r="AL207" s="144"/>
      <c r="AM207" s="142"/>
      <c r="AN207" s="143"/>
      <c r="AO207" s="335"/>
      <c r="AP207" s="335"/>
      <c r="AQ207" s="335"/>
    </row>
    <row r="208" spans="1:43" customFormat="1" ht="11.25" customHeight="1" x14ac:dyDescent="0.2">
      <c r="A208" s="335"/>
      <c r="B208" s="155"/>
      <c r="C208" s="142"/>
      <c r="D208" s="143"/>
      <c r="E208" s="335"/>
      <c r="F208" s="754"/>
      <c r="G208" s="754"/>
      <c r="H208" s="754"/>
      <c r="I208" s="754"/>
      <c r="J208" s="754"/>
      <c r="K208" s="754"/>
      <c r="L208" s="754"/>
      <c r="M208" s="754"/>
      <c r="N208" s="754"/>
      <c r="O208" s="754"/>
      <c r="P208" s="754"/>
      <c r="Q208" s="754"/>
      <c r="R208" s="754"/>
      <c r="S208" s="754"/>
      <c r="T208" s="754"/>
      <c r="U208" s="142"/>
      <c r="V208" s="143"/>
      <c r="W208" s="617"/>
      <c r="X208" s="157"/>
      <c r="Y208" s="157"/>
      <c r="Z208" s="157"/>
      <c r="AA208" s="161"/>
      <c r="AB208" s="162"/>
      <c r="AC208" s="163"/>
      <c r="AD208" s="164"/>
      <c r="AE208" s="335"/>
      <c r="AF208" s="335"/>
      <c r="AG208" s="163"/>
      <c r="AH208" s="335"/>
      <c r="AI208" s="335"/>
      <c r="AJ208" s="335"/>
      <c r="AK208" s="163"/>
      <c r="AL208" s="144"/>
      <c r="AM208" s="142"/>
      <c r="AN208" s="143"/>
      <c r="AO208" s="335"/>
      <c r="AP208" s="335"/>
      <c r="AQ208" s="335"/>
    </row>
    <row r="209" spans="1:43" customFormat="1" ht="6" customHeight="1" x14ac:dyDescent="0.2">
      <c r="A209" s="335"/>
      <c r="B209" s="155"/>
      <c r="C209" s="142"/>
      <c r="D209" s="165"/>
      <c r="E209" s="166"/>
      <c r="F209" s="166"/>
      <c r="G209" s="166"/>
      <c r="H209" s="166"/>
      <c r="I209" s="166"/>
      <c r="J209" s="166"/>
      <c r="K209" s="166"/>
      <c r="L209" s="166"/>
      <c r="M209" s="166"/>
      <c r="N209" s="166"/>
      <c r="O209" s="166"/>
      <c r="P209" s="166"/>
      <c r="Q209" s="166"/>
      <c r="R209" s="166"/>
      <c r="S209" s="166"/>
      <c r="T209" s="166"/>
      <c r="U209" s="167"/>
      <c r="V209" s="165"/>
      <c r="W209" s="166"/>
      <c r="X209" s="166"/>
      <c r="Y209" s="166"/>
      <c r="Z209" s="166"/>
      <c r="AA209" s="168"/>
      <c r="AB209" s="613"/>
      <c r="AC209" s="614"/>
      <c r="AD209" s="168"/>
      <c r="AE209" s="166"/>
      <c r="AF209" s="166"/>
      <c r="AG209" s="614"/>
      <c r="AH209" s="166"/>
      <c r="AI209" s="166"/>
      <c r="AJ209" s="166"/>
      <c r="AK209" s="614"/>
      <c r="AL209" s="170"/>
      <c r="AM209" s="167"/>
      <c r="AN209" s="143"/>
      <c r="AO209" s="335"/>
      <c r="AP209" s="335"/>
      <c r="AQ209" s="335"/>
    </row>
    <row r="210" spans="1:43" ht="6" customHeight="1" x14ac:dyDescent="0.2">
      <c r="A210" s="335"/>
      <c r="B210" s="155"/>
      <c r="C210" s="142"/>
      <c r="D210" s="171"/>
      <c r="E210" s="172"/>
      <c r="F210" s="172"/>
      <c r="G210" s="172"/>
      <c r="H210" s="172"/>
      <c r="I210" s="172"/>
      <c r="J210" s="172"/>
      <c r="K210" s="172"/>
      <c r="L210" s="172"/>
      <c r="M210" s="172"/>
      <c r="N210" s="172"/>
      <c r="O210" s="172"/>
      <c r="P210" s="172"/>
      <c r="Q210" s="172"/>
      <c r="R210" s="172"/>
      <c r="S210" s="172"/>
      <c r="T210" s="172"/>
      <c r="U210" s="173"/>
      <c r="V210" s="171"/>
      <c r="W210" s="172"/>
      <c r="X210" s="172"/>
      <c r="Y210" s="172"/>
      <c r="Z210" s="172"/>
      <c r="AA210" s="174"/>
      <c r="AB210" s="172"/>
      <c r="AC210" s="175"/>
      <c r="AD210" s="174"/>
      <c r="AE210" s="172"/>
      <c r="AF210" s="172"/>
      <c r="AG210" s="175"/>
      <c r="AH210" s="172"/>
      <c r="AI210" s="172"/>
      <c r="AJ210" s="172"/>
      <c r="AK210" s="175"/>
      <c r="AL210" s="176"/>
      <c r="AM210" s="173"/>
      <c r="AN210" s="143"/>
      <c r="AO210" s="335"/>
      <c r="AP210" s="335"/>
      <c r="AQ210" s="335"/>
    </row>
    <row r="211" spans="1:43" ht="11.25" customHeight="1" x14ac:dyDescent="0.2">
      <c r="A211" s="335"/>
      <c r="B211" s="155" t="s">
        <v>617</v>
      </c>
      <c r="C211" s="142"/>
      <c r="D211" s="143"/>
      <c r="E211" s="335" t="s">
        <v>763</v>
      </c>
      <c r="F211" s="754" t="str">
        <f ca="1">VLOOKUP(CONCATENATE($B$80&amp;INDIRECT(ADDRESS(ROW(),COLUMN()-1))),Language_Translations,MATCH(Language_Selected,Language_Options,0),FALSE)</f>
        <v>Red palm oil?</v>
      </c>
      <c r="G211" s="754"/>
      <c r="H211" s="754"/>
      <c r="I211" s="754"/>
      <c r="J211" s="754"/>
      <c r="K211" s="754"/>
      <c r="L211" s="754"/>
      <c r="M211" s="754"/>
      <c r="N211" s="754"/>
      <c r="O211" s="754"/>
      <c r="P211" s="754"/>
      <c r="Q211" s="754"/>
      <c r="R211" s="754"/>
      <c r="S211" s="754"/>
      <c r="T211" s="754"/>
      <c r="U211" s="142"/>
      <c r="V211" s="143"/>
      <c r="W211" s="617" t="s">
        <v>763</v>
      </c>
      <c r="X211" s="157" t="s">
        <v>9</v>
      </c>
      <c r="Y211" s="157"/>
      <c r="Z211" s="157"/>
      <c r="AA211" s="161"/>
      <c r="AB211" s="162"/>
      <c r="AC211" s="163" t="s">
        <v>87</v>
      </c>
      <c r="AD211" s="164"/>
      <c r="AE211" s="335"/>
      <c r="AF211" s="335"/>
      <c r="AG211" s="163" t="s">
        <v>89</v>
      </c>
      <c r="AH211" s="335"/>
      <c r="AI211" s="335"/>
      <c r="AJ211" s="335"/>
      <c r="AK211" s="163" t="s">
        <v>212</v>
      </c>
      <c r="AL211" s="144"/>
      <c r="AM211" s="142"/>
      <c r="AN211" s="143"/>
      <c r="AO211" s="335"/>
      <c r="AP211" s="335"/>
      <c r="AQ211" s="335"/>
    </row>
    <row r="212" spans="1:43" ht="6" customHeight="1" x14ac:dyDescent="0.2">
      <c r="A212" s="335"/>
      <c r="B212" s="155"/>
      <c r="C212" s="142"/>
      <c r="D212" s="165"/>
      <c r="E212" s="166"/>
      <c r="F212" s="166"/>
      <c r="G212" s="166"/>
      <c r="H212" s="166"/>
      <c r="I212" s="166"/>
      <c r="J212" s="166"/>
      <c r="K212" s="166"/>
      <c r="L212" s="166"/>
      <c r="M212" s="166"/>
      <c r="N212" s="166"/>
      <c r="O212" s="166"/>
      <c r="P212" s="166"/>
      <c r="Q212" s="166"/>
      <c r="R212" s="166"/>
      <c r="S212" s="166"/>
      <c r="T212" s="166"/>
      <c r="U212" s="167"/>
      <c r="V212" s="165"/>
      <c r="W212" s="166"/>
      <c r="X212" s="166"/>
      <c r="Y212" s="166"/>
      <c r="Z212" s="166"/>
      <c r="AA212" s="168"/>
      <c r="AB212" s="166"/>
      <c r="AC212" s="169"/>
      <c r="AD212" s="168"/>
      <c r="AE212" s="166"/>
      <c r="AF212" s="166"/>
      <c r="AG212" s="169"/>
      <c r="AH212" s="166"/>
      <c r="AI212" s="166"/>
      <c r="AJ212" s="166"/>
      <c r="AK212" s="169"/>
      <c r="AL212" s="170"/>
      <c r="AM212" s="167"/>
      <c r="AN212" s="143"/>
      <c r="AO212" s="335"/>
      <c r="AP212" s="335"/>
      <c r="AQ212" s="335"/>
    </row>
    <row r="213" spans="1:43" s="232" customFormat="1" ht="6" customHeight="1" x14ac:dyDescent="0.2">
      <c r="A213" s="335"/>
      <c r="B213" s="155"/>
      <c r="C213" s="142"/>
      <c r="D213" s="171"/>
      <c r="E213" s="172"/>
      <c r="F213" s="172"/>
      <c r="G213" s="172"/>
      <c r="H213" s="172"/>
      <c r="I213" s="172"/>
      <c r="J213" s="172"/>
      <c r="K213" s="172"/>
      <c r="L213" s="172"/>
      <c r="M213" s="172"/>
      <c r="N213" s="172"/>
      <c r="O213" s="172"/>
      <c r="P213" s="172"/>
      <c r="Q213" s="172"/>
      <c r="R213" s="172"/>
      <c r="S213" s="172"/>
      <c r="T213" s="172"/>
      <c r="U213" s="173"/>
      <c r="V213" s="171"/>
      <c r="W213" s="172"/>
      <c r="X213" s="172"/>
      <c r="Y213" s="172"/>
      <c r="Z213" s="172"/>
      <c r="AA213" s="174"/>
      <c r="AB213" s="615"/>
      <c r="AC213" s="616"/>
      <c r="AD213" s="174"/>
      <c r="AE213" s="172"/>
      <c r="AF213" s="172"/>
      <c r="AG213" s="616"/>
      <c r="AH213" s="172"/>
      <c r="AI213" s="172"/>
      <c r="AJ213" s="172"/>
      <c r="AK213" s="616"/>
      <c r="AL213" s="176"/>
      <c r="AM213" s="173"/>
      <c r="AN213" s="143"/>
      <c r="AO213" s="335"/>
      <c r="AP213" s="335"/>
      <c r="AQ213" s="335"/>
    </row>
    <row r="214" spans="1:43" s="232" customFormat="1" ht="11.25" customHeight="1" x14ac:dyDescent="0.2">
      <c r="A214" s="335"/>
      <c r="B214" s="155"/>
      <c r="C214" s="142"/>
      <c r="D214" s="143"/>
      <c r="E214" s="232" t="s">
        <v>778</v>
      </c>
      <c r="F214" s="754" t="str">
        <f ca="1">VLOOKUP(CONCATENATE($B$80&amp;INDIRECT(ADDRESS(ROW(),COLUMN()-1))),Language_Translations,MATCH(Language_Selected,Language_Options,0),FALSE)</f>
        <v xml:space="preserve">Any other solid, semi-solid, or soft food?
</v>
      </c>
      <c r="G214" s="754"/>
      <c r="H214" s="754"/>
      <c r="I214" s="754"/>
      <c r="J214" s="754"/>
      <c r="K214" s="754"/>
      <c r="L214" s="754"/>
      <c r="M214" s="754"/>
      <c r="N214" s="754"/>
      <c r="O214" s="754"/>
      <c r="P214" s="754"/>
      <c r="Q214" s="754"/>
      <c r="R214" s="754"/>
      <c r="S214" s="754"/>
      <c r="T214" s="754"/>
      <c r="U214" s="142"/>
      <c r="V214" s="143"/>
      <c r="W214" s="232" t="s">
        <v>778</v>
      </c>
      <c r="X214" s="157" t="s">
        <v>9</v>
      </c>
      <c r="Y214" s="157"/>
      <c r="Z214" s="157"/>
      <c r="AA214" s="161"/>
      <c r="AB214" s="162"/>
      <c r="AC214" s="163" t="s">
        <v>87</v>
      </c>
      <c r="AD214" s="164"/>
      <c r="AE214" s="335"/>
      <c r="AF214" s="335"/>
      <c r="AG214" s="163" t="s">
        <v>89</v>
      </c>
      <c r="AH214" s="335"/>
      <c r="AI214" s="335"/>
      <c r="AJ214" s="335"/>
      <c r="AK214" s="163" t="s">
        <v>212</v>
      </c>
      <c r="AL214" s="144"/>
      <c r="AM214" s="142"/>
      <c r="AN214" s="143"/>
      <c r="AO214" s="335"/>
      <c r="AP214" s="335"/>
      <c r="AQ214" s="335"/>
    </row>
    <row r="215" spans="1:43" s="232" customFormat="1" ht="11.25" customHeight="1" x14ac:dyDescent="0.2">
      <c r="A215" s="335"/>
      <c r="B215" s="155"/>
      <c r="C215" s="142"/>
      <c r="D215" s="143"/>
      <c r="E215" s="335"/>
      <c r="F215" s="354"/>
      <c r="G215" s="354"/>
      <c r="H215" s="354"/>
      <c r="I215" s="354"/>
      <c r="J215" s="354"/>
      <c r="K215" s="354"/>
      <c r="L215" s="354"/>
      <c r="M215" s="354"/>
      <c r="N215" s="354"/>
      <c r="O215" s="354"/>
      <c r="P215" s="354"/>
      <c r="Q215" s="354"/>
      <c r="R215" s="354"/>
      <c r="S215" s="354"/>
      <c r="T215" s="354"/>
      <c r="U215" s="142"/>
      <c r="V215" s="143"/>
      <c r="W215" s="335"/>
      <c r="X215" s="157"/>
      <c r="Y215" s="157"/>
      <c r="Z215" s="157"/>
      <c r="AA215" s="161"/>
      <c r="AB215" s="162"/>
      <c r="AC215" s="163"/>
      <c r="AD215" s="164"/>
      <c r="AE215" s="335"/>
      <c r="AF215" s="335"/>
      <c r="AG215" s="163"/>
      <c r="AH215" s="335"/>
      <c r="AI215" s="335"/>
      <c r="AJ215" s="335"/>
      <c r="AK215" s="163"/>
      <c r="AL215" s="144"/>
      <c r="AM215" s="142"/>
      <c r="AN215" s="143"/>
      <c r="AO215" s="335"/>
      <c r="AP215" s="335"/>
      <c r="AQ215" s="335"/>
    </row>
    <row r="216" spans="1:43" s="232" customFormat="1" ht="11.25" customHeight="1" x14ac:dyDescent="0.2">
      <c r="A216" s="335"/>
      <c r="B216" s="155"/>
      <c r="C216" s="142"/>
      <c r="D216" s="143"/>
      <c r="E216" s="335"/>
      <c r="F216" s="754" t="str">
        <f ca="1">VLOOKUP(CONCATENATE($B$80&amp;INDIRECT(ADDRESS(ROW()-2,COLUMN()-1)),"what"),Language_Translations,MATCH(Language_Selected,Language_Options,0),FALSE)</f>
        <v>IF YES: What was the food?</v>
      </c>
      <c r="G216" s="754"/>
      <c r="H216" s="754"/>
      <c r="I216" s="754"/>
      <c r="J216" s="754"/>
      <c r="K216" s="754"/>
      <c r="L216" s="754"/>
      <c r="M216" s="754"/>
      <c r="N216" s="754"/>
      <c r="O216" s="754"/>
      <c r="P216" s="754"/>
      <c r="Q216" s="754"/>
      <c r="R216" s="754"/>
      <c r="S216" s="754"/>
      <c r="T216" s="754"/>
      <c r="U216" s="142"/>
      <c r="V216" s="143"/>
      <c r="W216" s="335"/>
      <c r="X216" s="335" t="s">
        <v>764</v>
      </c>
      <c r="Y216" s="157"/>
      <c r="Z216" s="157"/>
      <c r="AA216" s="161"/>
      <c r="AB216" s="162"/>
      <c r="AC216" s="163"/>
      <c r="AD216" s="561"/>
      <c r="AE216" s="182"/>
      <c r="AF216" s="182"/>
      <c r="AG216" s="560"/>
      <c r="AH216" s="182"/>
      <c r="AI216" s="182"/>
      <c r="AJ216" s="182"/>
      <c r="AK216" s="560"/>
      <c r="AL216" s="183"/>
      <c r="AM216" s="142"/>
      <c r="AN216" s="143"/>
      <c r="AO216" s="335"/>
      <c r="AP216" s="335"/>
      <c r="AQ216" s="335"/>
    </row>
    <row r="217" spans="1:43" s="232" customFormat="1" ht="11.25" customHeight="1" x14ac:dyDescent="0.2">
      <c r="A217" s="335"/>
      <c r="B217" s="155"/>
      <c r="C217" s="142"/>
      <c r="D217" s="143"/>
      <c r="E217" s="335"/>
      <c r="F217" s="559"/>
      <c r="G217" s="559"/>
      <c r="H217" s="559"/>
      <c r="I217" s="559"/>
      <c r="J217" s="559"/>
      <c r="K217" s="559"/>
      <c r="L217" s="559"/>
      <c r="M217" s="559"/>
      <c r="N217" s="559"/>
      <c r="O217" s="559"/>
      <c r="P217" s="559"/>
      <c r="Q217" s="559"/>
      <c r="R217" s="559"/>
      <c r="S217" s="559"/>
      <c r="T217" s="559"/>
      <c r="U217" s="142"/>
      <c r="V217" s="143"/>
      <c r="W217" s="335"/>
      <c r="X217" s="335"/>
      <c r="Y217" s="157"/>
      <c r="Z217" s="157"/>
      <c r="AA217" s="161"/>
      <c r="AC217" s="562" t="s">
        <v>102</v>
      </c>
      <c r="AD217" s="563"/>
      <c r="AE217" s="413"/>
      <c r="AF217" s="413"/>
      <c r="AG217" s="562"/>
      <c r="AH217" s="413"/>
      <c r="AI217" s="413"/>
      <c r="AJ217" s="413"/>
      <c r="AK217" s="562"/>
      <c r="AL217" s="413"/>
      <c r="AM217" s="142"/>
      <c r="AN217" s="143"/>
      <c r="AO217" s="335"/>
      <c r="AP217" s="335"/>
      <c r="AQ217" s="335"/>
    </row>
    <row r="218" spans="1:43" s="232" customFormat="1" ht="11.25" customHeight="1" x14ac:dyDescent="0.2">
      <c r="A218" s="335"/>
      <c r="B218" s="155"/>
      <c r="C218" s="142"/>
      <c r="D218" s="143"/>
      <c r="E218" s="335"/>
      <c r="F218" s="754" t="s">
        <v>765</v>
      </c>
      <c r="G218" s="754"/>
      <c r="H218" s="754"/>
      <c r="I218" s="754"/>
      <c r="J218" s="754"/>
      <c r="K218" s="754"/>
      <c r="L218" s="754"/>
      <c r="M218" s="754"/>
      <c r="N218" s="754"/>
      <c r="O218" s="754"/>
      <c r="P218" s="754"/>
      <c r="Q218" s="754"/>
      <c r="R218" s="754"/>
      <c r="S218" s="754"/>
      <c r="T218" s="754"/>
      <c r="U218" s="142"/>
      <c r="V218" s="143"/>
      <c r="AM218" s="142"/>
      <c r="AN218" s="143"/>
      <c r="AO218" s="335"/>
      <c r="AP218" s="335"/>
      <c r="AQ218" s="335"/>
    </row>
    <row r="219" spans="1:43" s="232" customFormat="1" ht="11.25" customHeight="1" x14ac:dyDescent="0.2">
      <c r="A219" s="335"/>
      <c r="B219" s="155"/>
      <c r="C219" s="142"/>
      <c r="D219" s="143"/>
      <c r="E219" s="335"/>
      <c r="F219" s="754"/>
      <c r="G219" s="754"/>
      <c r="H219" s="754"/>
      <c r="I219" s="754"/>
      <c r="J219" s="754"/>
      <c r="K219" s="754"/>
      <c r="L219" s="754"/>
      <c r="M219" s="754"/>
      <c r="N219" s="754"/>
      <c r="O219" s="754"/>
      <c r="P219" s="754"/>
      <c r="Q219" s="754"/>
      <c r="R219" s="754"/>
      <c r="S219" s="754"/>
      <c r="T219" s="754"/>
      <c r="U219" s="142"/>
      <c r="V219" s="143"/>
      <c r="AM219" s="142"/>
      <c r="AN219" s="143"/>
      <c r="AO219" s="335"/>
      <c r="AP219" s="335"/>
      <c r="AQ219" s="335"/>
    </row>
    <row r="220" spans="1:43" s="232" customFormat="1" ht="11.25" customHeight="1" x14ac:dyDescent="0.2">
      <c r="A220" s="335"/>
      <c r="B220" s="155"/>
      <c r="C220" s="142"/>
      <c r="D220" s="143"/>
      <c r="E220" s="335"/>
      <c r="F220" s="754"/>
      <c r="G220" s="754"/>
      <c r="H220" s="754"/>
      <c r="I220" s="754"/>
      <c r="J220" s="754"/>
      <c r="K220" s="754"/>
      <c r="L220" s="754"/>
      <c r="M220" s="754"/>
      <c r="N220" s="754"/>
      <c r="O220" s="754"/>
      <c r="P220" s="754"/>
      <c r="Q220" s="754"/>
      <c r="R220" s="754"/>
      <c r="S220" s="754"/>
      <c r="T220" s="754"/>
      <c r="U220" s="142"/>
      <c r="V220" s="143"/>
      <c r="W220" s="335"/>
      <c r="X220" s="157"/>
      <c r="Y220" s="157"/>
      <c r="Z220" s="157"/>
      <c r="AA220" s="161"/>
      <c r="AB220" s="162"/>
      <c r="AC220" s="163"/>
      <c r="AD220" s="164"/>
      <c r="AE220" s="335"/>
      <c r="AF220" s="335"/>
      <c r="AG220" s="163"/>
      <c r="AH220" s="335"/>
      <c r="AI220" s="335"/>
      <c r="AJ220" s="335"/>
      <c r="AK220" s="163"/>
      <c r="AL220" s="144"/>
      <c r="AM220" s="142"/>
      <c r="AN220" s="143"/>
      <c r="AO220" s="335"/>
      <c r="AP220" s="335"/>
      <c r="AQ220" s="335"/>
    </row>
    <row r="221" spans="1:43" s="232" customFormat="1" ht="11.25" customHeight="1" x14ac:dyDescent="0.2">
      <c r="A221" s="335"/>
      <c r="B221" s="155"/>
      <c r="C221" s="142"/>
      <c r="D221" s="143"/>
      <c r="E221" s="335"/>
      <c r="F221" s="754"/>
      <c r="G221" s="754"/>
      <c r="H221" s="754"/>
      <c r="I221" s="754"/>
      <c r="J221" s="754"/>
      <c r="K221" s="754"/>
      <c r="L221" s="754"/>
      <c r="M221" s="754"/>
      <c r="N221" s="754"/>
      <c r="O221" s="754"/>
      <c r="P221" s="754"/>
      <c r="Q221" s="754"/>
      <c r="R221" s="754"/>
      <c r="S221" s="754"/>
      <c r="T221" s="754"/>
      <c r="U221" s="142"/>
      <c r="V221" s="143"/>
      <c r="W221" s="335"/>
      <c r="X221" s="157"/>
      <c r="Y221" s="157"/>
      <c r="Z221" s="157"/>
      <c r="AA221" s="161"/>
      <c r="AB221" s="162"/>
      <c r="AC221" s="163"/>
      <c r="AD221" s="164"/>
      <c r="AE221" s="335"/>
      <c r="AF221" s="335"/>
      <c r="AG221" s="163"/>
      <c r="AH221" s="335"/>
      <c r="AI221" s="335"/>
      <c r="AJ221" s="335"/>
      <c r="AK221" s="163"/>
      <c r="AL221" s="144"/>
      <c r="AM221" s="142"/>
      <c r="AN221" s="143"/>
      <c r="AO221" s="335"/>
      <c r="AP221" s="335"/>
      <c r="AQ221" s="335"/>
    </row>
    <row r="222" spans="1:43" s="232" customFormat="1" ht="11.25" customHeight="1" x14ac:dyDescent="0.2">
      <c r="A222" s="335"/>
      <c r="B222" s="155"/>
      <c r="C222" s="142"/>
      <c r="D222" s="143"/>
      <c r="E222" s="335"/>
      <c r="F222" s="754"/>
      <c r="G222" s="754"/>
      <c r="H222" s="754"/>
      <c r="I222" s="754"/>
      <c r="J222" s="754"/>
      <c r="K222" s="754"/>
      <c r="L222" s="754"/>
      <c r="M222" s="754"/>
      <c r="N222" s="754"/>
      <c r="O222" s="754"/>
      <c r="P222" s="754"/>
      <c r="Q222" s="754"/>
      <c r="R222" s="754"/>
      <c r="S222" s="754"/>
      <c r="T222" s="754"/>
      <c r="U222" s="142"/>
      <c r="V222" s="143"/>
      <c r="W222" s="335"/>
      <c r="X222" s="157"/>
      <c r="Y222" s="157"/>
      <c r="Z222" s="157"/>
      <c r="AA222" s="161"/>
      <c r="AB222" s="162"/>
      <c r="AC222" s="163"/>
      <c r="AD222" s="164"/>
      <c r="AE222" s="335"/>
      <c r="AF222" s="335"/>
      <c r="AG222" s="163"/>
      <c r="AH222" s="335"/>
      <c r="AI222" s="335"/>
      <c r="AJ222" s="335"/>
      <c r="AK222" s="163"/>
      <c r="AL222" s="144"/>
      <c r="AM222" s="142"/>
      <c r="AN222" s="143"/>
      <c r="AO222" s="335"/>
      <c r="AP222" s="335"/>
      <c r="AQ222" s="335"/>
    </row>
    <row r="223" spans="1:43" s="232" customFormat="1" ht="11.25" customHeight="1" x14ac:dyDescent="0.2">
      <c r="A223" s="335"/>
      <c r="B223" s="155"/>
      <c r="C223" s="142"/>
      <c r="D223" s="143"/>
      <c r="E223" s="335"/>
      <c r="F223" s="754"/>
      <c r="G223" s="754"/>
      <c r="H223" s="754"/>
      <c r="I223" s="754"/>
      <c r="J223" s="754"/>
      <c r="K223" s="754"/>
      <c r="L223" s="754"/>
      <c r="M223" s="754"/>
      <c r="N223" s="754"/>
      <c r="O223" s="754"/>
      <c r="P223" s="754"/>
      <c r="Q223" s="754"/>
      <c r="R223" s="754"/>
      <c r="S223" s="754"/>
      <c r="T223" s="754"/>
      <c r="U223" s="142"/>
      <c r="V223" s="143"/>
      <c r="W223" s="335"/>
      <c r="X223" s="157"/>
      <c r="Y223" s="157"/>
      <c r="Z223" s="157"/>
      <c r="AA223" s="161"/>
      <c r="AB223" s="162"/>
      <c r="AC223" s="163"/>
      <c r="AD223" s="164"/>
      <c r="AE223" s="335"/>
      <c r="AF223" s="335"/>
      <c r="AG223" s="163"/>
      <c r="AH223" s="335"/>
      <c r="AI223" s="335"/>
      <c r="AJ223" s="335"/>
      <c r="AK223" s="163"/>
      <c r="AL223" s="144"/>
      <c r="AM223" s="142"/>
      <c r="AN223" s="143"/>
      <c r="AO223" s="335"/>
      <c r="AP223" s="335"/>
      <c r="AQ223" s="335"/>
    </row>
    <row r="224" spans="1:43" s="232" customFormat="1" ht="11.25" customHeight="1" x14ac:dyDescent="0.2">
      <c r="A224" s="335"/>
      <c r="B224" s="155"/>
      <c r="C224" s="142"/>
      <c r="D224" s="143"/>
      <c r="E224" s="335"/>
      <c r="F224" s="754"/>
      <c r="G224" s="754"/>
      <c r="H224" s="754"/>
      <c r="I224" s="754"/>
      <c r="J224" s="754"/>
      <c r="K224" s="754"/>
      <c r="L224" s="754"/>
      <c r="M224" s="754"/>
      <c r="N224" s="754"/>
      <c r="O224" s="754"/>
      <c r="P224" s="754"/>
      <c r="Q224" s="754"/>
      <c r="R224" s="754"/>
      <c r="S224" s="754"/>
      <c r="T224" s="754"/>
      <c r="U224" s="142"/>
      <c r="V224" s="143"/>
      <c r="W224" s="335"/>
      <c r="X224" s="157"/>
      <c r="Y224" s="157"/>
      <c r="Z224" s="157"/>
      <c r="AA224" s="161"/>
      <c r="AB224" s="162"/>
      <c r="AC224" s="163"/>
      <c r="AD224" s="164"/>
      <c r="AE224" s="335"/>
      <c r="AF224" s="335"/>
      <c r="AG224" s="163"/>
      <c r="AH224" s="335"/>
      <c r="AI224" s="335"/>
      <c r="AJ224" s="335"/>
      <c r="AK224" s="163"/>
      <c r="AL224" s="144"/>
      <c r="AM224" s="142"/>
      <c r="AN224" s="143"/>
      <c r="AO224" s="335"/>
      <c r="AP224" s="335"/>
      <c r="AQ224" s="335"/>
    </row>
    <row r="225" spans="1:46" s="232" customFormat="1" ht="6" customHeight="1" thickBot="1" x14ac:dyDescent="0.25">
      <c r="A225" s="137"/>
      <c r="B225" s="349"/>
      <c r="C225" s="138"/>
      <c r="D225" s="139"/>
      <c r="E225" s="137"/>
      <c r="F225" s="137"/>
      <c r="G225" s="137"/>
      <c r="H225" s="137"/>
      <c r="I225" s="137"/>
      <c r="J225" s="137"/>
      <c r="K225" s="137"/>
      <c r="L225" s="137"/>
      <c r="M225" s="137"/>
      <c r="N225" s="137"/>
      <c r="O225" s="137"/>
      <c r="P225" s="137"/>
      <c r="Q225" s="137"/>
      <c r="R225" s="137"/>
      <c r="S225" s="137"/>
      <c r="T225" s="137"/>
      <c r="U225" s="138"/>
      <c r="V225" s="139"/>
      <c r="W225" s="304"/>
      <c r="X225" s="137"/>
      <c r="Y225" s="137"/>
      <c r="Z225" s="137"/>
      <c r="AA225" s="137"/>
      <c r="AB225" s="349"/>
      <c r="AC225" s="137"/>
      <c r="AD225" s="137"/>
      <c r="AE225" s="137"/>
      <c r="AF225" s="137"/>
      <c r="AG225" s="349"/>
      <c r="AH225" s="137"/>
      <c r="AI225" s="137"/>
      <c r="AJ225" s="137"/>
      <c r="AK225" s="349"/>
      <c r="AL225" s="148"/>
      <c r="AM225" s="138"/>
      <c r="AN225" s="139"/>
      <c r="AO225" s="137"/>
      <c r="AP225" s="137"/>
      <c r="AQ225" s="137"/>
    </row>
    <row r="226" spans="1:46" ht="6" customHeight="1" x14ac:dyDescent="0.2">
      <c r="A226" s="159"/>
      <c r="B226" s="151"/>
      <c r="C226" s="152"/>
      <c r="D226" s="153"/>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4"/>
      <c r="AM226" s="152"/>
      <c r="AN226" s="153"/>
      <c r="AO226" s="150"/>
      <c r="AP226" s="150"/>
      <c r="AQ226" s="160"/>
    </row>
    <row r="227" spans="1:46" ht="10.4" customHeight="1" x14ac:dyDescent="0.2">
      <c r="A227" s="141"/>
      <c r="B227" s="146">
        <v>638</v>
      </c>
      <c r="C227" s="142"/>
      <c r="D227" s="143"/>
      <c r="E227" s="738" t="s">
        <v>1848</v>
      </c>
      <c r="F227" s="738"/>
      <c r="G227" s="738"/>
      <c r="H227" s="738"/>
      <c r="I227" s="738"/>
      <c r="J227" s="738"/>
      <c r="K227" s="738"/>
      <c r="L227" s="738"/>
      <c r="M227" s="738"/>
      <c r="N227" s="738"/>
      <c r="O227" s="738"/>
      <c r="P227" s="738"/>
      <c r="Q227" s="738"/>
      <c r="R227" s="738"/>
      <c r="S227" s="738"/>
      <c r="T227" s="738"/>
      <c r="U227" s="335"/>
      <c r="V227" s="335"/>
      <c r="W227" s="335"/>
      <c r="X227" s="335"/>
      <c r="Y227" s="335"/>
      <c r="Z227" s="335"/>
      <c r="AA227" s="335"/>
      <c r="AB227" s="335"/>
      <c r="AC227" s="335"/>
      <c r="AD227" s="335"/>
      <c r="AE227" s="335"/>
      <c r="AF227" s="335"/>
      <c r="AG227" s="335"/>
      <c r="AH227" s="335"/>
      <c r="AI227" s="335"/>
      <c r="AJ227" s="335"/>
      <c r="AK227" s="335"/>
      <c r="AL227" s="144"/>
      <c r="AM227" s="142"/>
      <c r="AN227" s="143"/>
      <c r="AO227" s="335"/>
      <c r="AP227" s="335"/>
      <c r="AQ227" s="145"/>
    </row>
    <row r="228" spans="1:46" ht="6" customHeight="1" x14ac:dyDescent="0.2">
      <c r="A228" s="141"/>
      <c r="B228" s="155"/>
      <c r="C228" s="142"/>
      <c r="D228" s="143"/>
      <c r="E228" s="335"/>
      <c r="F228" s="335"/>
      <c r="G228" s="335"/>
      <c r="H228" s="335"/>
      <c r="I228" s="335"/>
      <c r="J228" s="335"/>
      <c r="K228" s="335"/>
      <c r="L228" s="335"/>
      <c r="M228" s="335"/>
      <c r="N228" s="335"/>
      <c r="O228" s="335"/>
      <c r="P228" s="335"/>
      <c r="Q228" s="335"/>
      <c r="R228" s="335"/>
      <c r="S228" s="335"/>
      <c r="T228" s="335"/>
      <c r="U228" s="335"/>
      <c r="V228" s="335"/>
      <c r="W228" s="335"/>
      <c r="X228" s="335"/>
      <c r="Y228" s="335"/>
      <c r="Z228" s="335"/>
      <c r="AA228" s="335"/>
      <c r="AB228" s="335"/>
      <c r="AC228" s="335"/>
      <c r="AD228" s="335"/>
      <c r="AE228" s="335"/>
      <c r="AF228" s="335"/>
      <c r="AG228" s="335"/>
      <c r="AH228" s="335"/>
      <c r="AI228" s="335"/>
      <c r="AJ228" s="335"/>
      <c r="AK228" s="335"/>
      <c r="AL228" s="144"/>
      <c r="AM228" s="142"/>
      <c r="AN228" s="143"/>
      <c r="AO228" s="335"/>
      <c r="AP228" s="335"/>
      <c r="AQ228" s="145"/>
    </row>
    <row r="229" spans="1:46" x14ac:dyDescent="0.2">
      <c r="A229" s="141"/>
      <c r="B229" s="155"/>
      <c r="C229" s="142"/>
      <c r="D229" s="143"/>
      <c r="E229" s="335"/>
      <c r="F229" s="335"/>
      <c r="G229" s="335"/>
      <c r="H229" s="335"/>
      <c r="I229" s="335"/>
      <c r="J229" s="335"/>
      <c r="K229" s="335"/>
      <c r="M229" s="335"/>
      <c r="N229" s="335"/>
      <c r="O229" s="335"/>
      <c r="P229" s="144" t="s">
        <v>766</v>
      </c>
      <c r="Q229" s="335"/>
      <c r="R229" s="335"/>
      <c r="S229" s="335"/>
      <c r="T229" s="335"/>
      <c r="U229" s="335"/>
      <c r="V229" s="335"/>
      <c r="W229" s="335"/>
      <c r="Y229" s="335"/>
      <c r="Z229" s="144" t="s">
        <v>767</v>
      </c>
      <c r="AA229" s="335"/>
      <c r="AB229" s="335"/>
      <c r="AC229" s="335"/>
      <c r="AD229" s="335"/>
      <c r="AE229" s="335"/>
      <c r="AF229" s="335"/>
      <c r="AG229" s="335"/>
      <c r="AH229" s="335"/>
      <c r="AI229" s="335"/>
      <c r="AJ229" s="335"/>
      <c r="AK229" s="335"/>
      <c r="AL229" s="144"/>
      <c r="AM229" s="142"/>
      <c r="AN229" s="143"/>
      <c r="AO229" s="335"/>
      <c r="AP229" s="140">
        <v>640</v>
      </c>
      <c r="AQ229" s="145"/>
    </row>
    <row r="230" spans="1:46" ht="6" customHeight="1" thickBot="1" x14ac:dyDescent="0.25">
      <c r="A230" s="147"/>
      <c r="B230" s="349"/>
      <c r="C230" s="138"/>
      <c r="D230" s="139"/>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48"/>
      <c r="AM230" s="138"/>
      <c r="AN230" s="139"/>
      <c r="AO230" s="137"/>
      <c r="AP230" s="137"/>
      <c r="AQ230" s="149"/>
    </row>
    <row r="231" spans="1:46" ht="6" customHeight="1" x14ac:dyDescent="0.2">
      <c r="A231" s="150"/>
      <c r="B231" s="151"/>
      <c r="C231" s="152"/>
      <c r="D231" s="153"/>
      <c r="E231" s="150"/>
      <c r="F231" s="150"/>
      <c r="G231" s="150"/>
      <c r="H231" s="150"/>
      <c r="I231" s="150"/>
      <c r="J231" s="150"/>
      <c r="K231" s="150"/>
      <c r="L231" s="150"/>
      <c r="M231" s="150"/>
      <c r="N231" s="150"/>
      <c r="O231" s="150"/>
      <c r="P231" s="150"/>
      <c r="Q231" s="150"/>
      <c r="R231" s="150"/>
      <c r="S231" s="150"/>
      <c r="T231" s="150"/>
      <c r="U231" s="152"/>
      <c r="V231" s="153"/>
      <c r="W231" s="150"/>
      <c r="X231" s="150"/>
      <c r="Y231" s="150"/>
      <c r="Z231" s="150"/>
      <c r="AA231" s="150"/>
      <c r="AB231" s="150"/>
      <c r="AC231" s="150"/>
      <c r="AD231" s="150"/>
      <c r="AE231" s="150"/>
      <c r="AF231" s="150"/>
      <c r="AG231" s="150"/>
      <c r="AH231" s="150"/>
      <c r="AI231" s="150"/>
      <c r="AJ231" s="150"/>
      <c r="AK231" s="150"/>
      <c r="AL231" s="154"/>
      <c r="AM231" s="152"/>
      <c r="AN231" s="153"/>
      <c r="AO231" s="150"/>
      <c r="AP231" s="150"/>
      <c r="AQ231" s="150"/>
    </row>
    <row r="232" spans="1:46" ht="11.25" customHeight="1" x14ac:dyDescent="0.2">
      <c r="A232" s="335"/>
      <c r="B232" s="146">
        <v>639</v>
      </c>
      <c r="C232" s="142"/>
      <c r="D232" s="143"/>
      <c r="E232" s="715" t="str">
        <f ca="1">VLOOKUP(INDIRECT(ADDRESS(ROW(),COLUMN()-3)),Language_Translations,MATCH(Language_Selected,Language_Options,0),FALSE)</f>
        <v>Did (NAME) eat any solid, semi-solid, or soft foods yesterday during the day or at night?
IF ‘YES’ PROBE: What kind of solid, semi-solid or soft foods did (NAME) eat?</v>
      </c>
      <c r="F232" s="715"/>
      <c r="G232" s="715"/>
      <c r="H232" s="715"/>
      <c r="I232" s="715"/>
      <c r="J232" s="715"/>
      <c r="K232" s="715"/>
      <c r="L232" s="715"/>
      <c r="M232" s="715"/>
      <c r="N232" s="715"/>
      <c r="O232" s="715"/>
      <c r="P232" s="715"/>
      <c r="Q232" s="715"/>
      <c r="R232" s="715"/>
      <c r="S232" s="715"/>
      <c r="T232" s="715"/>
      <c r="U232" s="142"/>
      <c r="V232" s="143"/>
      <c r="W232" s="335" t="s">
        <v>112</v>
      </c>
      <c r="X232" s="335"/>
      <c r="Y232" s="157" t="s">
        <v>9</v>
      </c>
      <c r="Z232" s="157"/>
      <c r="AA232" s="157"/>
      <c r="AB232" s="157"/>
      <c r="AC232" s="157"/>
      <c r="AD232" s="157"/>
      <c r="AE232" s="157"/>
      <c r="AF232" s="157"/>
      <c r="AG232" s="157"/>
      <c r="AH232" s="157"/>
      <c r="AI232" s="157"/>
      <c r="AJ232" s="157"/>
      <c r="AK232" s="157"/>
      <c r="AL232" s="158" t="s">
        <v>87</v>
      </c>
      <c r="AM232" s="142"/>
      <c r="AN232" s="143"/>
      <c r="AP232" s="305"/>
      <c r="AQ232" s="335"/>
    </row>
    <row r="233" spans="1:46" ht="11.25" customHeight="1" x14ac:dyDescent="0.2">
      <c r="A233" s="335"/>
      <c r="B233" s="155"/>
      <c r="C233" s="142"/>
      <c r="D233" s="143"/>
      <c r="E233" s="715"/>
      <c r="F233" s="715"/>
      <c r="G233" s="715"/>
      <c r="H233" s="715"/>
      <c r="I233" s="715"/>
      <c r="J233" s="715"/>
      <c r="K233" s="715"/>
      <c r="L233" s="715"/>
      <c r="M233" s="715"/>
      <c r="N233" s="715"/>
      <c r="O233" s="715"/>
      <c r="P233" s="715"/>
      <c r="Q233" s="715"/>
      <c r="R233" s="715"/>
      <c r="S233" s="715"/>
      <c r="T233" s="715"/>
      <c r="U233" s="142"/>
      <c r="V233" s="143"/>
      <c r="W233" s="335"/>
      <c r="Z233" s="739" t="s">
        <v>768</v>
      </c>
      <c r="AA233" s="739"/>
      <c r="AB233" s="739"/>
      <c r="AC233" s="739"/>
      <c r="AD233" s="739"/>
      <c r="AE233" s="739"/>
      <c r="AF233" s="739"/>
      <c r="AG233" s="739"/>
      <c r="AH233" s="739"/>
      <c r="AI233" s="739"/>
      <c r="AJ233" s="739"/>
      <c r="AK233" s="335"/>
      <c r="AL233" s="144"/>
      <c r="AM233" s="142"/>
      <c r="AN233" s="143"/>
      <c r="AO233" s="335"/>
      <c r="AP233" s="335"/>
      <c r="AQ233" s="335"/>
    </row>
    <row r="234" spans="1:46" x14ac:dyDescent="0.2">
      <c r="A234" s="335"/>
      <c r="B234" s="155"/>
      <c r="C234" s="142"/>
      <c r="D234" s="143"/>
      <c r="E234" s="715"/>
      <c r="F234" s="715"/>
      <c r="G234" s="715"/>
      <c r="H234" s="715"/>
      <c r="I234" s="715"/>
      <c r="J234" s="715"/>
      <c r="K234" s="715"/>
      <c r="L234" s="715"/>
      <c r="M234" s="715"/>
      <c r="N234" s="715"/>
      <c r="O234" s="715"/>
      <c r="P234" s="715"/>
      <c r="Q234" s="715"/>
      <c r="R234" s="715"/>
      <c r="S234" s="715"/>
      <c r="T234" s="715"/>
      <c r="U234" s="142"/>
      <c r="V234" s="143"/>
      <c r="W234" s="335"/>
      <c r="Y234" s="352"/>
      <c r="Z234" s="739"/>
      <c r="AA234" s="739"/>
      <c r="AB234" s="739"/>
      <c r="AC234" s="739"/>
      <c r="AD234" s="739"/>
      <c r="AE234" s="739"/>
      <c r="AF234" s="739"/>
      <c r="AG234" s="739"/>
      <c r="AH234" s="739"/>
      <c r="AI234" s="739"/>
      <c r="AJ234" s="739"/>
      <c r="AK234" s="335"/>
      <c r="AL234" s="144"/>
      <c r="AM234" s="142"/>
      <c r="AN234" s="143"/>
      <c r="AO234" s="335"/>
      <c r="AP234" s="335"/>
      <c r="AQ234" s="335"/>
    </row>
    <row r="235" spans="1:46" x14ac:dyDescent="0.2">
      <c r="A235" s="335"/>
      <c r="B235" s="155"/>
      <c r="C235" s="142"/>
      <c r="D235" s="143"/>
      <c r="E235" s="715"/>
      <c r="F235" s="715"/>
      <c r="G235" s="715"/>
      <c r="H235" s="715"/>
      <c r="I235" s="715"/>
      <c r="J235" s="715"/>
      <c r="K235" s="715"/>
      <c r="L235" s="715"/>
      <c r="M235" s="715"/>
      <c r="N235" s="715"/>
      <c r="O235" s="715"/>
      <c r="P235" s="715"/>
      <c r="Q235" s="715"/>
      <c r="R235" s="715"/>
      <c r="S235" s="715"/>
      <c r="T235" s="715"/>
      <c r="U235" s="142"/>
      <c r="V235" s="143"/>
      <c r="W235" s="335"/>
      <c r="Y235" s="352"/>
      <c r="Z235" s="351"/>
      <c r="AA235" s="351"/>
      <c r="AB235" s="351"/>
      <c r="AC235" s="351"/>
      <c r="AD235" s="351"/>
      <c r="AE235" s="351"/>
      <c r="AF235" s="351"/>
      <c r="AG235" s="351"/>
      <c r="AH235" s="351"/>
      <c r="AI235" s="351"/>
      <c r="AJ235" s="351"/>
      <c r="AK235" s="335"/>
      <c r="AL235" s="144"/>
      <c r="AM235" s="142"/>
      <c r="AN235" s="143"/>
      <c r="AO235" s="335"/>
      <c r="AP235" s="335"/>
      <c r="AQ235" s="335"/>
    </row>
    <row r="236" spans="1:46" x14ac:dyDescent="0.2">
      <c r="A236" s="335"/>
      <c r="B236" s="155"/>
      <c r="C236" s="142"/>
      <c r="D236" s="143"/>
      <c r="E236" s="715"/>
      <c r="F236" s="715"/>
      <c r="G236" s="715"/>
      <c r="H236" s="715"/>
      <c r="I236" s="715"/>
      <c r="J236" s="715"/>
      <c r="K236" s="715"/>
      <c r="L236" s="715"/>
      <c r="M236" s="715"/>
      <c r="N236" s="715"/>
      <c r="O236" s="715"/>
      <c r="P236" s="715"/>
      <c r="Q236" s="715"/>
      <c r="R236" s="715"/>
      <c r="S236" s="715"/>
      <c r="T236" s="715"/>
      <c r="U236" s="142"/>
      <c r="V236" s="143"/>
      <c r="W236" s="335"/>
      <c r="Y236" s="352"/>
      <c r="Z236" s="351"/>
      <c r="AA236" s="351"/>
      <c r="AB236" s="351"/>
      <c r="AC236" s="351"/>
      <c r="AD236" s="351"/>
      <c r="AE236" s="351"/>
      <c r="AF236" s="351"/>
      <c r="AH236" s="181" t="s">
        <v>769</v>
      </c>
      <c r="AI236" s="351"/>
      <c r="AJ236" s="351"/>
      <c r="AK236" s="335"/>
      <c r="AL236" s="144"/>
      <c r="AM236" s="142"/>
      <c r="AN236" s="143"/>
      <c r="AO236" s="335"/>
      <c r="AP236" s="335"/>
      <c r="AQ236" s="335"/>
    </row>
    <row r="237" spans="1:46" x14ac:dyDescent="0.2">
      <c r="A237" s="335"/>
      <c r="B237" s="155"/>
      <c r="C237" s="142"/>
      <c r="D237" s="143"/>
      <c r="E237" s="715"/>
      <c r="F237" s="715"/>
      <c r="G237" s="715"/>
      <c r="H237" s="715"/>
      <c r="I237" s="715"/>
      <c r="J237" s="715"/>
      <c r="K237" s="715"/>
      <c r="L237" s="715"/>
      <c r="M237" s="715"/>
      <c r="N237" s="715"/>
      <c r="O237" s="715"/>
      <c r="P237" s="715"/>
      <c r="Q237" s="715"/>
      <c r="R237" s="715"/>
      <c r="S237" s="715"/>
      <c r="T237" s="715"/>
      <c r="U237" s="142"/>
      <c r="V237" s="143"/>
      <c r="W237" s="335"/>
      <c r="Y237" s="352"/>
      <c r="Z237" s="351"/>
      <c r="AA237" s="351"/>
      <c r="AB237" s="351"/>
      <c r="AC237" s="351"/>
      <c r="AD237" s="351"/>
      <c r="AE237" s="351"/>
      <c r="AF237" s="351"/>
      <c r="AH237" s="181"/>
      <c r="AI237" s="351"/>
      <c r="AJ237" s="351"/>
      <c r="AK237" s="335"/>
      <c r="AL237" s="144"/>
      <c r="AM237" s="142"/>
      <c r="AN237" s="143"/>
      <c r="AO237" s="335"/>
      <c r="AP237" s="335"/>
      <c r="AQ237" s="335"/>
    </row>
    <row r="238" spans="1:46" ht="11.25" customHeight="1" x14ac:dyDescent="0.2">
      <c r="A238" s="335"/>
      <c r="B238" s="155"/>
      <c r="C238" s="142"/>
      <c r="D238" s="143"/>
      <c r="E238" s="715"/>
      <c r="F238" s="715"/>
      <c r="G238" s="715"/>
      <c r="H238" s="715"/>
      <c r="I238" s="715"/>
      <c r="J238" s="715"/>
      <c r="K238" s="715"/>
      <c r="L238" s="715"/>
      <c r="M238" s="715"/>
      <c r="N238" s="715"/>
      <c r="O238" s="715"/>
      <c r="P238" s="715"/>
      <c r="Q238" s="715"/>
      <c r="R238" s="715"/>
      <c r="S238" s="715"/>
      <c r="T238" s="715"/>
      <c r="U238" s="142"/>
      <c r="V238" s="143"/>
      <c r="W238" s="335" t="s">
        <v>113</v>
      </c>
      <c r="X238" s="335"/>
      <c r="Y238" s="157" t="s">
        <v>9</v>
      </c>
      <c r="Z238" s="157"/>
      <c r="AA238" s="157"/>
      <c r="AB238" s="157"/>
      <c r="AC238" s="157"/>
      <c r="AD238" s="157"/>
      <c r="AE238" s="157"/>
      <c r="AF238" s="157"/>
      <c r="AG238" s="157"/>
      <c r="AH238" s="157"/>
      <c r="AI238" s="157"/>
      <c r="AJ238" s="157"/>
      <c r="AK238" s="157"/>
      <c r="AL238" s="158" t="s">
        <v>89</v>
      </c>
      <c r="AM238" s="142"/>
      <c r="AN238" s="143"/>
      <c r="AP238" s="140">
        <v>641</v>
      </c>
      <c r="AQ238" s="335"/>
      <c r="AT238"/>
    </row>
    <row r="239" spans="1:46" ht="6" customHeight="1" x14ac:dyDescent="0.2">
      <c r="A239" s="182"/>
      <c r="B239" s="353"/>
      <c r="C239" s="180"/>
      <c r="D239" s="179"/>
      <c r="E239" s="182"/>
      <c r="F239" s="182"/>
      <c r="G239" s="182"/>
      <c r="H239" s="182"/>
      <c r="I239" s="182"/>
      <c r="J239" s="182"/>
      <c r="K239" s="182"/>
      <c r="L239" s="182"/>
      <c r="M239" s="182"/>
      <c r="N239" s="182"/>
      <c r="O239" s="182"/>
      <c r="P239" s="182"/>
      <c r="Q239" s="182"/>
      <c r="R239" s="182"/>
      <c r="S239" s="182"/>
      <c r="T239" s="182"/>
      <c r="U239" s="180"/>
      <c r="V239" s="179"/>
      <c r="W239" s="182"/>
      <c r="X239" s="182"/>
      <c r="Y239" s="182"/>
      <c r="Z239" s="182"/>
      <c r="AA239" s="182"/>
      <c r="AB239" s="182"/>
      <c r="AC239" s="182"/>
      <c r="AD239" s="182"/>
      <c r="AE239" s="182"/>
      <c r="AF239" s="182"/>
      <c r="AG239" s="182"/>
      <c r="AH239" s="182"/>
      <c r="AI239" s="182"/>
      <c r="AJ239" s="182"/>
      <c r="AK239" s="182"/>
      <c r="AL239" s="183"/>
      <c r="AM239" s="180"/>
      <c r="AN239" s="179"/>
      <c r="AO239" s="182"/>
      <c r="AP239" s="182"/>
      <c r="AQ239" s="182"/>
    </row>
    <row r="240" spans="1:46" ht="6" customHeight="1" x14ac:dyDescent="0.2">
      <c r="A240" s="184"/>
      <c r="B240" s="357"/>
      <c r="C240" s="178"/>
      <c r="D240" s="177"/>
      <c r="E240" s="184"/>
      <c r="F240" s="184"/>
      <c r="G240" s="184"/>
      <c r="H240" s="184"/>
      <c r="I240" s="184"/>
      <c r="J240" s="184"/>
      <c r="K240" s="184"/>
      <c r="L240" s="184"/>
      <c r="M240" s="184"/>
      <c r="N240" s="184"/>
      <c r="O240" s="184"/>
      <c r="P240" s="184"/>
      <c r="Q240" s="184"/>
      <c r="R240" s="184"/>
      <c r="S240" s="184"/>
      <c r="T240" s="184"/>
      <c r="U240" s="178"/>
      <c r="V240" s="177"/>
      <c r="W240" s="184"/>
      <c r="X240" s="184"/>
      <c r="Y240" s="184"/>
      <c r="Z240" s="184"/>
      <c r="AA240" s="184"/>
      <c r="AB240" s="184"/>
      <c r="AC240" s="184"/>
      <c r="AD240" s="184"/>
      <c r="AE240" s="184"/>
      <c r="AF240" s="184"/>
      <c r="AG240" s="184"/>
      <c r="AH240" s="184"/>
      <c r="AI240" s="184"/>
      <c r="AJ240" s="184"/>
      <c r="AK240" s="184"/>
      <c r="AL240" s="185"/>
      <c r="AM240" s="178"/>
      <c r="AN240" s="177"/>
      <c r="AO240" s="184"/>
      <c r="AP240" s="184"/>
      <c r="AQ240" s="184"/>
    </row>
    <row r="241" spans="1:43" ht="11.25" customHeight="1" x14ac:dyDescent="0.2">
      <c r="A241" s="335"/>
      <c r="B241" s="146">
        <v>640</v>
      </c>
      <c r="C241" s="142"/>
      <c r="D241" s="143"/>
      <c r="E241" s="715" t="str">
        <f ca="1">VLOOKUP(INDIRECT(ADDRESS(ROW(),COLUMN()-3)),Language_Translations,MATCH(Language_Selected,Language_Options,0),FALSE)</f>
        <v>How many times did (NAME) eat solid, semi-solid, or soft foods yesterday during the day or at night?</v>
      </c>
      <c r="F241" s="715"/>
      <c r="G241" s="715"/>
      <c r="H241" s="715"/>
      <c r="I241" s="715"/>
      <c r="J241" s="715"/>
      <c r="K241" s="715"/>
      <c r="L241" s="715"/>
      <c r="M241" s="715"/>
      <c r="N241" s="715"/>
      <c r="O241" s="715"/>
      <c r="P241" s="715"/>
      <c r="Q241" s="715"/>
      <c r="R241" s="715"/>
      <c r="S241" s="715"/>
      <c r="T241" s="715"/>
      <c r="U241" s="142"/>
      <c r="V241" s="143"/>
      <c r="X241" s="335"/>
      <c r="Y241" s="335"/>
      <c r="Z241" s="335"/>
      <c r="AA241" s="335"/>
      <c r="AB241" s="335"/>
      <c r="AC241" s="335"/>
      <c r="AD241" s="335"/>
      <c r="AE241" s="335"/>
      <c r="AF241" s="335"/>
      <c r="AG241" s="335"/>
      <c r="AH241" s="335"/>
      <c r="AI241" s="335"/>
      <c r="AJ241" s="335"/>
      <c r="AK241" s="177"/>
      <c r="AL241" s="186"/>
      <c r="AM241" s="187"/>
      <c r="AN241" s="143"/>
      <c r="AO241" s="335"/>
      <c r="AP241" s="335"/>
      <c r="AQ241" s="335"/>
    </row>
    <row r="242" spans="1:43" x14ac:dyDescent="0.2">
      <c r="A242" s="335"/>
      <c r="B242" s="155"/>
      <c r="C242" s="142"/>
      <c r="D242" s="143"/>
      <c r="E242" s="715"/>
      <c r="F242" s="715"/>
      <c r="G242" s="715"/>
      <c r="H242" s="715"/>
      <c r="I242" s="715"/>
      <c r="J242" s="715"/>
      <c r="K242" s="715"/>
      <c r="L242" s="715"/>
      <c r="M242" s="715"/>
      <c r="N242" s="715"/>
      <c r="O242" s="715"/>
      <c r="P242" s="715"/>
      <c r="Q242" s="715"/>
      <c r="R242" s="715"/>
      <c r="S242" s="715"/>
      <c r="T242" s="715"/>
      <c r="U242" s="142"/>
      <c r="V242" s="143"/>
      <c r="W242" s="335" t="s">
        <v>473</v>
      </c>
      <c r="X242" s="335"/>
      <c r="Y242" s="335"/>
      <c r="Z242" s="335"/>
      <c r="AA242" s="335"/>
      <c r="AB242" s="335"/>
      <c r="AD242" s="157" t="s">
        <v>9</v>
      </c>
      <c r="AE242" s="157"/>
      <c r="AF242" s="157"/>
      <c r="AG242" s="157"/>
      <c r="AH242" s="157"/>
      <c r="AI242" s="157"/>
      <c r="AJ242" s="157"/>
      <c r="AK242" s="179"/>
      <c r="AL242" s="188"/>
      <c r="AM242" s="187"/>
      <c r="AN242" s="143"/>
      <c r="AO242" s="335"/>
      <c r="AP242" s="335"/>
      <c r="AQ242" s="335"/>
    </row>
    <row r="243" spans="1:43" x14ac:dyDescent="0.2">
      <c r="A243" s="335"/>
      <c r="B243" s="155"/>
      <c r="C243" s="142"/>
      <c r="D243" s="143"/>
      <c r="E243" s="715"/>
      <c r="F243" s="715"/>
      <c r="G243" s="715"/>
      <c r="H243" s="715"/>
      <c r="I243" s="715"/>
      <c r="J243" s="715"/>
      <c r="K243" s="715"/>
      <c r="L243" s="715"/>
      <c r="M243" s="715"/>
      <c r="N243" s="715"/>
      <c r="O243" s="715"/>
      <c r="P243" s="715"/>
      <c r="Q243" s="715"/>
      <c r="R243" s="715"/>
      <c r="S243" s="715"/>
      <c r="T243" s="715"/>
      <c r="U243" s="142"/>
      <c r="V243" s="143"/>
      <c r="W243" s="335"/>
      <c r="X243" s="335"/>
      <c r="Y243" s="335"/>
      <c r="Z243" s="335"/>
      <c r="AA243" s="335"/>
      <c r="AB243" s="335"/>
      <c r="AC243" s="335"/>
      <c r="AD243" s="335"/>
      <c r="AE243" s="335"/>
      <c r="AF243" s="335"/>
      <c r="AG243" s="335"/>
      <c r="AH243" s="335"/>
      <c r="AI243" s="335"/>
      <c r="AJ243" s="335"/>
      <c r="AK243" s="335"/>
      <c r="AL243" s="144"/>
      <c r="AM243" s="142"/>
      <c r="AN243" s="143"/>
      <c r="AO243" s="335"/>
      <c r="AP243" s="335"/>
      <c r="AQ243" s="335"/>
    </row>
    <row r="244" spans="1:43" ht="10.4" customHeight="1" x14ac:dyDescent="0.2">
      <c r="A244" s="335"/>
      <c r="B244" s="155"/>
      <c r="C244" s="142"/>
      <c r="D244" s="143"/>
      <c r="E244" s="738" t="s">
        <v>770</v>
      </c>
      <c r="F244" s="738"/>
      <c r="G244" s="738"/>
      <c r="H244" s="738"/>
      <c r="I244" s="738"/>
      <c r="J244" s="738"/>
      <c r="K244" s="738"/>
      <c r="L244" s="738"/>
      <c r="M244" s="738"/>
      <c r="N244" s="738"/>
      <c r="O244" s="738"/>
      <c r="P244" s="738"/>
      <c r="Q244" s="738"/>
      <c r="R244" s="738"/>
      <c r="S244" s="738"/>
      <c r="T244" s="738"/>
      <c r="U244" s="142"/>
      <c r="V244" s="143"/>
      <c r="W244" s="335" t="s">
        <v>260</v>
      </c>
      <c r="X244" s="335"/>
      <c r="Y244" s="335"/>
      <c r="Z244" s="335"/>
      <c r="AA244" s="335"/>
      <c r="AB244" s="157" t="s">
        <v>9</v>
      </c>
      <c r="AC244" s="157"/>
      <c r="AD244" s="157"/>
      <c r="AE244" s="157"/>
      <c r="AF244" s="157"/>
      <c r="AG244" s="157"/>
      <c r="AH244" s="157"/>
      <c r="AI244" s="157"/>
      <c r="AJ244" s="157"/>
      <c r="AK244" s="157"/>
      <c r="AL244" s="158" t="s">
        <v>212</v>
      </c>
      <c r="AM244" s="142"/>
      <c r="AN244" s="143"/>
      <c r="AO244" s="335"/>
      <c r="AP244" s="335"/>
      <c r="AQ244" s="335"/>
    </row>
    <row r="245" spans="1:43" ht="6" customHeight="1" x14ac:dyDescent="0.2">
      <c r="A245" s="182"/>
      <c r="B245" s="353"/>
      <c r="C245" s="180"/>
      <c r="D245" s="179"/>
      <c r="E245" s="182"/>
      <c r="F245" s="182"/>
      <c r="G245" s="182"/>
      <c r="H245" s="182"/>
      <c r="I245" s="182"/>
      <c r="J245" s="182"/>
      <c r="K245" s="182"/>
      <c r="L245" s="182"/>
      <c r="M245" s="182"/>
      <c r="N245" s="182"/>
      <c r="O245" s="182"/>
      <c r="P245" s="182"/>
      <c r="Q245" s="182"/>
      <c r="R245" s="182"/>
      <c r="S245" s="182"/>
      <c r="T245" s="182"/>
      <c r="U245" s="180"/>
      <c r="V245" s="179"/>
      <c r="W245" s="182"/>
      <c r="X245" s="182"/>
      <c r="Y245" s="182"/>
      <c r="Z245" s="182"/>
      <c r="AA245" s="182"/>
      <c r="AB245" s="182"/>
      <c r="AC245" s="182"/>
      <c r="AD245" s="182"/>
      <c r="AE245" s="182"/>
      <c r="AF245" s="182"/>
      <c r="AG245" s="182"/>
      <c r="AH245" s="182"/>
      <c r="AI245" s="182"/>
      <c r="AJ245" s="182"/>
      <c r="AK245" s="182"/>
      <c r="AL245" s="183"/>
      <c r="AM245" s="180"/>
      <c r="AN245" s="179"/>
      <c r="AO245" s="182"/>
      <c r="AP245" s="182"/>
      <c r="AQ245" s="182"/>
    </row>
    <row r="246" spans="1:43" ht="6" customHeight="1" x14ac:dyDescent="0.2">
      <c r="A246" s="184"/>
      <c r="B246" s="357"/>
      <c r="C246" s="178"/>
      <c r="D246" s="177"/>
      <c r="E246" s="184"/>
      <c r="F246" s="184"/>
      <c r="G246" s="184"/>
      <c r="H246" s="184"/>
      <c r="I246" s="184"/>
      <c r="J246" s="184"/>
      <c r="K246" s="184"/>
      <c r="L246" s="184"/>
      <c r="M246" s="184"/>
      <c r="N246" s="184"/>
      <c r="O246" s="184"/>
      <c r="P246" s="184"/>
      <c r="Q246" s="184"/>
      <c r="R246" s="184"/>
      <c r="S246" s="184"/>
      <c r="T246" s="184"/>
      <c r="U246" s="178"/>
      <c r="V246" s="177"/>
      <c r="W246" s="184"/>
      <c r="X246" s="184"/>
      <c r="Y246" s="184"/>
      <c r="Z246" s="184"/>
      <c r="AA246" s="184"/>
      <c r="AB246" s="184"/>
      <c r="AC246" s="184"/>
      <c r="AD246" s="184"/>
      <c r="AE246" s="184"/>
      <c r="AF246" s="184"/>
      <c r="AG246" s="184"/>
      <c r="AH246" s="184"/>
      <c r="AI246" s="184"/>
      <c r="AJ246" s="184"/>
      <c r="AK246" s="184"/>
      <c r="AL246" s="185"/>
      <c r="AM246" s="178"/>
      <c r="AN246" s="177"/>
      <c r="AO246" s="184"/>
      <c r="AP246" s="184"/>
      <c r="AQ246" s="184"/>
    </row>
    <row r="247" spans="1:43" ht="11.25" customHeight="1" x14ac:dyDescent="0.2">
      <c r="A247" s="335"/>
      <c r="B247" s="146">
        <v>641</v>
      </c>
      <c r="C247" s="142"/>
      <c r="D247" s="143"/>
      <c r="E247" s="715" t="str">
        <f ca="1">VLOOKUP(INDIRECT(ADDRESS(ROW(),COLUMN()-3)),Language_Translations,MATCH(Language_Selected,Language_Options,0),FALSE)</f>
        <v>In the last 6 months, did any healthcare provider or community health worker talk with you about how or what to feed (NAME)?</v>
      </c>
      <c r="F247" s="715"/>
      <c r="G247" s="715"/>
      <c r="H247" s="715"/>
      <c r="I247" s="715"/>
      <c r="J247" s="715"/>
      <c r="K247" s="715"/>
      <c r="L247" s="715"/>
      <c r="M247" s="715"/>
      <c r="N247" s="715"/>
      <c r="O247" s="715"/>
      <c r="P247" s="715"/>
      <c r="Q247" s="715"/>
      <c r="R247" s="715"/>
      <c r="S247" s="715"/>
      <c r="T247" s="715"/>
      <c r="U247" s="142"/>
      <c r="V247" s="143"/>
      <c r="W247" s="335" t="s">
        <v>112</v>
      </c>
      <c r="X247" s="335"/>
      <c r="Y247" s="157" t="s">
        <v>9</v>
      </c>
      <c r="Z247" s="157"/>
      <c r="AA247" s="157"/>
      <c r="AB247" s="157"/>
      <c r="AC247" s="157"/>
      <c r="AD247" s="157"/>
      <c r="AE247" s="157"/>
      <c r="AF247" s="157"/>
      <c r="AG247" s="157"/>
      <c r="AH247" s="157"/>
      <c r="AI247" s="157"/>
      <c r="AJ247" s="157"/>
      <c r="AK247" s="157"/>
      <c r="AL247" s="158" t="s">
        <v>87</v>
      </c>
      <c r="AM247" s="142"/>
      <c r="AN247" s="143"/>
      <c r="AO247" s="335"/>
      <c r="AP247" s="335"/>
      <c r="AQ247" s="335"/>
    </row>
    <row r="248" spans="1:43" x14ac:dyDescent="0.2">
      <c r="A248" s="335"/>
      <c r="B248" s="155"/>
      <c r="C248" s="142"/>
      <c r="D248" s="143"/>
      <c r="E248" s="715"/>
      <c r="F248" s="715"/>
      <c r="G248" s="715"/>
      <c r="H248" s="715"/>
      <c r="I248" s="715"/>
      <c r="J248" s="715"/>
      <c r="K248" s="715"/>
      <c r="L248" s="715"/>
      <c r="M248" s="715"/>
      <c r="N248" s="715"/>
      <c r="O248" s="715"/>
      <c r="P248" s="715"/>
      <c r="Q248" s="715"/>
      <c r="R248" s="715"/>
      <c r="S248" s="715"/>
      <c r="T248" s="715"/>
      <c r="U248" s="142"/>
      <c r="V248" s="143"/>
      <c r="W248" s="335" t="s">
        <v>113</v>
      </c>
      <c r="X248" s="335"/>
      <c r="Y248" s="157" t="s">
        <v>9</v>
      </c>
      <c r="Z248" s="157"/>
      <c r="AA248" s="157"/>
      <c r="AB248" s="157"/>
      <c r="AC248" s="157"/>
      <c r="AD248" s="157"/>
      <c r="AE248" s="157"/>
      <c r="AF248" s="157"/>
      <c r="AG248" s="157"/>
      <c r="AH248" s="157"/>
      <c r="AI248" s="157"/>
      <c r="AJ248" s="157"/>
      <c r="AK248" s="157"/>
      <c r="AL248" s="158" t="s">
        <v>89</v>
      </c>
      <c r="AM248" s="142"/>
      <c r="AN248" s="143"/>
      <c r="AO248" s="335"/>
      <c r="AP248" s="335"/>
      <c r="AQ248" s="335"/>
    </row>
    <row r="249" spans="1:43" ht="11.25" customHeight="1" x14ac:dyDescent="0.2">
      <c r="A249" s="335"/>
      <c r="B249" s="155"/>
      <c r="C249" s="142"/>
      <c r="D249" s="143"/>
      <c r="E249" s="715"/>
      <c r="F249" s="715"/>
      <c r="G249" s="715"/>
      <c r="H249" s="715"/>
      <c r="I249" s="715"/>
      <c r="J249" s="715"/>
      <c r="K249" s="715"/>
      <c r="L249" s="715"/>
      <c r="M249" s="715"/>
      <c r="N249" s="715"/>
      <c r="O249" s="715"/>
      <c r="P249" s="715"/>
      <c r="Q249" s="715"/>
      <c r="R249" s="715"/>
      <c r="S249" s="715"/>
      <c r="T249" s="715"/>
      <c r="U249" s="204"/>
      <c r="V249" s="143"/>
      <c r="W249" s="335" t="s">
        <v>260</v>
      </c>
      <c r="X249" s="335"/>
      <c r="Y249" s="335"/>
      <c r="Z249" s="335"/>
      <c r="AA249" s="335"/>
      <c r="AB249" s="157" t="s">
        <v>9</v>
      </c>
      <c r="AC249" s="189"/>
      <c r="AD249" s="157"/>
      <c r="AE249" s="157"/>
      <c r="AF249" s="157"/>
      <c r="AG249" s="157"/>
      <c r="AH249" s="157"/>
      <c r="AI249" s="157"/>
      <c r="AJ249" s="157"/>
      <c r="AK249" s="157"/>
      <c r="AL249" s="158" t="s">
        <v>212</v>
      </c>
      <c r="AM249" s="142"/>
      <c r="AN249" s="143"/>
      <c r="AO249" s="335"/>
      <c r="AP249" s="335"/>
      <c r="AQ249" s="335"/>
    </row>
    <row r="250" spans="1:43" ht="6" customHeight="1" x14ac:dyDescent="0.2">
      <c r="A250" s="182"/>
      <c r="B250" s="353"/>
      <c r="C250" s="180"/>
      <c r="D250" s="179"/>
      <c r="E250" s="182"/>
      <c r="F250" s="182"/>
      <c r="G250" s="182"/>
      <c r="H250" s="182"/>
      <c r="I250" s="182"/>
      <c r="J250" s="182"/>
      <c r="K250" s="182"/>
      <c r="L250" s="182"/>
      <c r="M250" s="182"/>
      <c r="N250" s="182"/>
      <c r="O250" s="182"/>
      <c r="P250" s="182"/>
      <c r="Q250" s="182"/>
      <c r="R250" s="182"/>
      <c r="S250" s="182"/>
      <c r="T250" s="182"/>
      <c r="U250" s="180"/>
      <c r="V250" s="179"/>
      <c r="W250" s="182"/>
      <c r="X250" s="182"/>
      <c r="Y250" s="182"/>
      <c r="Z250" s="182"/>
      <c r="AA250" s="182"/>
      <c r="AB250" s="182"/>
      <c r="AC250" s="182"/>
      <c r="AD250" s="182"/>
      <c r="AE250" s="182"/>
      <c r="AF250" s="182"/>
      <c r="AG250" s="182"/>
      <c r="AH250" s="182"/>
      <c r="AI250" s="182"/>
      <c r="AJ250" s="182"/>
      <c r="AK250" s="182"/>
      <c r="AL250" s="183"/>
      <c r="AM250" s="180"/>
      <c r="AN250" s="179"/>
      <c r="AO250" s="182"/>
      <c r="AP250" s="182"/>
      <c r="AQ250" s="182"/>
    </row>
    <row r="251" spans="1:43" ht="6" customHeight="1" x14ac:dyDescent="0.2">
      <c r="A251" s="184"/>
      <c r="B251" s="357"/>
      <c r="C251" s="178"/>
      <c r="D251" s="177"/>
      <c r="E251" s="184"/>
      <c r="F251" s="184"/>
      <c r="G251" s="184"/>
      <c r="H251" s="184"/>
      <c r="I251" s="184"/>
      <c r="J251" s="184"/>
      <c r="K251" s="184"/>
      <c r="L251" s="184"/>
      <c r="M251" s="184"/>
      <c r="N251" s="184"/>
      <c r="O251" s="184"/>
      <c r="P251" s="184"/>
      <c r="Q251" s="184"/>
      <c r="R251" s="184"/>
      <c r="S251" s="184"/>
      <c r="T251" s="184"/>
      <c r="U251" s="178"/>
      <c r="V251" s="177"/>
      <c r="W251" s="184"/>
      <c r="X251" s="184"/>
      <c r="Y251" s="184"/>
      <c r="Z251" s="184"/>
      <c r="AA251" s="184"/>
      <c r="AB251" s="184"/>
      <c r="AC251" s="184"/>
      <c r="AD251" s="184"/>
      <c r="AE251" s="184"/>
      <c r="AF251" s="184"/>
      <c r="AG251" s="184"/>
      <c r="AH251" s="184"/>
      <c r="AI251" s="184"/>
      <c r="AJ251" s="184"/>
      <c r="AK251" s="184"/>
      <c r="AL251" s="185"/>
      <c r="AM251" s="178"/>
      <c r="AN251" s="177"/>
      <c r="AO251" s="184"/>
      <c r="AP251" s="184"/>
      <c r="AQ251" s="184"/>
    </row>
    <row r="252" spans="1:43" ht="11.25" customHeight="1" x14ac:dyDescent="0.2">
      <c r="A252" s="335"/>
      <c r="B252" s="146">
        <v>642</v>
      </c>
      <c r="C252" s="142"/>
      <c r="D252" s="143"/>
      <c r="E252" s="715" t="str">
        <f ca="1">VLOOKUP(INDIRECT(ADDRESS(ROW(),COLUMN()-3)),Language_Translations,MATCH(Language_Selected,Language_Options,0),FALSE)</f>
        <v>The last time (NAME) passed stools, what was done to dispose of the stools?</v>
      </c>
      <c r="F252" s="715"/>
      <c r="G252" s="715"/>
      <c r="H252" s="715"/>
      <c r="I252" s="715"/>
      <c r="J252" s="715"/>
      <c r="K252" s="715"/>
      <c r="L252" s="715"/>
      <c r="M252" s="715"/>
      <c r="N252" s="715"/>
      <c r="O252" s="715"/>
      <c r="P252" s="715"/>
      <c r="Q252" s="715"/>
      <c r="R252" s="715"/>
      <c r="S252" s="715"/>
      <c r="T252" s="715"/>
      <c r="U252" s="142"/>
      <c r="V252" s="143"/>
      <c r="W252" s="335" t="s">
        <v>771</v>
      </c>
      <c r="X252" s="335"/>
      <c r="Y252" s="335"/>
      <c r="Z252" s="335"/>
      <c r="AA252" s="335"/>
      <c r="AB252" s="335"/>
      <c r="AC252" s="335"/>
      <c r="AD252" s="335"/>
      <c r="AE252" s="335"/>
      <c r="AF252" s="335"/>
      <c r="AH252" s="157" t="s">
        <v>9</v>
      </c>
      <c r="AI252" s="157"/>
      <c r="AJ252" s="189"/>
      <c r="AK252" s="157"/>
      <c r="AL252" s="158" t="s">
        <v>67</v>
      </c>
      <c r="AM252" s="142"/>
      <c r="AN252" s="143"/>
      <c r="AO252" s="335"/>
      <c r="AP252" s="335"/>
      <c r="AQ252" s="335"/>
    </row>
    <row r="253" spans="1:43" x14ac:dyDescent="0.2">
      <c r="A253" s="335"/>
      <c r="B253" s="155"/>
      <c r="C253" s="142"/>
      <c r="D253" s="143"/>
      <c r="E253" s="715"/>
      <c r="F253" s="715"/>
      <c r="G253" s="715"/>
      <c r="H253" s="715"/>
      <c r="I253" s="715"/>
      <c r="J253" s="715"/>
      <c r="K253" s="715"/>
      <c r="L253" s="715"/>
      <c r="M253" s="715"/>
      <c r="N253" s="715"/>
      <c r="O253" s="715"/>
      <c r="P253" s="715"/>
      <c r="Q253" s="715"/>
      <c r="R253" s="715"/>
      <c r="S253" s="715"/>
      <c r="T253" s="715"/>
      <c r="U253" s="142"/>
      <c r="V253" s="143"/>
      <c r="W253" s="335" t="s">
        <v>772</v>
      </c>
      <c r="X253" s="335"/>
      <c r="Y253" s="335"/>
      <c r="Z253" s="335"/>
      <c r="AA253" s="335"/>
      <c r="AB253" s="335"/>
      <c r="AC253" s="335"/>
      <c r="AD253" s="335"/>
      <c r="AE253" s="335"/>
      <c r="AF253" s="335"/>
      <c r="AG253" s="335"/>
      <c r="AH253" s="335"/>
      <c r="AI253" s="335"/>
      <c r="AJ253" s="335"/>
      <c r="AK253" s="335"/>
      <c r="AL253" s="158"/>
      <c r="AM253" s="142"/>
      <c r="AN253" s="143"/>
      <c r="AO253" s="335"/>
      <c r="AP253" s="335"/>
      <c r="AQ253" s="335"/>
    </row>
    <row r="254" spans="1:43" x14ac:dyDescent="0.2">
      <c r="A254" s="335"/>
      <c r="B254" s="155"/>
      <c r="C254" s="142"/>
      <c r="D254" s="143"/>
      <c r="E254" s="715"/>
      <c r="F254" s="715"/>
      <c r="G254" s="715"/>
      <c r="H254" s="715"/>
      <c r="I254" s="715"/>
      <c r="J254" s="715"/>
      <c r="K254" s="715"/>
      <c r="L254" s="715"/>
      <c r="M254" s="715"/>
      <c r="N254" s="715"/>
      <c r="O254" s="715"/>
      <c r="P254" s="715"/>
      <c r="Q254" s="715"/>
      <c r="R254" s="715"/>
      <c r="S254" s="715"/>
      <c r="T254" s="715"/>
      <c r="U254" s="142"/>
      <c r="V254" s="143"/>
      <c r="W254" s="335"/>
      <c r="X254" s="335" t="s">
        <v>773</v>
      </c>
      <c r="Y254" s="335"/>
      <c r="Z254" s="335"/>
      <c r="AA254" s="335"/>
      <c r="AB254" s="335"/>
      <c r="AC254" s="335"/>
      <c r="AD254" s="335"/>
      <c r="AE254" s="335"/>
      <c r="AF254" s="157" t="s">
        <v>9</v>
      </c>
      <c r="AG254" s="157"/>
      <c r="AH254" s="189"/>
      <c r="AI254" s="157"/>
      <c r="AJ254" s="157"/>
      <c r="AK254" s="157"/>
      <c r="AL254" s="158" t="s">
        <v>68</v>
      </c>
      <c r="AM254" s="142"/>
      <c r="AN254" s="143"/>
      <c r="AO254" s="335"/>
      <c r="AP254" s="335"/>
      <c r="AQ254" s="335"/>
    </row>
    <row r="255" spans="1:43" x14ac:dyDescent="0.2">
      <c r="A255" s="335"/>
      <c r="B255" s="155"/>
      <c r="C255" s="142"/>
      <c r="D255" s="143"/>
      <c r="E255" s="715"/>
      <c r="F255" s="715"/>
      <c r="G255" s="715"/>
      <c r="H255" s="715"/>
      <c r="I255" s="715"/>
      <c r="J255" s="715"/>
      <c r="K255" s="715"/>
      <c r="L255" s="715"/>
      <c r="M255" s="715"/>
      <c r="N255" s="715"/>
      <c r="O255" s="715"/>
      <c r="P255" s="715"/>
      <c r="Q255" s="715"/>
      <c r="R255" s="715"/>
      <c r="S255" s="715"/>
      <c r="T255" s="715"/>
      <c r="U255" s="142"/>
      <c r="V255" s="143"/>
      <c r="W255" s="335" t="s">
        <v>772</v>
      </c>
      <c r="X255" s="335"/>
      <c r="Y255" s="335"/>
      <c r="Z255" s="335"/>
      <c r="AA255" s="335"/>
      <c r="AB255" s="335"/>
      <c r="AC255" s="335"/>
      <c r="AD255" s="335"/>
      <c r="AE255" s="335"/>
      <c r="AF255" s="335"/>
      <c r="AG255" s="335"/>
      <c r="AH255" s="335"/>
      <c r="AI255" s="335"/>
      <c r="AJ255" s="335"/>
      <c r="AK255" s="335"/>
      <c r="AL255" s="158"/>
      <c r="AM255" s="142"/>
      <c r="AN255" s="143"/>
      <c r="AO255" s="335"/>
      <c r="AP255" s="335"/>
      <c r="AQ255" s="335"/>
    </row>
    <row r="256" spans="1:43" x14ac:dyDescent="0.2">
      <c r="A256" s="335"/>
      <c r="B256" s="155"/>
      <c r="C256" s="142"/>
      <c r="D256" s="143"/>
      <c r="E256" s="715"/>
      <c r="F256" s="715"/>
      <c r="G256" s="715"/>
      <c r="H256" s="715"/>
      <c r="I256" s="715"/>
      <c r="J256" s="715"/>
      <c r="K256" s="715"/>
      <c r="L256" s="715"/>
      <c r="M256" s="715"/>
      <c r="N256" s="715"/>
      <c r="O256" s="715"/>
      <c r="P256" s="715"/>
      <c r="Q256" s="715"/>
      <c r="R256" s="715"/>
      <c r="S256" s="715"/>
      <c r="T256" s="715"/>
      <c r="U256" s="142"/>
      <c r="V256" s="143"/>
      <c r="W256" s="335"/>
      <c r="X256" s="335" t="s">
        <v>774</v>
      </c>
      <c r="Y256" s="335"/>
      <c r="Z256" s="335"/>
      <c r="AA256" s="335"/>
      <c r="AB256" s="335"/>
      <c r="AC256" s="335"/>
      <c r="AD256" s="335"/>
      <c r="AF256" s="157" t="s">
        <v>9</v>
      </c>
      <c r="AG256" s="189"/>
      <c r="AH256" s="157"/>
      <c r="AI256" s="157"/>
      <c r="AJ256" s="157"/>
      <c r="AK256" s="157"/>
      <c r="AL256" s="158" t="s">
        <v>69</v>
      </c>
      <c r="AM256" s="142"/>
      <c r="AN256" s="143"/>
      <c r="AO256" s="335"/>
      <c r="AP256" s="335"/>
      <c r="AQ256" s="335"/>
    </row>
    <row r="257" spans="1:43" x14ac:dyDescent="0.2">
      <c r="A257" s="335"/>
      <c r="B257" s="155"/>
      <c r="C257" s="142"/>
      <c r="D257" s="143"/>
      <c r="E257" s="715"/>
      <c r="F257" s="715"/>
      <c r="G257" s="715"/>
      <c r="H257" s="715"/>
      <c r="I257" s="715"/>
      <c r="J257" s="715"/>
      <c r="K257" s="715"/>
      <c r="L257" s="715"/>
      <c r="M257" s="715"/>
      <c r="N257" s="715"/>
      <c r="O257" s="715"/>
      <c r="P257" s="715"/>
      <c r="Q257" s="715"/>
      <c r="R257" s="715"/>
      <c r="S257" s="715"/>
      <c r="T257" s="715"/>
      <c r="U257" s="142"/>
      <c r="V257" s="143"/>
      <c r="W257" s="335" t="s">
        <v>775</v>
      </c>
      <c r="X257" s="335"/>
      <c r="Y257" s="335"/>
      <c r="Z257" s="335"/>
      <c r="AA257" s="335"/>
      <c r="AB257" s="335"/>
      <c r="AC257" s="335"/>
      <c r="AD257" s="335"/>
      <c r="AE257" s="157" t="s">
        <v>9</v>
      </c>
      <c r="AF257" s="157"/>
      <c r="AG257" s="189"/>
      <c r="AH257" s="157"/>
      <c r="AI257" s="157"/>
      <c r="AJ257" s="157"/>
      <c r="AK257" s="157"/>
      <c r="AL257" s="158" t="s">
        <v>98</v>
      </c>
      <c r="AM257" s="142"/>
      <c r="AN257" s="143"/>
      <c r="AO257" s="335"/>
      <c r="AP257" s="335"/>
      <c r="AQ257" s="335"/>
    </row>
    <row r="258" spans="1:43" x14ac:dyDescent="0.2">
      <c r="A258" s="335"/>
      <c r="B258" s="155"/>
      <c r="C258" s="142"/>
      <c r="D258" s="143"/>
      <c r="E258" s="715"/>
      <c r="F258" s="715"/>
      <c r="G258" s="715"/>
      <c r="H258" s="715"/>
      <c r="I258" s="715"/>
      <c r="J258" s="715"/>
      <c r="K258" s="715"/>
      <c r="L258" s="715"/>
      <c r="M258" s="715"/>
      <c r="N258" s="715"/>
      <c r="O258" s="715"/>
      <c r="P258" s="715"/>
      <c r="Q258" s="715"/>
      <c r="R258" s="715"/>
      <c r="S258" s="715"/>
      <c r="T258" s="715"/>
      <c r="U258" s="142"/>
      <c r="V258" s="143"/>
      <c r="W258" s="335" t="s">
        <v>776</v>
      </c>
      <c r="X258" s="335"/>
      <c r="Y258" s="335"/>
      <c r="Z258" s="157" t="s">
        <v>9</v>
      </c>
      <c r="AA258" s="157"/>
      <c r="AB258" s="157"/>
      <c r="AC258" s="157"/>
      <c r="AD258" s="157"/>
      <c r="AE258" s="157"/>
      <c r="AF258" s="157"/>
      <c r="AG258" s="157"/>
      <c r="AH258" s="157"/>
      <c r="AI258" s="157"/>
      <c r="AJ258" s="157"/>
      <c r="AK258" s="157"/>
      <c r="AL258" s="158" t="s">
        <v>100</v>
      </c>
      <c r="AM258" s="142"/>
      <c r="AN258" s="143"/>
      <c r="AO258" s="335"/>
      <c r="AP258" s="335"/>
      <c r="AQ258" s="335"/>
    </row>
    <row r="259" spans="1:43" x14ac:dyDescent="0.2">
      <c r="A259" s="335"/>
      <c r="B259" s="155"/>
      <c r="C259" s="142"/>
      <c r="D259" s="143"/>
      <c r="E259" s="715"/>
      <c r="F259" s="715"/>
      <c r="G259" s="715"/>
      <c r="H259" s="715"/>
      <c r="I259" s="715"/>
      <c r="J259" s="715"/>
      <c r="K259" s="715"/>
      <c r="L259" s="715"/>
      <c r="M259" s="715"/>
      <c r="N259" s="715"/>
      <c r="O259" s="715"/>
      <c r="P259" s="715"/>
      <c r="Q259" s="715"/>
      <c r="R259" s="715"/>
      <c r="S259" s="715"/>
      <c r="T259" s="715"/>
      <c r="U259" s="142"/>
      <c r="V259" s="143"/>
      <c r="W259" s="335" t="s">
        <v>777</v>
      </c>
      <c r="X259" s="335"/>
      <c r="Y259" s="335"/>
      <c r="AA259" s="335"/>
      <c r="AC259" s="157" t="s">
        <v>9</v>
      </c>
      <c r="AD259" s="189"/>
      <c r="AE259" s="157"/>
      <c r="AF259" s="157"/>
      <c r="AG259" s="157"/>
      <c r="AH259" s="157"/>
      <c r="AI259" s="157"/>
      <c r="AJ259" s="157"/>
      <c r="AK259" s="157"/>
      <c r="AL259" s="158" t="s">
        <v>268</v>
      </c>
      <c r="AM259" s="142"/>
      <c r="AN259" s="143"/>
      <c r="AO259" s="335"/>
      <c r="AP259" s="335"/>
      <c r="AQ259" s="335"/>
    </row>
    <row r="260" spans="1:43" x14ac:dyDescent="0.2">
      <c r="A260" s="335"/>
      <c r="B260" s="155"/>
      <c r="C260" s="142"/>
      <c r="D260" s="143"/>
      <c r="E260" s="715"/>
      <c r="F260" s="715"/>
      <c r="G260" s="715"/>
      <c r="H260" s="715"/>
      <c r="I260" s="715"/>
      <c r="J260" s="715"/>
      <c r="K260" s="715"/>
      <c r="L260" s="715"/>
      <c r="M260" s="715"/>
      <c r="N260" s="715"/>
      <c r="O260" s="715"/>
      <c r="P260" s="715"/>
      <c r="Q260" s="715"/>
      <c r="R260" s="715"/>
      <c r="S260" s="715"/>
      <c r="T260" s="715"/>
      <c r="U260" s="142"/>
      <c r="V260" s="143"/>
      <c r="W260" s="335"/>
      <c r="X260" s="335"/>
      <c r="Y260" s="335"/>
      <c r="AA260" s="335"/>
      <c r="AC260" s="157"/>
      <c r="AD260" s="189"/>
      <c r="AE260" s="157"/>
      <c r="AF260" s="157"/>
      <c r="AG260" s="157"/>
      <c r="AH260" s="157"/>
      <c r="AI260" s="157"/>
      <c r="AJ260" s="157"/>
      <c r="AK260" s="157"/>
      <c r="AL260" s="158"/>
      <c r="AM260" s="142"/>
      <c r="AN260" s="143"/>
      <c r="AO260" s="335"/>
      <c r="AP260" s="335"/>
      <c r="AQ260" s="335"/>
    </row>
    <row r="261" spans="1:43" x14ac:dyDescent="0.2">
      <c r="A261" s="335"/>
      <c r="B261" s="155"/>
      <c r="C261" s="142"/>
      <c r="D261" s="143"/>
      <c r="E261" s="715"/>
      <c r="F261" s="715"/>
      <c r="G261" s="715"/>
      <c r="H261" s="715"/>
      <c r="I261" s="715"/>
      <c r="J261" s="715"/>
      <c r="K261" s="715"/>
      <c r="L261" s="715"/>
      <c r="M261" s="715"/>
      <c r="N261" s="715"/>
      <c r="O261" s="715"/>
      <c r="P261" s="715"/>
      <c r="Q261" s="715"/>
      <c r="R261" s="715"/>
      <c r="S261" s="715"/>
      <c r="T261" s="715"/>
      <c r="U261" s="142"/>
      <c r="V261" s="143"/>
      <c r="W261" s="335" t="s">
        <v>253</v>
      </c>
      <c r="X261" s="335"/>
      <c r="Z261" s="182"/>
      <c r="AA261" s="182"/>
      <c r="AB261" s="182"/>
      <c r="AC261" s="182"/>
      <c r="AD261" s="182"/>
      <c r="AE261" s="182"/>
      <c r="AF261" s="182"/>
      <c r="AG261" s="182"/>
      <c r="AH261" s="182"/>
      <c r="AI261" s="182"/>
      <c r="AJ261" s="182"/>
      <c r="AK261" s="182"/>
      <c r="AL261" s="158" t="s">
        <v>71</v>
      </c>
      <c r="AM261" s="142"/>
      <c r="AN261" s="143"/>
      <c r="AO261" s="335"/>
      <c r="AP261" s="335"/>
      <c r="AQ261" s="335"/>
    </row>
    <row r="262" spans="1:43" x14ac:dyDescent="0.2">
      <c r="A262" s="335"/>
      <c r="B262" s="155"/>
      <c r="C262" s="142"/>
      <c r="D262" s="143"/>
      <c r="E262" s="335"/>
      <c r="F262" s="335"/>
      <c r="G262" s="335"/>
      <c r="H262" s="335"/>
      <c r="I262" s="335"/>
      <c r="J262" s="335"/>
      <c r="K262" s="335"/>
      <c r="L262" s="335"/>
      <c r="M262" s="335"/>
      <c r="N262" s="335"/>
      <c r="O262" s="335"/>
      <c r="P262" s="335"/>
      <c r="Q262" s="335"/>
      <c r="R262" s="335"/>
      <c r="S262" s="335"/>
      <c r="T262" s="335"/>
      <c r="U262" s="142"/>
      <c r="V262" s="143"/>
      <c r="W262" s="335"/>
      <c r="X262" s="335"/>
      <c r="Z262" s="768" t="s">
        <v>102</v>
      </c>
      <c r="AA262" s="768"/>
      <c r="AB262" s="768"/>
      <c r="AC262" s="768"/>
      <c r="AD262" s="768"/>
      <c r="AE262" s="768"/>
      <c r="AF262" s="768"/>
      <c r="AG262" s="768"/>
      <c r="AH262" s="768"/>
      <c r="AI262" s="768"/>
      <c r="AJ262" s="768"/>
      <c r="AK262" s="768"/>
      <c r="AL262" s="158"/>
      <c r="AM262" s="142"/>
      <c r="AN262" s="143"/>
      <c r="AO262" s="335"/>
      <c r="AP262" s="335"/>
      <c r="AQ262" s="335"/>
    </row>
    <row r="263" spans="1:43" ht="6" customHeight="1" x14ac:dyDescent="0.2">
      <c r="A263" s="182"/>
      <c r="B263" s="353"/>
      <c r="C263" s="180"/>
      <c r="D263" s="179"/>
      <c r="E263" s="182"/>
      <c r="F263" s="182"/>
      <c r="G263" s="182"/>
      <c r="H263" s="182"/>
      <c r="I263" s="182"/>
      <c r="J263" s="182"/>
      <c r="K263" s="182"/>
      <c r="L263" s="182"/>
      <c r="M263" s="182"/>
      <c r="N263" s="182"/>
      <c r="O263" s="182"/>
      <c r="P263" s="182"/>
      <c r="Q263" s="182"/>
      <c r="R263" s="182"/>
      <c r="S263" s="182"/>
      <c r="T263" s="182"/>
      <c r="U263" s="180"/>
      <c r="V263" s="179"/>
      <c r="W263" s="182"/>
      <c r="X263" s="182"/>
      <c r="Y263" s="182"/>
      <c r="Z263" s="182"/>
      <c r="AA263" s="182"/>
      <c r="AB263" s="182"/>
      <c r="AC263" s="182"/>
      <c r="AD263" s="182"/>
      <c r="AE263" s="182"/>
      <c r="AF263" s="182"/>
      <c r="AG263" s="182"/>
      <c r="AH263" s="182"/>
      <c r="AI263" s="182"/>
      <c r="AJ263" s="182"/>
      <c r="AK263" s="182"/>
      <c r="AL263" s="183"/>
      <c r="AM263" s="180"/>
      <c r="AN263" s="179"/>
      <c r="AO263" s="182"/>
      <c r="AP263" s="182"/>
      <c r="AQ263" s="182"/>
    </row>
    <row r="264" spans="1:43" ht="6" customHeight="1" x14ac:dyDescent="0.2">
      <c r="A264" s="335"/>
      <c r="B264" s="155"/>
      <c r="C264" s="142"/>
      <c r="D264" s="143"/>
      <c r="E264" s="335"/>
      <c r="F264" s="335"/>
      <c r="G264" s="335"/>
      <c r="H264" s="335"/>
      <c r="I264" s="335"/>
      <c r="J264" s="335"/>
      <c r="K264" s="335"/>
      <c r="L264" s="335"/>
      <c r="M264" s="335"/>
      <c r="N264" s="335"/>
      <c r="O264" s="335"/>
      <c r="P264" s="335"/>
      <c r="Q264" s="335"/>
      <c r="R264" s="335"/>
      <c r="S264" s="335"/>
      <c r="T264" s="335"/>
      <c r="U264" s="142"/>
      <c r="V264" s="143"/>
      <c r="W264" s="335"/>
      <c r="X264" s="335"/>
      <c r="Y264" s="335"/>
      <c r="Z264" s="335"/>
      <c r="AA264" s="335"/>
      <c r="AB264" s="335"/>
      <c r="AC264" s="335"/>
      <c r="AD264" s="335"/>
      <c r="AE264" s="335"/>
      <c r="AF264" s="335"/>
      <c r="AG264" s="335"/>
      <c r="AH264" s="335"/>
      <c r="AI264" s="335"/>
      <c r="AJ264" s="335"/>
      <c r="AK264" s="335"/>
      <c r="AL264" s="144"/>
      <c r="AM264" s="142"/>
      <c r="AN264" s="143"/>
      <c r="AO264" s="335"/>
      <c r="AP264" s="335"/>
      <c r="AQ264" s="335"/>
    </row>
    <row r="265" spans="1:43" ht="11.25" customHeight="1" x14ac:dyDescent="0.2">
      <c r="A265" s="335"/>
      <c r="B265" s="155">
        <v>643</v>
      </c>
      <c r="C265" s="142"/>
      <c r="D265" s="143"/>
      <c r="E265" s="715" t="str">
        <f ca="1">VLOOKUP(INDIRECT(ADDRESS(ROW(),COLUMN()-3)),Language_Translations,MATCH(Language_Selected,Language_Options,0),FALSE)</f>
        <v>Now I’d like to ask you about foods and drinks that you consumed yesterday during the day or night, whether you ate or drank it at home or somewhere else. Please think about snacks and small meals as well as main meals.
I will ask you about different foods and drinks, and I would like to know whether you ate the food even if it was combined with other foods.  
Please do not answer ‘yes’ for any food or ingredient only used in a small amount to add flavor to a dish.
Yesterday during the day or at night, did you eat or drink:</v>
      </c>
      <c r="F265" s="715"/>
      <c r="G265" s="715"/>
      <c r="H265" s="715"/>
      <c r="I265" s="715"/>
      <c r="J265" s="715"/>
      <c r="K265" s="715"/>
      <c r="L265" s="715"/>
      <c r="M265" s="715"/>
      <c r="N265" s="715"/>
      <c r="O265" s="715"/>
      <c r="P265" s="715"/>
      <c r="Q265" s="715"/>
      <c r="R265" s="715"/>
      <c r="S265" s="715"/>
      <c r="T265" s="715"/>
      <c r="U265" s="142"/>
      <c r="V265" s="143"/>
      <c r="W265" s="335"/>
      <c r="X265" s="335"/>
      <c r="Y265" s="335"/>
      <c r="Z265" s="335"/>
      <c r="AA265" s="335"/>
      <c r="AB265" s="335"/>
      <c r="AC265" s="335"/>
      <c r="AD265" s="335"/>
      <c r="AE265" s="335"/>
      <c r="AF265" s="335"/>
      <c r="AG265" s="335"/>
      <c r="AH265" s="335"/>
      <c r="AI265" s="335"/>
      <c r="AJ265" s="335"/>
      <c r="AK265" s="335"/>
      <c r="AL265" s="144"/>
      <c r="AM265" s="142"/>
      <c r="AN265" s="143"/>
      <c r="AO265" s="335"/>
      <c r="AP265" s="335"/>
      <c r="AQ265" s="335"/>
    </row>
    <row r="266" spans="1:43" x14ac:dyDescent="0.2">
      <c r="A266" s="335"/>
      <c r="B266" s="163" t="s">
        <v>412</v>
      </c>
      <c r="C266" s="142"/>
      <c r="D266" s="143"/>
      <c r="E266" s="715"/>
      <c r="F266" s="715"/>
      <c r="G266" s="715"/>
      <c r="H266" s="715"/>
      <c r="I266" s="715"/>
      <c r="J266" s="715"/>
      <c r="K266" s="715"/>
      <c r="L266" s="715"/>
      <c r="M266" s="715"/>
      <c r="N266" s="715"/>
      <c r="O266" s="715"/>
      <c r="P266" s="715"/>
      <c r="Q266" s="715"/>
      <c r="R266" s="715"/>
      <c r="S266" s="715"/>
      <c r="T266" s="715"/>
      <c r="U266" s="142"/>
      <c r="V266" s="143"/>
      <c r="W266" s="335"/>
      <c r="X266" s="335"/>
      <c r="Y266" s="335"/>
      <c r="Z266" s="335"/>
      <c r="AA266" s="335"/>
      <c r="AB266" s="335"/>
      <c r="AC266" s="335"/>
      <c r="AD266" s="335"/>
      <c r="AE266" s="335"/>
      <c r="AF266" s="335"/>
      <c r="AG266" s="335"/>
      <c r="AH266" s="335"/>
      <c r="AI266" s="335"/>
      <c r="AJ266" s="335"/>
      <c r="AK266" s="335"/>
      <c r="AL266" s="144"/>
      <c r="AM266" s="142"/>
      <c r="AN266" s="143"/>
      <c r="AO266" s="335"/>
      <c r="AP266" s="335"/>
      <c r="AQ266" s="335"/>
    </row>
    <row r="267" spans="1:43" x14ac:dyDescent="0.2">
      <c r="A267" s="335"/>
      <c r="C267" s="142"/>
      <c r="D267" s="143"/>
      <c r="E267" s="715"/>
      <c r="F267" s="715"/>
      <c r="G267" s="715"/>
      <c r="H267" s="715"/>
      <c r="I267" s="715"/>
      <c r="J267" s="715"/>
      <c r="K267" s="715"/>
      <c r="L267" s="715"/>
      <c r="M267" s="715"/>
      <c r="N267" s="715"/>
      <c r="O267" s="715"/>
      <c r="P267" s="715"/>
      <c r="Q267" s="715"/>
      <c r="R267" s="715"/>
      <c r="S267" s="715"/>
      <c r="T267" s="715"/>
      <c r="U267" s="142"/>
      <c r="V267" s="143"/>
      <c r="W267" s="335"/>
      <c r="X267" s="335"/>
      <c r="Y267" s="335"/>
      <c r="Z267" s="335"/>
      <c r="AA267" s="335"/>
      <c r="AB267" s="335"/>
      <c r="AC267" s="335"/>
      <c r="AD267" s="335"/>
      <c r="AE267" s="335"/>
      <c r="AF267" s="335"/>
      <c r="AG267" s="335"/>
      <c r="AH267" s="335"/>
      <c r="AI267" s="335"/>
      <c r="AJ267" s="335"/>
      <c r="AK267" s="335"/>
      <c r="AL267" s="144"/>
      <c r="AM267" s="142"/>
      <c r="AN267" s="143"/>
      <c r="AO267" s="335"/>
      <c r="AP267" s="335"/>
      <c r="AQ267" s="335"/>
    </row>
    <row r="268" spans="1:43" x14ac:dyDescent="0.2">
      <c r="A268" s="335"/>
      <c r="B268" s="163"/>
      <c r="C268" s="142"/>
      <c r="D268" s="143"/>
      <c r="E268" s="715"/>
      <c r="F268" s="715"/>
      <c r="G268" s="715"/>
      <c r="H268" s="715"/>
      <c r="I268" s="715"/>
      <c r="J268" s="715"/>
      <c r="K268" s="715"/>
      <c r="L268" s="715"/>
      <c r="M268" s="715"/>
      <c r="N268" s="715"/>
      <c r="O268" s="715"/>
      <c r="P268" s="715"/>
      <c r="Q268" s="715"/>
      <c r="R268" s="715"/>
      <c r="S268" s="715"/>
      <c r="T268" s="715"/>
      <c r="U268" s="142"/>
      <c r="V268" s="143"/>
      <c r="W268" s="335"/>
      <c r="X268" s="335"/>
      <c r="Y268" s="335"/>
      <c r="Z268" s="335"/>
      <c r="AA268" s="335"/>
      <c r="AB268" s="335"/>
      <c r="AC268" s="335"/>
      <c r="AD268" s="335"/>
      <c r="AE268" s="335"/>
      <c r="AF268" s="335"/>
      <c r="AG268" s="335"/>
      <c r="AH268" s="335"/>
      <c r="AI268" s="335"/>
      <c r="AJ268" s="335"/>
      <c r="AK268" s="335"/>
      <c r="AL268" s="144"/>
      <c r="AM268" s="142"/>
      <c r="AN268" s="143"/>
      <c r="AO268" s="335"/>
      <c r="AP268" s="335"/>
      <c r="AQ268" s="335"/>
    </row>
    <row r="269" spans="1:43" x14ac:dyDescent="0.2">
      <c r="A269" s="335"/>
      <c r="B269" s="163"/>
      <c r="C269" s="142"/>
      <c r="D269" s="143"/>
      <c r="E269" s="715"/>
      <c r="F269" s="715"/>
      <c r="G269" s="715"/>
      <c r="H269" s="715"/>
      <c r="I269" s="715"/>
      <c r="J269" s="715"/>
      <c r="K269" s="715"/>
      <c r="L269" s="715"/>
      <c r="M269" s="715"/>
      <c r="N269" s="715"/>
      <c r="O269" s="715"/>
      <c r="P269" s="715"/>
      <c r="Q269" s="715"/>
      <c r="R269" s="715"/>
      <c r="S269" s="715"/>
      <c r="T269" s="715"/>
      <c r="U269" s="142"/>
      <c r="V269" s="143"/>
      <c r="W269" s="335"/>
      <c r="X269" s="335"/>
      <c r="Y269" s="335"/>
      <c r="Z269" s="335"/>
      <c r="AA269" s="335"/>
      <c r="AB269" s="335"/>
      <c r="AC269" s="335"/>
      <c r="AD269" s="335"/>
      <c r="AE269" s="335"/>
      <c r="AF269" s="335"/>
      <c r="AG269" s="335"/>
      <c r="AH269" s="335"/>
      <c r="AI269" s="335"/>
      <c r="AJ269" s="335"/>
      <c r="AK269" s="335"/>
      <c r="AL269" s="144"/>
      <c r="AM269" s="142"/>
      <c r="AN269" s="143"/>
      <c r="AO269" s="335"/>
      <c r="AP269" s="335"/>
      <c r="AQ269" s="335"/>
    </row>
    <row r="270" spans="1:43" x14ac:dyDescent="0.2">
      <c r="A270" s="335"/>
      <c r="B270" s="163"/>
      <c r="C270" s="142"/>
      <c r="D270" s="143"/>
      <c r="E270" s="715"/>
      <c r="F270" s="715"/>
      <c r="G270" s="715"/>
      <c r="H270" s="715"/>
      <c r="I270" s="715"/>
      <c r="J270" s="715"/>
      <c r="K270" s="715"/>
      <c r="L270" s="715"/>
      <c r="M270" s="715"/>
      <c r="N270" s="715"/>
      <c r="O270" s="715"/>
      <c r="P270" s="715"/>
      <c r="Q270" s="715"/>
      <c r="R270" s="715"/>
      <c r="S270" s="715"/>
      <c r="T270" s="715"/>
      <c r="U270" s="142"/>
      <c r="V270" s="143"/>
      <c r="W270" s="335"/>
      <c r="X270" s="335"/>
      <c r="Y270" s="335"/>
      <c r="Z270" s="335"/>
      <c r="AA270" s="335"/>
      <c r="AB270" s="335"/>
      <c r="AC270" s="335"/>
      <c r="AD270" s="335"/>
      <c r="AE270" s="335"/>
      <c r="AF270" s="335"/>
      <c r="AG270" s="335"/>
      <c r="AH270" s="335"/>
      <c r="AI270" s="335"/>
      <c r="AJ270" s="335"/>
      <c r="AK270" s="335"/>
      <c r="AL270" s="144"/>
      <c r="AM270" s="142"/>
      <c r="AN270" s="143"/>
      <c r="AO270" s="335"/>
      <c r="AP270" s="335"/>
      <c r="AQ270" s="335"/>
    </row>
    <row r="271" spans="1:43" x14ac:dyDescent="0.2">
      <c r="A271" s="335"/>
      <c r="B271" s="163"/>
      <c r="C271" s="142"/>
      <c r="D271" s="143"/>
      <c r="E271" s="715"/>
      <c r="F271" s="715"/>
      <c r="G271" s="715"/>
      <c r="H271" s="715"/>
      <c r="I271" s="715"/>
      <c r="J271" s="715"/>
      <c r="K271" s="715"/>
      <c r="L271" s="715"/>
      <c r="M271" s="715"/>
      <c r="N271" s="715"/>
      <c r="O271" s="715"/>
      <c r="P271" s="715"/>
      <c r="Q271" s="715"/>
      <c r="R271" s="715"/>
      <c r="S271" s="715"/>
      <c r="T271" s="715"/>
      <c r="U271" s="142"/>
      <c r="V271" s="143"/>
      <c r="W271" s="335"/>
      <c r="X271" s="335"/>
      <c r="Y271" s="335"/>
      <c r="Z271" s="335"/>
      <c r="AA271" s="335"/>
      <c r="AB271" s="335"/>
      <c r="AC271" s="335"/>
      <c r="AD271" s="335"/>
      <c r="AE271" s="335"/>
      <c r="AF271" s="335"/>
      <c r="AG271" s="335"/>
      <c r="AH271" s="335"/>
      <c r="AI271" s="335"/>
      <c r="AJ271" s="335"/>
      <c r="AK271" s="335"/>
      <c r="AL271" s="144"/>
      <c r="AM271" s="142"/>
      <c r="AN271" s="143"/>
      <c r="AO271" s="335"/>
      <c r="AP271" s="335"/>
      <c r="AQ271" s="335"/>
    </row>
    <row r="272" spans="1:43" x14ac:dyDescent="0.2">
      <c r="A272" s="335"/>
      <c r="B272" s="163"/>
      <c r="C272" s="142"/>
      <c r="D272" s="143"/>
      <c r="E272" s="715"/>
      <c r="F272" s="715"/>
      <c r="G272" s="715"/>
      <c r="H272" s="715"/>
      <c r="I272" s="715"/>
      <c r="J272" s="715"/>
      <c r="K272" s="715"/>
      <c r="L272" s="715"/>
      <c r="M272" s="715"/>
      <c r="N272" s="715"/>
      <c r="O272" s="715"/>
      <c r="P272" s="715"/>
      <c r="Q272" s="715"/>
      <c r="R272" s="715"/>
      <c r="S272" s="715"/>
      <c r="T272" s="715"/>
      <c r="U272" s="142"/>
      <c r="V272" s="143"/>
      <c r="W272" s="335"/>
      <c r="X272" s="335"/>
      <c r="Y272" s="335"/>
      <c r="Z272" s="335"/>
      <c r="AA272" s="335"/>
      <c r="AB272" s="335"/>
      <c r="AC272" s="335"/>
      <c r="AD272" s="335"/>
      <c r="AE272" s="335"/>
      <c r="AF272" s="335"/>
      <c r="AG272" s="335"/>
      <c r="AH272" s="335"/>
      <c r="AI272" s="335"/>
      <c r="AJ272" s="335"/>
      <c r="AK272" s="335"/>
      <c r="AL272" s="144"/>
      <c r="AM272" s="142"/>
      <c r="AN272" s="143"/>
      <c r="AO272" s="335"/>
      <c r="AP272" s="335"/>
      <c r="AQ272" s="335"/>
    </row>
    <row r="273" spans="1:45" x14ac:dyDescent="0.2">
      <c r="A273" s="335"/>
      <c r="B273" s="163"/>
      <c r="C273" s="142"/>
      <c r="D273" s="143"/>
      <c r="E273" s="715"/>
      <c r="F273" s="715"/>
      <c r="G273" s="715"/>
      <c r="H273" s="715"/>
      <c r="I273" s="715"/>
      <c r="J273" s="715"/>
      <c r="K273" s="715"/>
      <c r="L273" s="715"/>
      <c r="M273" s="715"/>
      <c r="N273" s="715"/>
      <c r="O273" s="715"/>
      <c r="P273" s="715"/>
      <c r="Q273" s="715"/>
      <c r="R273" s="715"/>
      <c r="S273" s="715"/>
      <c r="T273" s="715"/>
      <c r="U273" s="142"/>
      <c r="V273" s="143"/>
      <c r="W273" s="335"/>
      <c r="X273" s="335"/>
      <c r="Y273" s="335"/>
      <c r="Z273" s="335"/>
      <c r="AA273" s="335"/>
      <c r="AB273" s="335"/>
      <c r="AC273" s="335"/>
      <c r="AD273" s="335"/>
      <c r="AE273" s="335"/>
      <c r="AF273" s="335"/>
      <c r="AG273" s="335"/>
      <c r="AH273" s="335"/>
      <c r="AI273" s="335"/>
      <c r="AJ273" s="335"/>
      <c r="AK273" s="335"/>
      <c r="AL273" s="144"/>
      <c r="AM273" s="142"/>
      <c r="AN273" s="143"/>
      <c r="AO273" s="335"/>
      <c r="AP273" s="335"/>
      <c r="AQ273" s="335"/>
    </row>
    <row r="274" spans="1:45" x14ac:dyDescent="0.2">
      <c r="A274" s="335"/>
      <c r="B274" s="163"/>
      <c r="C274" s="142"/>
      <c r="D274" s="143"/>
      <c r="E274" s="715"/>
      <c r="F274" s="715"/>
      <c r="G274" s="715"/>
      <c r="H274" s="715"/>
      <c r="I274" s="715"/>
      <c r="J274" s="715"/>
      <c r="K274" s="715"/>
      <c r="L274" s="715"/>
      <c r="M274" s="715"/>
      <c r="N274" s="715"/>
      <c r="O274" s="715"/>
      <c r="P274" s="715"/>
      <c r="Q274" s="715"/>
      <c r="R274" s="715"/>
      <c r="S274" s="715"/>
      <c r="T274" s="715"/>
      <c r="U274" s="142"/>
      <c r="V274" s="143"/>
      <c r="W274" s="335"/>
      <c r="X274" s="335"/>
      <c r="Y274" s="335"/>
      <c r="Z274" s="335"/>
      <c r="AA274" s="335"/>
      <c r="AB274" s="335"/>
      <c r="AC274" s="335"/>
      <c r="AD274" s="335"/>
      <c r="AE274" s="335"/>
      <c r="AF274" s="335"/>
      <c r="AG274" s="335"/>
      <c r="AH274" s="335"/>
      <c r="AI274" s="335"/>
      <c r="AJ274" s="335"/>
      <c r="AK274" s="335"/>
      <c r="AL274" s="144"/>
      <c r="AM274" s="142"/>
      <c r="AN274" s="143"/>
      <c r="AO274" s="335"/>
      <c r="AP274" s="335"/>
      <c r="AQ274" s="335"/>
      <c r="AS274" s="436"/>
    </row>
    <row r="275" spans="1:45" x14ac:dyDescent="0.2">
      <c r="A275" s="335"/>
      <c r="B275" s="163"/>
      <c r="C275" s="142"/>
      <c r="D275" s="143"/>
      <c r="E275" s="715"/>
      <c r="F275" s="715"/>
      <c r="G275" s="715"/>
      <c r="H275" s="715"/>
      <c r="I275" s="715"/>
      <c r="J275" s="715"/>
      <c r="K275" s="715"/>
      <c r="L275" s="715"/>
      <c r="M275" s="715"/>
      <c r="N275" s="715"/>
      <c r="O275" s="715"/>
      <c r="P275" s="715"/>
      <c r="Q275" s="715"/>
      <c r="R275" s="715"/>
      <c r="S275" s="715"/>
      <c r="T275" s="715"/>
      <c r="U275" s="142"/>
      <c r="V275" s="143"/>
      <c r="W275" s="335"/>
      <c r="X275" s="335"/>
      <c r="Y275" s="335"/>
      <c r="Z275" s="335"/>
      <c r="AA275" s="335"/>
      <c r="AB275" s="335"/>
      <c r="AC275" s="335"/>
      <c r="AD275" s="335"/>
      <c r="AE275" s="335"/>
      <c r="AF275" s="335"/>
      <c r="AG275" s="335"/>
      <c r="AH275" s="335"/>
      <c r="AI275" s="335"/>
      <c r="AJ275" s="335"/>
      <c r="AK275" s="335"/>
      <c r="AL275" s="144"/>
      <c r="AM275" s="142"/>
      <c r="AN275" s="143"/>
      <c r="AO275" s="335"/>
      <c r="AP275" s="335"/>
      <c r="AQ275" s="335"/>
      <c r="AS275"/>
    </row>
    <row r="276" spans="1:45" x14ac:dyDescent="0.2">
      <c r="A276" s="335"/>
      <c r="B276" s="163"/>
      <c r="C276" s="142"/>
      <c r="D276" s="143"/>
      <c r="E276" s="715"/>
      <c r="F276" s="715"/>
      <c r="G276" s="715"/>
      <c r="H276" s="715"/>
      <c r="I276" s="715"/>
      <c r="J276" s="715"/>
      <c r="K276" s="715"/>
      <c r="L276" s="715"/>
      <c r="M276" s="715"/>
      <c r="N276" s="715"/>
      <c r="O276" s="715"/>
      <c r="P276" s="715"/>
      <c r="Q276" s="715"/>
      <c r="R276" s="715"/>
      <c r="S276" s="715"/>
      <c r="T276" s="715"/>
      <c r="U276" s="142"/>
      <c r="V276" s="143"/>
      <c r="W276" s="335"/>
      <c r="X276" s="335"/>
      <c r="Y276" s="335"/>
      <c r="Z276" s="335"/>
      <c r="AA276" s="335"/>
      <c r="AB276" s="335"/>
      <c r="AC276" s="335"/>
      <c r="AD276" s="335"/>
      <c r="AE276" s="335"/>
      <c r="AF276" s="335"/>
      <c r="AG276" s="335"/>
      <c r="AH276" s="335"/>
      <c r="AI276" s="335"/>
      <c r="AJ276" s="335"/>
      <c r="AK276" s="335"/>
      <c r="AL276" s="144"/>
      <c r="AM276" s="142"/>
      <c r="AN276" s="143"/>
      <c r="AO276" s="335"/>
      <c r="AP276" s="335"/>
      <c r="AQ276" s="335"/>
      <c r="AS276"/>
    </row>
    <row r="277" spans="1:45" x14ac:dyDescent="0.2">
      <c r="A277" s="335"/>
      <c r="B277" s="163"/>
      <c r="C277" s="142"/>
      <c r="D277" s="143"/>
      <c r="E277" s="715"/>
      <c r="F277" s="715"/>
      <c r="G277" s="715"/>
      <c r="H277" s="715"/>
      <c r="I277" s="715"/>
      <c r="J277" s="715"/>
      <c r="K277" s="715"/>
      <c r="L277" s="715"/>
      <c r="M277" s="715"/>
      <c r="N277" s="715"/>
      <c r="O277" s="715"/>
      <c r="P277" s="715"/>
      <c r="Q277" s="715"/>
      <c r="R277" s="715"/>
      <c r="S277" s="715"/>
      <c r="T277" s="715"/>
      <c r="U277" s="142"/>
      <c r="V277" s="143"/>
      <c r="W277" s="335"/>
      <c r="X277" s="335"/>
      <c r="Y277" s="335"/>
      <c r="Z277" s="335"/>
      <c r="AA277" s="335"/>
      <c r="AB277" s="335"/>
      <c r="AC277" s="335"/>
      <c r="AD277" s="335"/>
      <c r="AE277" s="335"/>
      <c r="AF277" s="335"/>
      <c r="AG277" s="335"/>
      <c r="AH277" s="335"/>
      <c r="AI277" s="335"/>
      <c r="AJ277" s="335"/>
      <c r="AK277" s="335"/>
      <c r="AL277" s="144"/>
      <c r="AM277" s="142"/>
      <c r="AN277" s="143"/>
      <c r="AO277" s="335"/>
      <c r="AP277" s="335"/>
      <c r="AQ277" s="335"/>
    </row>
    <row r="278" spans="1:45" x14ac:dyDescent="0.2">
      <c r="A278" s="617"/>
      <c r="B278" s="163"/>
      <c r="C278" s="142"/>
      <c r="D278" s="143"/>
      <c r="E278" s="715"/>
      <c r="F278" s="715"/>
      <c r="G278" s="715"/>
      <c r="H278" s="715"/>
      <c r="I278" s="715"/>
      <c r="J278" s="715"/>
      <c r="K278" s="715"/>
      <c r="L278" s="715"/>
      <c r="M278" s="715"/>
      <c r="N278" s="715"/>
      <c r="O278" s="715"/>
      <c r="P278" s="715"/>
      <c r="Q278" s="715"/>
      <c r="R278" s="715"/>
      <c r="S278" s="715"/>
      <c r="T278" s="715"/>
      <c r="U278" s="142"/>
      <c r="V278" s="143"/>
      <c r="W278" s="617"/>
      <c r="X278" s="617"/>
      <c r="Y278" s="617"/>
      <c r="Z278" s="617"/>
      <c r="AA278" s="617"/>
      <c r="AB278" s="617"/>
      <c r="AC278" s="617"/>
      <c r="AD278" s="617"/>
      <c r="AE278" s="617"/>
      <c r="AF278" s="617"/>
      <c r="AG278" s="617"/>
      <c r="AH278" s="617"/>
      <c r="AI278" s="617"/>
      <c r="AJ278" s="617"/>
      <c r="AK278" s="617"/>
      <c r="AL278" s="144"/>
      <c r="AM278" s="142"/>
      <c r="AN278" s="143"/>
      <c r="AO278" s="617"/>
      <c r="AP278" s="617"/>
      <c r="AQ278" s="617"/>
    </row>
    <row r="279" spans="1:45" x14ac:dyDescent="0.2">
      <c r="A279" s="335"/>
      <c r="B279" s="155"/>
      <c r="C279" s="142"/>
      <c r="D279" s="143"/>
      <c r="E279" s="715"/>
      <c r="F279" s="715"/>
      <c r="G279" s="715"/>
      <c r="H279" s="715"/>
      <c r="I279" s="715"/>
      <c r="J279" s="715"/>
      <c r="K279" s="715"/>
      <c r="L279" s="715"/>
      <c r="M279" s="715"/>
      <c r="N279" s="715"/>
      <c r="O279" s="715"/>
      <c r="P279" s="715"/>
      <c r="Q279" s="715"/>
      <c r="R279" s="715"/>
      <c r="S279" s="715"/>
      <c r="T279" s="715"/>
      <c r="U279" s="142"/>
      <c r="V279" s="143"/>
      <c r="W279" s="335"/>
      <c r="X279" s="335"/>
      <c r="Y279" s="335"/>
      <c r="Z279" s="335"/>
      <c r="AA279" s="335"/>
      <c r="AB279" s="335"/>
      <c r="AC279" s="155" t="s">
        <v>112</v>
      </c>
      <c r="AD279" s="335"/>
      <c r="AE279" s="335"/>
      <c r="AF279" s="335"/>
      <c r="AG279" s="155" t="s">
        <v>113</v>
      </c>
      <c r="AH279" s="335"/>
      <c r="AI279" s="335"/>
      <c r="AJ279" s="335"/>
      <c r="AK279" s="155" t="s">
        <v>474</v>
      </c>
      <c r="AL279" s="144"/>
      <c r="AM279" s="142"/>
      <c r="AN279" s="143"/>
      <c r="AO279" s="335"/>
      <c r="AP279" s="335"/>
      <c r="AQ279" s="335"/>
    </row>
    <row r="280" spans="1:45" ht="6" customHeight="1" x14ac:dyDescent="0.2">
      <c r="A280" s="335"/>
      <c r="B280" s="155"/>
      <c r="C280" s="142"/>
      <c r="D280" s="143"/>
      <c r="E280" s="335"/>
      <c r="F280" s="335"/>
      <c r="G280" s="335"/>
      <c r="H280" s="335"/>
      <c r="I280" s="335"/>
      <c r="J280" s="335"/>
      <c r="K280" s="335"/>
      <c r="L280" s="335"/>
      <c r="M280" s="335"/>
      <c r="N280" s="335"/>
      <c r="O280" s="335"/>
      <c r="P280" s="335"/>
      <c r="Q280" s="335"/>
      <c r="R280" s="335"/>
      <c r="S280" s="335"/>
      <c r="T280" s="335"/>
      <c r="U280" s="142"/>
      <c r="V280" s="143"/>
      <c r="W280" s="335"/>
      <c r="X280" s="335"/>
      <c r="Y280" s="335"/>
      <c r="Z280" s="335"/>
      <c r="AA280" s="335"/>
      <c r="AB280" s="335"/>
      <c r="AC280" s="155"/>
      <c r="AD280" s="335"/>
      <c r="AE280" s="335"/>
      <c r="AF280" s="335"/>
      <c r="AG280" s="155"/>
      <c r="AH280" s="335"/>
      <c r="AI280" s="335"/>
      <c r="AJ280" s="335"/>
      <c r="AK280" s="155"/>
      <c r="AL280" s="144"/>
      <c r="AM280" s="142"/>
      <c r="AN280" s="143"/>
      <c r="AO280" s="335"/>
      <c r="AP280" s="335"/>
      <c r="AQ280" s="335"/>
    </row>
    <row r="281" spans="1:45" ht="11.25" customHeight="1" x14ac:dyDescent="0.2">
      <c r="A281" s="335"/>
      <c r="B281" s="155"/>
      <c r="C281" s="142"/>
      <c r="D281" s="143"/>
      <c r="E281" s="335" t="s">
        <v>148</v>
      </c>
      <c r="F281" s="715" t="str">
        <f ca="1">VLOOKUP(CONCATENATE($B$265&amp;INDIRECT(ADDRESS(ROW(),COLUMN()-1))),Language_Translations,MATCH(Language_Selected,Language_Options,0),FALSE)</f>
        <v>Porridge, bread, rice, noodles, pasta, or [INSERT OTHER COMMONLY CONSUMED FOODS MADE FROM GRAINS, INCLUDING RICE DISHES, NOODLE DISHES, ETC.]?</v>
      </c>
      <c r="G281" s="715"/>
      <c r="H281" s="715"/>
      <c r="I281" s="715"/>
      <c r="J281" s="715"/>
      <c r="K281" s="715"/>
      <c r="L281" s="715"/>
      <c r="M281" s="715"/>
      <c r="N281" s="715"/>
      <c r="O281" s="715"/>
      <c r="P281" s="715"/>
      <c r="Q281" s="715"/>
      <c r="R281" s="715"/>
      <c r="S281" s="715"/>
      <c r="T281" s="715"/>
      <c r="U281" s="142"/>
      <c r="V281" s="143"/>
      <c r="W281" s="335" t="s">
        <v>148</v>
      </c>
      <c r="X281" s="157" t="s">
        <v>9</v>
      </c>
      <c r="Y281" s="157"/>
      <c r="Z281" s="157"/>
      <c r="AA281" s="161"/>
      <c r="AB281" s="162"/>
      <c r="AC281" s="163" t="s">
        <v>87</v>
      </c>
      <c r="AD281" s="164"/>
      <c r="AE281" s="335"/>
      <c r="AF281" s="335"/>
      <c r="AG281" s="163" t="s">
        <v>89</v>
      </c>
      <c r="AH281" s="335"/>
      <c r="AI281" s="335"/>
      <c r="AJ281" s="335"/>
      <c r="AK281" s="163" t="s">
        <v>212</v>
      </c>
      <c r="AL281" s="144"/>
      <c r="AM281" s="142"/>
      <c r="AN281" s="143"/>
      <c r="AO281" s="335"/>
      <c r="AP281" s="335"/>
      <c r="AQ281" s="335"/>
    </row>
    <row r="282" spans="1:45" ht="11.25" customHeight="1" x14ac:dyDescent="0.2">
      <c r="A282" s="335"/>
      <c r="B282" s="155"/>
      <c r="C282" s="142"/>
      <c r="D282" s="143"/>
      <c r="E282" s="335"/>
      <c r="F282" s="715"/>
      <c r="G282" s="715"/>
      <c r="H282" s="715"/>
      <c r="I282" s="715"/>
      <c r="J282" s="715"/>
      <c r="K282" s="715"/>
      <c r="L282" s="715"/>
      <c r="M282" s="715"/>
      <c r="N282" s="715"/>
      <c r="O282" s="715"/>
      <c r="P282" s="715"/>
      <c r="Q282" s="715"/>
      <c r="R282" s="715"/>
      <c r="S282" s="715"/>
      <c r="T282" s="715"/>
      <c r="U282" s="142"/>
      <c r="V282" s="143"/>
      <c r="W282" s="335"/>
      <c r="X282" s="157"/>
      <c r="Y282" s="157"/>
      <c r="Z282" s="157"/>
      <c r="AA282" s="161"/>
      <c r="AB282" s="162"/>
      <c r="AC282" s="163"/>
      <c r="AD282" s="164"/>
      <c r="AE282" s="335"/>
      <c r="AF282" s="335"/>
      <c r="AG282" s="163"/>
      <c r="AH282" s="335"/>
      <c r="AI282" s="335"/>
      <c r="AJ282" s="335"/>
      <c r="AK282" s="163"/>
      <c r="AL282" s="144"/>
      <c r="AM282" s="142"/>
      <c r="AN282" s="143"/>
      <c r="AO282" s="335"/>
      <c r="AP282" s="335"/>
      <c r="AQ282" s="335"/>
    </row>
    <row r="283" spans="1:45" ht="11.25" customHeight="1" x14ac:dyDescent="0.2">
      <c r="A283" s="335"/>
      <c r="B283" s="155"/>
      <c r="C283" s="142"/>
      <c r="D283" s="143"/>
      <c r="E283" s="335"/>
      <c r="F283" s="715"/>
      <c r="G283" s="715"/>
      <c r="H283" s="715"/>
      <c r="I283" s="715"/>
      <c r="J283" s="715"/>
      <c r="K283" s="715"/>
      <c r="L283" s="715"/>
      <c r="M283" s="715"/>
      <c r="N283" s="715"/>
      <c r="O283" s="715"/>
      <c r="P283" s="715"/>
      <c r="Q283" s="715"/>
      <c r="R283" s="715"/>
      <c r="S283" s="715"/>
      <c r="T283" s="715"/>
      <c r="U283" s="142"/>
      <c r="V283" s="143"/>
      <c r="W283" s="335"/>
      <c r="X283" s="157"/>
      <c r="Y283" s="157"/>
      <c r="Z283" s="157"/>
      <c r="AA283" s="161"/>
      <c r="AB283" s="162"/>
      <c r="AC283" s="163"/>
      <c r="AD283" s="164"/>
      <c r="AE283" s="335"/>
      <c r="AF283" s="335"/>
      <c r="AG283" s="163"/>
      <c r="AH283" s="335"/>
      <c r="AI283" s="335"/>
      <c r="AJ283" s="335"/>
      <c r="AK283" s="163"/>
      <c r="AL283" s="144"/>
      <c r="AM283" s="142"/>
      <c r="AN283" s="143"/>
      <c r="AO283" s="335"/>
      <c r="AP283" s="335"/>
      <c r="AQ283" s="335"/>
    </row>
    <row r="284" spans="1:45" ht="11.25" customHeight="1" x14ac:dyDescent="0.2">
      <c r="A284" s="335"/>
      <c r="B284" s="155"/>
      <c r="C284" s="142"/>
      <c r="D284" s="143"/>
      <c r="E284" s="335"/>
      <c r="F284" s="715"/>
      <c r="G284" s="715"/>
      <c r="H284" s="715"/>
      <c r="I284" s="715"/>
      <c r="J284" s="715"/>
      <c r="K284" s="715"/>
      <c r="L284" s="715"/>
      <c r="M284" s="715"/>
      <c r="N284" s="715"/>
      <c r="O284" s="715"/>
      <c r="P284" s="715"/>
      <c r="Q284" s="715"/>
      <c r="R284" s="715"/>
      <c r="S284" s="715"/>
      <c r="T284" s="715"/>
      <c r="U284" s="142"/>
      <c r="V284" s="143"/>
      <c r="W284" s="335"/>
      <c r="X284" s="157"/>
      <c r="Y284" s="157"/>
      <c r="Z284" s="157"/>
      <c r="AA284" s="161"/>
      <c r="AB284" s="162"/>
      <c r="AC284" s="163"/>
      <c r="AD284" s="164"/>
      <c r="AE284" s="335"/>
      <c r="AF284" s="335"/>
      <c r="AG284" s="163"/>
      <c r="AH284" s="335"/>
      <c r="AI284" s="335"/>
      <c r="AJ284" s="335"/>
      <c r="AK284" s="163"/>
      <c r="AL284" s="144"/>
      <c r="AM284" s="142"/>
      <c r="AN284" s="143"/>
      <c r="AO284" s="335"/>
      <c r="AP284" s="335"/>
      <c r="AQ284" s="335"/>
    </row>
    <row r="285" spans="1:45" ht="6" customHeight="1" x14ac:dyDescent="0.2">
      <c r="A285" s="335"/>
      <c r="B285" s="155"/>
      <c r="C285" s="142"/>
      <c r="D285" s="165"/>
      <c r="E285" s="166"/>
      <c r="F285" s="437"/>
      <c r="G285" s="437"/>
      <c r="H285" s="437"/>
      <c r="I285" s="437"/>
      <c r="J285" s="437"/>
      <c r="K285" s="437"/>
      <c r="L285" s="437"/>
      <c r="M285" s="437"/>
      <c r="N285" s="437"/>
      <c r="O285" s="437"/>
      <c r="P285" s="437"/>
      <c r="Q285" s="437"/>
      <c r="R285" s="437"/>
      <c r="S285" s="437"/>
      <c r="T285" s="437"/>
      <c r="U285" s="167"/>
      <c r="V285" s="165"/>
      <c r="W285" s="166"/>
      <c r="X285" s="166"/>
      <c r="Y285" s="166"/>
      <c r="Z285" s="166"/>
      <c r="AA285" s="168"/>
      <c r="AB285" s="166"/>
      <c r="AC285" s="169"/>
      <c r="AD285" s="168"/>
      <c r="AE285" s="166"/>
      <c r="AF285" s="166"/>
      <c r="AG285" s="169"/>
      <c r="AH285" s="166"/>
      <c r="AI285" s="166"/>
      <c r="AJ285" s="166"/>
      <c r="AK285" s="169"/>
      <c r="AL285" s="170"/>
      <c r="AM285" s="167"/>
      <c r="AN285" s="143"/>
      <c r="AO285" s="335"/>
      <c r="AP285" s="335"/>
      <c r="AQ285" s="335"/>
    </row>
    <row r="286" spans="1:45" ht="6" customHeight="1" x14ac:dyDescent="0.2">
      <c r="A286" s="335"/>
      <c r="B286" s="155"/>
      <c r="C286" s="142"/>
      <c r="D286" s="171"/>
      <c r="E286" s="172"/>
      <c r="F286" s="438"/>
      <c r="G286" s="438"/>
      <c r="H286" s="438"/>
      <c r="I286" s="438"/>
      <c r="J286" s="438"/>
      <c r="K286" s="438"/>
      <c r="L286" s="438"/>
      <c r="M286" s="438"/>
      <c r="N286" s="438"/>
      <c r="O286" s="438"/>
      <c r="P286" s="438"/>
      <c r="Q286" s="438"/>
      <c r="R286" s="438"/>
      <c r="S286" s="438"/>
      <c r="T286" s="438"/>
      <c r="U286" s="173"/>
      <c r="V286" s="171"/>
      <c r="W286" s="172"/>
      <c r="X286" s="172"/>
      <c r="Y286" s="172"/>
      <c r="Z286" s="172"/>
      <c r="AA286" s="174"/>
      <c r="AB286" s="172"/>
      <c r="AC286" s="175"/>
      <c r="AD286" s="174"/>
      <c r="AE286" s="172"/>
      <c r="AF286" s="172"/>
      <c r="AG286" s="175"/>
      <c r="AH286" s="172"/>
      <c r="AI286" s="172"/>
      <c r="AJ286" s="172"/>
      <c r="AK286" s="175"/>
      <c r="AL286" s="176"/>
      <c r="AM286" s="173"/>
      <c r="AN286" s="143"/>
      <c r="AO286" s="335"/>
      <c r="AP286" s="335"/>
      <c r="AQ286" s="335"/>
    </row>
    <row r="287" spans="1:45" ht="11.25" customHeight="1" x14ac:dyDescent="0.2">
      <c r="A287" s="335"/>
      <c r="B287" s="155"/>
      <c r="C287" s="142"/>
      <c r="D287" s="143"/>
      <c r="E287" s="335" t="s">
        <v>150</v>
      </c>
      <c r="F287" s="715" t="str">
        <f ca="1">VLOOKUP(CONCATENATE($B$265&amp;INDIRECT(ADDRESS(ROW(),COLUMN()-1))),Language_Translations,MATCH(Language_Selected,Language_Options,0),FALSE)</f>
        <v>Pumpkin, carrots, squash [, or sweet potatoes that are yellow or orange inside]?</v>
      </c>
      <c r="G287" s="715"/>
      <c r="H287" s="715"/>
      <c r="I287" s="715"/>
      <c r="J287" s="715"/>
      <c r="K287" s="715"/>
      <c r="L287" s="715"/>
      <c r="M287" s="715"/>
      <c r="N287" s="715"/>
      <c r="O287" s="715"/>
      <c r="P287" s="715"/>
      <c r="Q287" s="715"/>
      <c r="R287" s="715"/>
      <c r="S287" s="715"/>
      <c r="T287" s="715"/>
      <c r="U287" s="142"/>
      <c r="V287" s="143"/>
      <c r="W287" s="335" t="s">
        <v>150</v>
      </c>
      <c r="X287" s="157" t="s">
        <v>9</v>
      </c>
      <c r="Y287" s="157"/>
      <c r="Z287" s="157"/>
      <c r="AA287" s="161"/>
      <c r="AB287" s="162"/>
      <c r="AC287" s="163" t="s">
        <v>87</v>
      </c>
      <c r="AD287" s="164"/>
      <c r="AE287" s="335"/>
      <c r="AF287" s="335"/>
      <c r="AG287" s="163" t="s">
        <v>89</v>
      </c>
      <c r="AH287" s="335"/>
      <c r="AI287" s="335"/>
      <c r="AJ287" s="335"/>
      <c r="AK287" s="163" t="s">
        <v>212</v>
      </c>
      <c r="AL287" s="144"/>
      <c r="AM287" s="142"/>
      <c r="AN287" s="143"/>
      <c r="AO287" s="335"/>
      <c r="AP287" s="335"/>
      <c r="AQ287" s="335"/>
    </row>
    <row r="288" spans="1:45" ht="11.25" customHeight="1" x14ac:dyDescent="0.2">
      <c r="A288" s="335"/>
      <c r="B288" s="155"/>
      <c r="C288" s="142"/>
      <c r="D288" s="143"/>
      <c r="E288" s="335"/>
      <c r="F288" s="715"/>
      <c r="G288" s="715"/>
      <c r="H288" s="715"/>
      <c r="I288" s="715"/>
      <c r="J288" s="715"/>
      <c r="K288" s="715"/>
      <c r="L288" s="715"/>
      <c r="M288" s="715"/>
      <c r="N288" s="715"/>
      <c r="O288" s="715"/>
      <c r="P288" s="715"/>
      <c r="Q288" s="715"/>
      <c r="R288" s="715"/>
      <c r="S288" s="715"/>
      <c r="T288" s="715"/>
      <c r="U288" s="142"/>
      <c r="V288" s="143"/>
      <c r="W288" s="335"/>
      <c r="X288" s="157"/>
      <c r="Y288" s="157"/>
      <c r="Z288" s="157"/>
      <c r="AA288" s="161"/>
      <c r="AB288" s="162"/>
      <c r="AC288" s="163"/>
      <c r="AD288" s="164"/>
      <c r="AE288" s="335"/>
      <c r="AF288" s="335"/>
      <c r="AG288" s="163"/>
      <c r="AH288" s="335"/>
      <c r="AI288" s="335"/>
      <c r="AJ288" s="335"/>
      <c r="AK288" s="163"/>
      <c r="AL288" s="144"/>
      <c r="AM288" s="142"/>
      <c r="AN288" s="143"/>
      <c r="AO288" s="335"/>
      <c r="AP288" s="335"/>
      <c r="AQ288" s="335"/>
    </row>
    <row r="289" spans="1:43" ht="6" customHeight="1" x14ac:dyDescent="0.2">
      <c r="A289" s="335"/>
      <c r="B289" s="155"/>
      <c r="C289" s="142"/>
      <c r="D289" s="165"/>
      <c r="E289" s="166"/>
      <c r="F289" s="437"/>
      <c r="G289" s="437"/>
      <c r="H289" s="437"/>
      <c r="I289" s="437"/>
      <c r="J289" s="437"/>
      <c r="K289" s="437"/>
      <c r="L289" s="437"/>
      <c r="M289" s="437"/>
      <c r="N289" s="437"/>
      <c r="O289" s="437"/>
      <c r="P289" s="437"/>
      <c r="Q289" s="437"/>
      <c r="R289" s="437"/>
      <c r="S289" s="437"/>
      <c r="T289" s="437"/>
      <c r="U289" s="167"/>
      <c r="V289" s="165"/>
      <c r="W289" s="166"/>
      <c r="X289" s="166"/>
      <c r="Y289" s="166"/>
      <c r="Z289" s="166"/>
      <c r="AA289" s="168"/>
      <c r="AB289" s="166"/>
      <c r="AC289" s="169"/>
      <c r="AD289" s="168"/>
      <c r="AE289" s="166"/>
      <c r="AF289" s="166"/>
      <c r="AG289" s="169"/>
      <c r="AH289" s="166"/>
      <c r="AI289" s="166"/>
      <c r="AJ289" s="166"/>
      <c r="AK289" s="169"/>
      <c r="AL289" s="170"/>
      <c r="AM289" s="167"/>
      <c r="AN289" s="143"/>
      <c r="AO289" s="335"/>
      <c r="AP289" s="335"/>
      <c r="AQ289" s="335"/>
    </row>
    <row r="290" spans="1:43" ht="6" customHeight="1" x14ac:dyDescent="0.2">
      <c r="A290" s="335"/>
      <c r="B290" s="155"/>
      <c r="C290" s="142"/>
      <c r="D290" s="171"/>
      <c r="E290" s="172"/>
      <c r="F290" s="438"/>
      <c r="G290" s="438"/>
      <c r="H290" s="438"/>
      <c r="I290" s="438"/>
      <c r="J290" s="438"/>
      <c r="K290" s="438"/>
      <c r="L290" s="438"/>
      <c r="M290" s="438"/>
      <c r="N290" s="438"/>
      <c r="O290" s="438"/>
      <c r="P290" s="438"/>
      <c r="Q290" s="438"/>
      <c r="R290" s="438"/>
      <c r="S290" s="438"/>
      <c r="T290" s="438"/>
      <c r="U290" s="173"/>
      <c r="V290" s="171"/>
      <c r="W290" s="172"/>
      <c r="X290" s="172"/>
      <c r="Y290" s="172"/>
      <c r="Z290" s="172"/>
      <c r="AA290" s="174"/>
      <c r="AB290" s="172"/>
      <c r="AC290" s="175"/>
      <c r="AD290" s="174"/>
      <c r="AE290" s="172"/>
      <c r="AF290" s="172"/>
      <c r="AG290" s="175"/>
      <c r="AH290" s="172"/>
      <c r="AI290" s="172"/>
      <c r="AJ290" s="172"/>
      <c r="AK290" s="175"/>
      <c r="AL290" s="176"/>
      <c r="AM290" s="173"/>
      <c r="AN290" s="143"/>
      <c r="AO290" s="335"/>
      <c r="AP290" s="335"/>
      <c r="AQ290" s="335"/>
    </row>
    <row r="291" spans="1:43" ht="11.25" customHeight="1" x14ac:dyDescent="0.2">
      <c r="A291" s="335"/>
      <c r="B291" s="155"/>
      <c r="C291" s="142"/>
      <c r="D291" s="143"/>
      <c r="E291" s="335" t="s">
        <v>366</v>
      </c>
      <c r="F291" s="715" t="str">
        <f ca="1">VLOOKUP(CONCATENATE($B$265&amp;INDIRECT(ADDRESS(ROW(),COLUMN()-1))),Language_Translations,MATCH(Language_Selected,Language_Options,0),FALSE)</f>
        <v>Plantains, white potatoes, white yams, manioc, cassava, or [INSERT OTHER COMMONLY CONSUMED  STARCHY TUBERS OR TUBEROUS ROOTS THAT ARE WHITE OR PALE INSIDE]?</v>
      </c>
      <c r="G291" s="715"/>
      <c r="H291" s="715"/>
      <c r="I291" s="715"/>
      <c r="J291" s="715"/>
      <c r="K291" s="715"/>
      <c r="L291" s="715"/>
      <c r="M291" s="715"/>
      <c r="N291" s="715"/>
      <c r="O291" s="715"/>
      <c r="P291" s="715"/>
      <c r="Q291" s="715"/>
      <c r="R291" s="715"/>
      <c r="S291" s="715"/>
      <c r="T291" s="715"/>
      <c r="U291" s="142"/>
      <c r="V291" s="143"/>
      <c r="W291" s="335" t="s">
        <v>366</v>
      </c>
      <c r="X291" s="157" t="s">
        <v>9</v>
      </c>
      <c r="Y291" s="157"/>
      <c r="Z291" s="157"/>
      <c r="AA291" s="161"/>
      <c r="AB291" s="162"/>
      <c r="AC291" s="163" t="s">
        <v>87</v>
      </c>
      <c r="AD291" s="164"/>
      <c r="AE291" s="335"/>
      <c r="AF291" s="335"/>
      <c r="AG291" s="163" t="s">
        <v>89</v>
      </c>
      <c r="AH291" s="335"/>
      <c r="AI291" s="335"/>
      <c r="AJ291" s="335"/>
      <c r="AK291" s="163" t="s">
        <v>212</v>
      </c>
      <c r="AL291" s="144"/>
      <c r="AM291" s="142"/>
      <c r="AN291" s="143"/>
      <c r="AO291" s="335"/>
      <c r="AP291" s="335"/>
      <c r="AQ291" s="335"/>
    </row>
    <row r="292" spans="1:43" ht="11.25" customHeight="1" x14ac:dyDescent="0.2">
      <c r="A292" s="335"/>
      <c r="B292" s="155"/>
      <c r="C292" s="142"/>
      <c r="D292" s="143"/>
      <c r="E292" s="335"/>
      <c r="F292" s="715"/>
      <c r="G292" s="715"/>
      <c r="H292" s="715"/>
      <c r="I292" s="715"/>
      <c r="J292" s="715"/>
      <c r="K292" s="715"/>
      <c r="L292" s="715"/>
      <c r="M292" s="715"/>
      <c r="N292" s="715"/>
      <c r="O292" s="715"/>
      <c r="P292" s="715"/>
      <c r="Q292" s="715"/>
      <c r="R292" s="715"/>
      <c r="S292" s="715"/>
      <c r="T292" s="715"/>
      <c r="U292" s="142"/>
      <c r="V292" s="143"/>
      <c r="W292" s="335"/>
      <c r="X292" s="157"/>
      <c r="Y292" s="157"/>
      <c r="Z292" s="157"/>
      <c r="AA292" s="161"/>
      <c r="AB292" s="162"/>
      <c r="AC292" s="163"/>
      <c r="AD292" s="164"/>
      <c r="AE292" s="335"/>
      <c r="AF292" s="335"/>
      <c r="AG292" s="163"/>
      <c r="AH292" s="335"/>
      <c r="AI292" s="335"/>
      <c r="AJ292" s="335"/>
      <c r="AK292" s="163"/>
      <c r="AL292" s="144"/>
      <c r="AM292" s="142"/>
      <c r="AN292" s="143"/>
      <c r="AO292" s="335"/>
      <c r="AP292" s="335"/>
      <c r="AQ292" s="335"/>
    </row>
    <row r="293" spans="1:43" ht="11.25" customHeight="1" x14ac:dyDescent="0.2">
      <c r="A293" s="335"/>
      <c r="B293" s="155"/>
      <c r="C293" s="142"/>
      <c r="D293" s="143"/>
      <c r="E293" s="335"/>
      <c r="F293" s="715"/>
      <c r="G293" s="715"/>
      <c r="H293" s="715"/>
      <c r="I293" s="715"/>
      <c r="J293" s="715"/>
      <c r="K293" s="715"/>
      <c r="L293" s="715"/>
      <c r="M293" s="715"/>
      <c r="N293" s="715"/>
      <c r="O293" s="715"/>
      <c r="P293" s="715"/>
      <c r="Q293" s="715"/>
      <c r="R293" s="715"/>
      <c r="S293" s="715"/>
      <c r="T293" s="715"/>
      <c r="U293" s="142"/>
      <c r="V293" s="143"/>
      <c r="W293" s="335"/>
      <c r="X293" s="157"/>
      <c r="Y293" s="157"/>
      <c r="Z293" s="157"/>
      <c r="AA293" s="161"/>
      <c r="AB293" s="162"/>
      <c r="AC293" s="163"/>
      <c r="AD293" s="164"/>
      <c r="AE293" s="335"/>
      <c r="AF293" s="335"/>
      <c r="AG293" s="163"/>
      <c r="AH293" s="335"/>
      <c r="AI293" s="335"/>
      <c r="AJ293" s="335"/>
      <c r="AK293" s="163"/>
      <c r="AL293" s="144"/>
      <c r="AM293" s="142"/>
      <c r="AN293" s="143"/>
      <c r="AO293" s="335"/>
      <c r="AP293" s="335"/>
      <c r="AQ293" s="335"/>
    </row>
    <row r="294" spans="1:43" ht="11.25" customHeight="1" x14ac:dyDescent="0.2">
      <c r="A294" s="335"/>
      <c r="B294" s="155"/>
      <c r="C294" s="142"/>
      <c r="D294" s="143"/>
      <c r="E294" s="335"/>
      <c r="F294" s="715"/>
      <c r="G294" s="715"/>
      <c r="H294" s="715"/>
      <c r="I294" s="715"/>
      <c r="J294" s="715"/>
      <c r="K294" s="715"/>
      <c r="L294" s="715"/>
      <c r="M294" s="715"/>
      <c r="N294" s="715"/>
      <c r="O294" s="715"/>
      <c r="P294" s="715"/>
      <c r="Q294" s="715"/>
      <c r="R294" s="715"/>
      <c r="S294" s="715"/>
      <c r="T294" s="715"/>
      <c r="U294" s="142"/>
      <c r="V294" s="143"/>
      <c r="W294" s="335"/>
      <c r="X294" s="157"/>
      <c r="Y294" s="157"/>
      <c r="Z294" s="157"/>
      <c r="AA294" s="161"/>
      <c r="AB294" s="162"/>
      <c r="AC294" s="163"/>
      <c r="AD294" s="164"/>
      <c r="AE294" s="335"/>
      <c r="AF294" s="335"/>
      <c r="AG294" s="163"/>
      <c r="AH294" s="335"/>
      <c r="AI294" s="335"/>
      <c r="AJ294" s="335"/>
      <c r="AK294" s="163"/>
      <c r="AL294" s="144"/>
      <c r="AM294" s="142"/>
      <c r="AN294" s="143"/>
      <c r="AO294" s="335"/>
      <c r="AP294" s="335"/>
      <c r="AQ294" s="335"/>
    </row>
    <row r="295" spans="1:43" ht="11.25" customHeight="1" x14ac:dyDescent="0.2">
      <c r="A295" s="335"/>
      <c r="B295" s="155"/>
      <c r="C295" s="142"/>
      <c r="D295" s="143"/>
      <c r="E295" s="335"/>
      <c r="F295" s="715"/>
      <c r="G295" s="715"/>
      <c r="H295" s="715"/>
      <c r="I295" s="715"/>
      <c r="J295" s="715"/>
      <c r="K295" s="715"/>
      <c r="L295" s="715"/>
      <c r="M295" s="715"/>
      <c r="N295" s="715"/>
      <c r="O295" s="715"/>
      <c r="P295" s="715"/>
      <c r="Q295" s="715"/>
      <c r="R295" s="715"/>
      <c r="S295" s="715"/>
      <c r="T295" s="715"/>
      <c r="U295" s="142"/>
      <c r="V295" s="143"/>
      <c r="W295" s="335"/>
      <c r="X295" s="157"/>
      <c r="Y295" s="157"/>
      <c r="Z295" s="157"/>
      <c r="AA295" s="161"/>
      <c r="AB295" s="162"/>
      <c r="AC295" s="163"/>
      <c r="AD295" s="164"/>
      <c r="AE295" s="335"/>
      <c r="AF295" s="335"/>
      <c r="AG295" s="163"/>
      <c r="AH295" s="335"/>
      <c r="AI295" s="335"/>
      <c r="AJ295" s="335"/>
      <c r="AK295" s="163"/>
      <c r="AL295" s="144"/>
      <c r="AM295" s="142"/>
      <c r="AN295" s="143"/>
      <c r="AO295" s="335"/>
      <c r="AP295" s="335"/>
      <c r="AQ295" s="335"/>
    </row>
    <row r="296" spans="1:43" ht="6" customHeight="1" x14ac:dyDescent="0.2">
      <c r="A296" s="335"/>
      <c r="B296" s="155"/>
      <c r="C296" s="142"/>
      <c r="D296" s="165"/>
      <c r="E296" s="166"/>
      <c r="F296" s="437"/>
      <c r="G296" s="437"/>
      <c r="H296" s="437"/>
      <c r="I296" s="437"/>
      <c r="J296" s="437"/>
      <c r="K296" s="437"/>
      <c r="L296" s="437"/>
      <c r="M296" s="437"/>
      <c r="N296" s="437"/>
      <c r="O296" s="437"/>
      <c r="P296" s="437"/>
      <c r="Q296" s="437"/>
      <c r="R296" s="437"/>
      <c r="S296" s="437"/>
      <c r="T296" s="437"/>
      <c r="U296" s="167"/>
      <c r="V296" s="165"/>
      <c r="W296" s="166"/>
      <c r="X296" s="166"/>
      <c r="Y296" s="166"/>
      <c r="Z296" s="166"/>
      <c r="AA296" s="168"/>
      <c r="AB296" s="166"/>
      <c r="AC296" s="169"/>
      <c r="AD296" s="168"/>
      <c r="AE296" s="166"/>
      <c r="AF296" s="166"/>
      <c r="AG296" s="169"/>
      <c r="AH296" s="166"/>
      <c r="AI296" s="166"/>
      <c r="AJ296" s="166"/>
      <c r="AK296" s="169"/>
      <c r="AL296" s="170"/>
      <c r="AM296" s="167"/>
      <c r="AN296" s="143"/>
      <c r="AO296" s="335"/>
      <c r="AP296" s="335"/>
      <c r="AQ296" s="335"/>
    </row>
    <row r="297" spans="1:43" ht="6" customHeight="1" x14ac:dyDescent="0.2">
      <c r="A297" s="335"/>
      <c r="B297" s="155"/>
      <c r="C297" s="142"/>
      <c r="D297" s="171"/>
      <c r="E297" s="172"/>
      <c r="F297" s="438"/>
      <c r="G297" s="438"/>
      <c r="H297" s="438"/>
      <c r="I297" s="438"/>
      <c r="J297" s="438"/>
      <c r="K297" s="438"/>
      <c r="L297" s="438"/>
      <c r="M297" s="438"/>
      <c r="N297" s="438"/>
      <c r="O297" s="438"/>
      <c r="P297" s="438"/>
      <c r="Q297" s="438"/>
      <c r="R297" s="438"/>
      <c r="S297" s="438"/>
      <c r="T297" s="438"/>
      <c r="U297" s="173"/>
      <c r="V297" s="171"/>
      <c r="W297" s="172"/>
      <c r="X297" s="172"/>
      <c r="Y297" s="172"/>
      <c r="Z297" s="172"/>
      <c r="AA297" s="174"/>
      <c r="AB297" s="172"/>
      <c r="AC297" s="175"/>
      <c r="AD297" s="174"/>
      <c r="AE297" s="172"/>
      <c r="AF297" s="172"/>
      <c r="AG297" s="175"/>
      <c r="AH297" s="172"/>
      <c r="AI297" s="172"/>
      <c r="AJ297" s="172"/>
      <c r="AK297" s="175"/>
      <c r="AL297" s="176"/>
      <c r="AM297" s="173"/>
      <c r="AN297" s="143"/>
      <c r="AO297" s="335"/>
      <c r="AP297" s="335"/>
      <c r="AQ297" s="335"/>
    </row>
    <row r="298" spans="1:43" ht="11.25" customHeight="1" x14ac:dyDescent="0.2">
      <c r="A298" s="335"/>
      <c r="B298" s="155"/>
      <c r="C298" s="142"/>
      <c r="D298" s="143"/>
      <c r="E298" s="335" t="s">
        <v>368</v>
      </c>
      <c r="F298" s="715" t="str">
        <f ca="1">VLOOKUP(CONCATENATE($B$265&amp;INDIRECT(ADDRESS(ROW(),COLUMN()-1))),Language_Translations,MATCH(Language_Selected,Language_Options,0),FALSE)</f>
        <v>Any dark green, leafy vegetables, such as [INSERT UP TO 5 COMMONLY CONSUMED VITAMIN A-RICH DARK GREEN, LEAFY VEGETABLES], or other dark green, leafy vegetables?</v>
      </c>
      <c r="G298" s="715"/>
      <c r="H298" s="715"/>
      <c r="I298" s="715"/>
      <c r="J298" s="715"/>
      <c r="K298" s="715"/>
      <c r="L298" s="715"/>
      <c r="M298" s="715"/>
      <c r="N298" s="715"/>
      <c r="O298" s="715"/>
      <c r="P298" s="715"/>
      <c r="Q298" s="715"/>
      <c r="R298" s="715"/>
      <c r="S298" s="715"/>
      <c r="T298" s="715"/>
      <c r="U298" s="142"/>
      <c r="V298" s="143"/>
      <c r="W298" s="335" t="s">
        <v>368</v>
      </c>
      <c r="X298" s="157" t="s">
        <v>9</v>
      </c>
      <c r="Y298" s="157"/>
      <c r="Z298" s="157"/>
      <c r="AA298" s="161"/>
      <c r="AB298" s="162"/>
      <c r="AC298" s="163" t="s">
        <v>87</v>
      </c>
      <c r="AD298" s="164"/>
      <c r="AE298" s="335"/>
      <c r="AF298" s="335"/>
      <c r="AG298" s="163" t="s">
        <v>89</v>
      </c>
      <c r="AH298" s="335"/>
      <c r="AI298" s="335"/>
      <c r="AJ298" s="335"/>
      <c r="AK298" s="163" t="s">
        <v>212</v>
      </c>
      <c r="AL298" s="144"/>
      <c r="AM298" s="142"/>
      <c r="AN298" s="143"/>
      <c r="AO298" s="335"/>
      <c r="AP298" s="335"/>
      <c r="AQ298" s="335"/>
    </row>
    <row r="299" spans="1:43" ht="11.25" customHeight="1" x14ac:dyDescent="0.2">
      <c r="A299" s="335"/>
      <c r="B299" s="155"/>
      <c r="C299" s="142"/>
      <c r="D299" s="143"/>
      <c r="E299" s="335"/>
      <c r="F299" s="715"/>
      <c r="G299" s="715"/>
      <c r="H299" s="715"/>
      <c r="I299" s="715"/>
      <c r="J299" s="715"/>
      <c r="K299" s="715"/>
      <c r="L299" s="715"/>
      <c r="M299" s="715"/>
      <c r="N299" s="715"/>
      <c r="O299" s="715"/>
      <c r="P299" s="715"/>
      <c r="Q299" s="715"/>
      <c r="R299" s="715"/>
      <c r="S299" s="715"/>
      <c r="T299" s="715"/>
      <c r="U299" s="142"/>
      <c r="V299" s="143"/>
      <c r="W299" s="335"/>
      <c r="X299" s="157"/>
      <c r="Y299" s="157"/>
      <c r="Z299" s="157"/>
      <c r="AA299" s="161"/>
      <c r="AB299" s="162"/>
      <c r="AC299" s="163"/>
      <c r="AD299" s="164"/>
      <c r="AE299" s="335"/>
      <c r="AF299" s="335"/>
      <c r="AG299" s="163"/>
      <c r="AH299" s="335"/>
      <c r="AI299" s="335"/>
      <c r="AJ299" s="335"/>
      <c r="AK299" s="163"/>
      <c r="AL299" s="144"/>
      <c r="AM299" s="142"/>
      <c r="AN299" s="143"/>
      <c r="AO299" s="335"/>
      <c r="AP299" s="335"/>
      <c r="AQ299" s="335"/>
    </row>
    <row r="300" spans="1:43" ht="11.25" customHeight="1" x14ac:dyDescent="0.2">
      <c r="A300" s="335"/>
      <c r="B300" s="155"/>
      <c r="C300" s="142"/>
      <c r="D300" s="143"/>
      <c r="E300" s="335"/>
      <c r="F300" s="715"/>
      <c r="G300" s="715"/>
      <c r="H300" s="715"/>
      <c r="I300" s="715"/>
      <c r="J300" s="715"/>
      <c r="K300" s="715"/>
      <c r="L300" s="715"/>
      <c r="M300" s="715"/>
      <c r="N300" s="715"/>
      <c r="O300" s="715"/>
      <c r="P300" s="715"/>
      <c r="Q300" s="715"/>
      <c r="R300" s="715"/>
      <c r="S300" s="715"/>
      <c r="T300" s="715"/>
      <c r="U300" s="142"/>
      <c r="V300" s="143"/>
      <c r="W300" s="335"/>
      <c r="X300" s="157"/>
      <c r="Y300" s="157"/>
      <c r="Z300" s="157"/>
      <c r="AA300" s="161"/>
      <c r="AB300" s="162"/>
      <c r="AC300" s="163"/>
      <c r="AD300" s="164"/>
      <c r="AE300" s="335"/>
      <c r="AF300" s="335"/>
      <c r="AG300" s="163"/>
      <c r="AH300" s="335"/>
      <c r="AI300" s="335"/>
      <c r="AJ300" s="335"/>
      <c r="AK300" s="163"/>
      <c r="AL300" s="144"/>
      <c r="AM300" s="142"/>
      <c r="AN300" s="143"/>
      <c r="AO300" s="335"/>
      <c r="AP300" s="335"/>
      <c r="AQ300" s="335"/>
    </row>
    <row r="301" spans="1:43" ht="11.25" customHeight="1" x14ac:dyDescent="0.2">
      <c r="A301" s="335"/>
      <c r="B301" s="155"/>
      <c r="C301" s="142"/>
      <c r="D301" s="143"/>
      <c r="E301" s="335"/>
      <c r="F301" s="715"/>
      <c r="G301" s="715"/>
      <c r="H301" s="715"/>
      <c r="I301" s="715"/>
      <c r="J301" s="715"/>
      <c r="K301" s="715"/>
      <c r="L301" s="715"/>
      <c r="M301" s="715"/>
      <c r="N301" s="715"/>
      <c r="O301" s="715"/>
      <c r="P301" s="715"/>
      <c r="Q301" s="715"/>
      <c r="R301" s="715"/>
      <c r="S301" s="715"/>
      <c r="T301" s="715"/>
      <c r="U301" s="142"/>
      <c r="V301" s="143"/>
      <c r="W301" s="335"/>
      <c r="X301" s="157"/>
      <c r="Y301" s="157"/>
      <c r="Z301" s="157"/>
      <c r="AA301" s="161"/>
      <c r="AB301" s="162"/>
      <c r="AC301" s="163"/>
      <c r="AD301" s="164"/>
      <c r="AE301" s="335"/>
      <c r="AF301" s="335"/>
      <c r="AG301" s="163"/>
      <c r="AH301" s="335"/>
      <c r="AI301" s="335"/>
      <c r="AJ301" s="335"/>
      <c r="AK301" s="163"/>
      <c r="AL301" s="144"/>
      <c r="AM301" s="142"/>
      <c r="AN301" s="143"/>
      <c r="AO301" s="335"/>
      <c r="AP301" s="335"/>
      <c r="AQ301" s="335"/>
    </row>
    <row r="302" spans="1:43" ht="6" customHeight="1" x14ac:dyDescent="0.2">
      <c r="A302" s="335"/>
      <c r="B302" s="155"/>
      <c r="C302" s="142"/>
      <c r="D302" s="165"/>
      <c r="E302" s="166"/>
      <c r="F302" s="437"/>
      <c r="G302" s="437"/>
      <c r="H302" s="437"/>
      <c r="I302" s="437"/>
      <c r="J302" s="437"/>
      <c r="K302" s="437"/>
      <c r="L302" s="437"/>
      <c r="M302" s="437"/>
      <c r="N302" s="437"/>
      <c r="O302" s="437"/>
      <c r="P302" s="437"/>
      <c r="Q302" s="437"/>
      <c r="R302" s="437"/>
      <c r="S302" s="437"/>
      <c r="T302" s="437"/>
      <c r="U302" s="167"/>
      <c r="V302" s="165"/>
      <c r="W302" s="166"/>
      <c r="X302" s="166"/>
      <c r="Y302" s="166"/>
      <c r="Z302" s="166"/>
      <c r="AA302" s="168"/>
      <c r="AB302" s="166"/>
      <c r="AC302" s="169"/>
      <c r="AD302" s="168"/>
      <c r="AE302" s="166"/>
      <c r="AF302" s="166"/>
      <c r="AG302" s="169"/>
      <c r="AH302" s="166"/>
      <c r="AI302" s="166"/>
      <c r="AJ302" s="166"/>
      <c r="AK302" s="169"/>
      <c r="AL302" s="170"/>
      <c r="AM302" s="167"/>
      <c r="AN302" s="143"/>
      <c r="AO302" s="335"/>
      <c r="AP302" s="335"/>
      <c r="AQ302" s="335"/>
    </row>
    <row r="303" spans="1:43" ht="6" customHeight="1" x14ac:dyDescent="0.2">
      <c r="A303" s="335"/>
      <c r="B303" s="155"/>
      <c r="C303" s="142"/>
      <c r="D303" s="171"/>
      <c r="E303" s="172"/>
      <c r="F303" s="438"/>
      <c r="G303" s="438"/>
      <c r="H303" s="438"/>
      <c r="I303" s="438"/>
      <c r="J303" s="438"/>
      <c r="K303" s="438"/>
      <c r="L303" s="438"/>
      <c r="M303" s="438"/>
      <c r="N303" s="438"/>
      <c r="O303" s="438"/>
      <c r="P303" s="438"/>
      <c r="Q303" s="438"/>
      <c r="R303" s="438"/>
      <c r="S303" s="438"/>
      <c r="T303" s="438"/>
      <c r="U303" s="173"/>
      <c r="V303" s="171"/>
      <c r="W303" s="172"/>
      <c r="X303" s="172"/>
      <c r="Y303" s="172"/>
      <c r="Z303" s="172"/>
      <c r="AA303" s="174"/>
      <c r="AB303" s="172"/>
      <c r="AC303" s="175"/>
      <c r="AD303" s="174"/>
      <c r="AE303" s="172"/>
      <c r="AF303" s="172"/>
      <c r="AG303" s="175"/>
      <c r="AH303" s="172"/>
      <c r="AI303" s="172"/>
      <c r="AJ303" s="172"/>
      <c r="AK303" s="175"/>
      <c r="AL303" s="176"/>
      <c r="AM303" s="173"/>
      <c r="AN303" s="143"/>
      <c r="AO303" s="335"/>
      <c r="AP303" s="335"/>
      <c r="AQ303" s="335"/>
    </row>
    <row r="304" spans="1:43" ht="11.25" customHeight="1" x14ac:dyDescent="0.2">
      <c r="A304" s="335"/>
      <c r="B304" s="155"/>
      <c r="C304" s="142"/>
      <c r="D304" s="143"/>
      <c r="E304" s="335" t="s">
        <v>369</v>
      </c>
      <c r="F304" s="715" t="str">
        <f ca="1">VLOOKUP(CONCATENATE($B$265&amp;INDIRECT(ADDRESS(ROW(),COLUMN()-1))),Language_Translations,MATCH(Language_Selected,Language_Options,0),FALSE)</f>
        <v>Any other vegetables, such as [INSERT UP TO 5 OTHER COMMONLY CONSUMED VEGETABLES], or other vegetables?</v>
      </c>
      <c r="G304" s="715"/>
      <c r="H304" s="715"/>
      <c r="I304" s="715"/>
      <c r="J304" s="715"/>
      <c r="K304" s="715"/>
      <c r="L304" s="715"/>
      <c r="M304" s="715"/>
      <c r="N304" s="715"/>
      <c r="O304" s="715"/>
      <c r="P304" s="715"/>
      <c r="Q304" s="715"/>
      <c r="R304" s="715"/>
      <c r="S304" s="715"/>
      <c r="T304" s="715"/>
      <c r="U304" s="142"/>
      <c r="V304" s="143"/>
      <c r="W304" s="335" t="s">
        <v>369</v>
      </c>
      <c r="X304" s="157" t="s">
        <v>9</v>
      </c>
      <c r="Y304" s="157"/>
      <c r="Z304" s="157"/>
      <c r="AA304" s="161"/>
      <c r="AB304" s="162"/>
      <c r="AC304" s="163" t="s">
        <v>87</v>
      </c>
      <c r="AD304" s="164"/>
      <c r="AE304" s="335"/>
      <c r="AF304" s="335"/>
      <c r="AG304" s="163" t="s">
        <v>89</v>
      </c>
      <c r="AH304" s="335"/>
      <c r="AI304" s="335"/>
      <c r="AJ304" s="335"/>
      <c r="AK304" s="163" t="s">
        <v>212</v>
      </c>
      <c r="AL304" s="144"/>
      <c r="AM304" s="142"/>
      <c r="AN304" s="143"/>
      <c r="AO304" s="335"/>
      <c r="AP304" s="335"/>
      <c r="AQ304" s="335"/>
    </row>
    <row r="305" spans="1:43" ht="11.25" customHeight="1" x14ac:dyDescent="0.2">
      <c r="A305" s="335"/>
      <c r="B305" s="155"/>
      <c r="C305" s="142"/>
      <c r="D305" s="143"/>
      <c r="E305" s="335"/>
      <c r="F305" s="715"/>
      <c r="G305" s="715"/>
      <c r="H305" s="715"/>
      <c r="I305" s="715"/>
      <c r="J305" s="715"/>
      <c r="K305" s="715"/>
      <c r="L305" s="715"/>
      <c r="M305" s="715"/>
      <c r="N305" s="715"/>
      <c r="O305" s="715"/>
      <c r="P305" s="715"/>
      <c r="Q305" s="715"/>
      <c r="R305" s="715"/>
      <c r="S305" s="715"/>
      <c r="T305" s="715"/>
      <c r="U305" s="142"/>
      <c r="V305" s="143"/>
      <c r="W305" s="335"/>
      <c r="X305" s="157"/>
      <c r="Y305" s="157"/>
      <c r="Z305" s="157"/>
      <c r="AA305" s="161"/>
      <c r="AB305" s="162"/>
      <c r="AC305" s="163"/>
      <c r="AD305" s="164"/>
      <c r="AE305" s="335"/>
      <c r="AF305" s="335"/>
      <c r="AG305" s="163"/>
      <c r="AH305" s="335"/>
      <c r="AI305" s="335"/>
      <c r="AJ305" s="335"/>
      <c r="AK305" s="163"/>
      <c r="AL305" s="144"/>
      <c r="AM305" s="142"/>
      <c r="AN305" s="143"/>
      <c r="AO305" s="335"/>
      <c r="AP305" s="335"/>
      <c r="AQ305" s="335"/>
    </row>
    <row r="306" spans="1:43" ht="11.25" customHeight="1" x14ac:dyDescent="0.2">
      <c r="A306" s="335"/>
      <c r="B306" s="155"/>
      <c r="C306" s="142"/>
      <c r="D306" s="143"/>
      <c r="E306" s="335"/>
      <c r="F306" s="715"/>
      <c r="G306" s="715"/>
      <c r="H306" s="715"/>
      <c r="I306" s="715"/>
      <c r="J306" s="715"/>
      <c r="K306" s="715"/>
      <c r="L306" s="715"/>
      <c r="M306" s="715"/>
      <c r="N306" s="715"/>
      <c r="O306" s="715"/>
      <c r="P306" s="715"/>
      <c r="Q306" s="715"/>
      <c r="R306" s="715"/>
      <c r="S306" s="715"/>
      <c r="T306" s="715"/>
      <c r="U306" s="142"/>
      <c r="V306" s="143"/>
      <c r="W306" s="335"/>
      <c r="X306" s="335"/>
      <c r="Y306" s="335"/>
      <c r="Z306" s="335"/>
      <c r="AA306" s="164"/>
      <c r="AB306" s="335"/>
      <c r="AC306" s="155"/>
      <c r="AD306" s="164"/>
      <c r="AE306" s="335"/>
      <c r="AF306" s="335"/>
      <c r="AG306" s="155"/>
      <c r="AH306" s="335"/>
      <c r="AI306" s="335"/>
      <c r="AJ306" s="335"/>
      <c r="AK306" s="155"/>
      <c r="AL306" s="144"/>
      <c r="AM306" s="142"/>
      <c r="AN306" s="143"/>
      <c r="AO306" s="335"/>
      <c r="AP306" s="335"/>
      <c r="AQ306" s="335"/>
    </row>
    <row r="307" spans="1:43" ht="6" customHeight="1" x14ac:dyDescent="0.2">
      <c r="A307" s="335"/>
      <c r="B307" s="155"/>
      <c r="C307" s="142"/>
      <c r="D307" s="165"/>
      <c r="E307" s="166"/>
      <c r="F307" s="437"/>
      <c r="G307" s="437"/>
      <c r="H307" s="437"/>
      <c r="I307" s="437"/>
      <c r="J307" s="437"/>
      <c r="K307" s="437"/>
      <c r="L307" s="437"/>
      <c r="M307" s="437"/>
      <c r="N307" s="437"/>
      <c r="O307" s="437"/>
      <c r="P307" s="437"/>
      <c r="Q307" s="437"/>
      <c r="R307" s="437"/>
      <c r="S307" s="437"/>
      <c r="T307" s="437"/>
      <c r="U307" s="167"/>
      <c r="V307" s="165"/>
      <c r="W307" s="166"/>
      <c r="X307" s="166"/>
      <c r="Y307" s="166"/>
      <c r="Z307" s="166"/>
      <c r="AA307" s="168"/>
      <c r="AB307" s="166"/>
      <c r="AC307" s="169"/>
      <c r="AD307" s="168"/>
      <c r="AE307" s="166"/>
      <c r="AF307" s="166"/>
      <c r="AG307" s="169"/>
      <c r="AH307" s="166"/>
      <c r="AI307" s="166"/>
      <c r="AJ307" s="166"/>
      <c r="AK307" s="169"/>
      <c r="AL307" s="170"/>
      <c r="AM307" s="167"/>
      <c r="AN307" s="143"/>
      <c r="AO307" s="335"/>
      <c r="AP307" s="335"/>
      <c r="AQ307" s="335"/>
    </row>
    <row r="308" spans="1:43" ht="6" customHeight="1" x14ac:dyDescent="0.2">
      <c r="A308" s="335"/>
      <c r="B308" s="146"/>
      <c r="C308" s="335"/>
      <c r="D308" s="172"/>
      <c r="E308" s="335"/>
      <c r="F308" s="207"/>
      <c r="G308" s="207"/>
      <c r="H308" s="207"/>
      <c r="I308" s="207"/>
      <c r="J308" s="207"/>
      <c r="K308" s="207"/>
      <c r="L308" s="207"/>
      <c r="M308" s="207"/>
      <c r="N308" s="207"/>
      <c r="O308" s="207"/>
      <c r="P308" s="207"/>
      <c r="Q308" s="207"/>
      <c r="R308" s="207"/>
      <c r="S308" s="207"/>
      <c r="T308" s="207"/>
      <c r="U308" s="335"/>
      <c r="V308" s="172"/>
      <c r="W308" s="335"/>
      <c r="X308" s="335"/>
      <c r="Y308" s="335"/>
      <c r="Z308" s="335"/>
      <c r="AA308" s="164"/>
      <c r="AB308" s="335"/>
      <c r="AC308" s="155"/>
      <c r="AD308" s="164"/>
      <c r="AE308" s="335"/>
      <c r="AF308" s="335"/>
      <c r="AG308" s="155"/>
      <c r="AH308" s="335"/>
      <c r="AI308" s="335"/>
      <c r="AJ308" s="335"/>
      <c r="AK308" s="155"/>
      <c r="AL308" s="144"/>
      <c r="AM308" s="335"/>
      <c r="AN308" s="335"/>
      <c r="AO308" s="335"/>
      <c r="AP308" s="335"/>
      <c r="AQ308" s="335"/>
    </row>
    <row r="309" spans="1:43" ht="6" customHeight="1" x14ac:dyDescent="0.2">
      <c r="A309" s="335"/>
      <c r="B309" s="163"/>
      <c r="C309" s="142"/>
      <c r="D309" s="143"/>
      <c r="E309" s="335"/>
      <c r="F309" s="207"/>
      <c r="G309" s="207"/>
      <c r="H309" s="207"/>
      <c r="I309" s="207"/>
      <c r="J309" s="207"/>
      <c r="K309" s="207"/>
      <c r="L309" s="207"/>
      <c r="M309" s="207"/>
      <c r="N309" s="207"/>
      <c r="O309" s="207"/>
      <c r="P309" s="207"/>
      <c r="Q309" s="207"/>
      <c r="R309" s="207"/>
      <c r="S309" s="207"/>
      <c r="T309" s="207"/>
      <c r="U309" s="142"/>
      <c r="V309" s="143"/>
      <c r="W309" s="335"/>
      <c r="X309" s="335"/>
      <c r="Y309" s="335"/>
      <c r="Z309" s="335"/>
      <c r="AA309" s="164"/>
      <c r="AB309" s="335"/>
      <c r="AC309" s="155"/>
      <c r="AD309" s="164"/>
      <c r="AE309" s="335"/>
      <c r="AF309" s="335"/>
      <c r="AG309" s="155"/>
      <c r="AH309" s="335"/>
      <c r="AI309" s="335"/>
      <c r="AJ309" s="335"/>
      <c r="AK309" s="155"/>
      <c r="AL309" s="144"/>
      <c r="AM309" s="142"/>
      <c r="AN309" s="143"/>
      <c r="AO309" s="335"/>
      <c r="AP309" s="335"/>
      <c r="AQ309" s="335"/>
    </row>
    <row r="310" spans="1:43" s="232" customFormat="1" ht="11.15" customHeight="1" x14ac:dyDescent="0.2">
      <c r="A310" s="335"/>
      <c r="B310" s="155"/>
      <c r="C310" s="142"/>
      <c r="D310" s="143"/>
      <c r="E310" s="335"/>
      <c r="F310" s="335"/>
      <c r="G310" s="335"/>
      <c r="H310" s="335"/>
      <c r="I310" s="335"/>
      <c r="J310" s="335"/>
      <c r="K310" s="335"/>
      <c r="L310" s="335"/>
      <c r="M310" s="335"/>
      <c r="N310" s="335"/>
      <c r="O310" s="335"/>
      <c r="P310" s="335"/>
      <c r="Q310" s="335"/>
      <c r="R310" s="335"/>
      <c r="S310" s="335"/>
      <c r="T310" s="335"/>
      <c r="U310" s="142"/>
      <c r="V310" s="143"/>
      <c r="W310" s="335"/>
      <c r="X310" s="157"/>
      <c r="Y310" s="157"/>
      <c r="Z310" s="157"/>
      <c r="AA310" s="161"/>
      <c r="AB310" s="305"/>
      <c r="AC310" s="155" t="s">
        <v>112</v>
      </c>
      <c r="AD310" s="335"/>
      <c r="AE310" s="335"/>
      <c r="AF310" s="335"/>
      <c r="AG310" s="155" t="s">
        <v>113</v>
      </c>
      <c r="AH310" s="335"/>
      <c r="AI310" s="335"/>
      <c r="AJ310" s="335"/>
      <c r="AK310" s="155" t="s">
        <v>474</v>
      </c>
      <c r="AL310" s="144"/>
      <c r="AM310" s="142"/>
      <c r="AN310" s="143"/>
      <c r="AO310" s="335"/>
      <c r="AP310" s="335"/>
      <c r="AQ310" s="335"/>
    </row>
    <row r="311" spans="1:43" ht="6" customHeight="1" x14ac:dyDescent="0.2">
      <c r="A311" s="335"/>
      <c r="B311" s="155"/>
      <c r="C311" s="142"/>
      <c r="D311" s="143"/>
      <c r="E311" s="335"/>
      <c r="F311" s="207"/>
      <c r="G311" s="207"/>
      <c r="H311" s="207"/>
      <c r="I311" s="207"/>
      <c r="J311" s="207"/>
      <c r="K311" s="207"/>
      <c r="L311" s="207"/>
      <c r="M311" s="207"/>
      <c r="N311" s="207"/>
      <c r="O311" s="207"/>
      <c r="P311" s="207"/>
      <c r="Q311" s="207"/>
      <c r="R311" s="207"/>
      <c r="S311" s="207"/>
      <c r="T311" s="207"/>
      <c r="U311" s="142"/>
      <c r="V311" s="143"/>
      <c r="W311" s="335"/>
      <c r="X311" s="335"/>
      <c r="Y311" s="335"/>
      <c r="Z311" s="335"/>
      <c r="AA311" s="164"/>
      <c r="AB311" s="335"/>
      <c r="AC311" s="155"/>
      <c r="AD311" s="164"/>
      <c r="AE311" s="335"/>
      <c r="AF311" s="335"/>
      <c r="AG311" s="155"/>
      <c r="AH311" s="335"/>
      <c r="AI311" s="335"/>
      <c r="AJ311" s="335"/>
      <c r="AK311" s="155"/>
      <c r="AL311" s="144"/>
      <c r="AM311" s="142"/>
      <c r="AN311" s="143"/>
      <c r="AO311" s="335"/>
      <c r="AP311" s="335"/>
      <c r="AQ311" s="335"/>
    </row>
    <row r="312" spans="1:43" ht="11.25" customHeight="1" x14ac:dyDescent="0.2">
      <c r="A312" s="335"/>
      <c r="B312" s="155"/>
      <c r="C312" s="142"/>
      <c r="D312" s="143"/>
      <c r="E312" s="335" t="s">
        <v>480</v>
      </c>
      <c r="F312" s="715" t="str">
        <f ca="1">VLOOKUP(CONCATENATE($B$265&amp;INDIRECT(ADDRESS(ROW(),COLUMN()-1))),Language_Translations,MATCH(Language_Selected,Language_Options,0),FALSE)</f>
        <v>Ripe mangoes or ripe papayas or [INSERT OTHER COMMONLY CONSUMED VITAMIN A-RICH FRUITS]?</v>
      </c>
      <c r="G312" s="715"/>
      <c r="H312" s="715"/>
      <c r="I312" s="715"/>
      <c r="J312" s="715"/>
      <c r="K312" s="715"/>
      <c r="L312" s="715"/>
      <c r="M312" s="715"/>
      <c r="N312" s="715"/>
      <c r="O312" s="715"/>
      <c r="P312" s="715"/>
      <c r="Q312" s="715"/>
      <c r="R312" s="715"/>
      <c r="S312" s="715"/>
      <c r="T312" s="715"/>
      <c r="U312" s="142"/>
      <c r="V312" s="143"/>
      <c r="W312" s="335" t="s">
        <v>480</v>
      </c>
      <c r="X312" s="157" t="s">
        <v>9</v>
      </c>
      <c r="Y312" s="157"/>
      <c r="Z312" s="157"/>
      <c r="AA312" s="161"/>
      <c r="AB312" s="162"/>
      <c r="AC312" s="163" t="s">
        <v>87</v>
      </c>
      <c r="AD312" s="164"/>
      <c r="AE312" s="335"/>
      <c r="AF312" s="335"/>
      <c r="AG312" s="163" t="s">
        <v>89</v>
      </c>
      <c r="AH312" s="335"/>
      <c r="AI312" s="335"/>
      <c r="AJ312" s="335"/>
      <c r="AK312" s="163" t="s">
        <v>212</v>
      </c>
      <c r="AL312" s="144"/>
      <c r="AM312" s="142"/>
      <c r="AN312" s="143"/>
      <c r="AO312" s="335"/>
      <c r="AP312" s="335"/>
      <c r="AQ312" s="335"/>
    </row>
    <row r="313" spans="1:43" ht="11.15" customHeight="1" x14ac:dyDescent="0.2">
      <c r="A313" s="335"/>
      <c r="B313" s="155"/>
      <c r="C313" s="142"/>
      <c r="D313" s="143"/>
      <c r="E313" s="335"/>
      <c r="F313" s="715"/>
      <c r="G313" s="715"/>
      <c r="H313" s="715"/>
      <c r="I313" s="715"/>
      <c r="J313" s="715"/>
      <c r="K313" s="715"/>
      <c r="L313" s="715"/>
      <c r="M313" s="715"/>
      <c r="N313" s="715"/>
      <c r="O313" s="715"/>
      <c r="P313" s="715"/>
      <c r="Q313" s="715"/>
      <c r="R313" s="715"/>
      <c r="S313" s="715"/>
      <c r="T313" s="715"/>
      <c r="U313" s="142"/>
      <c r="V313" s="143"/>
      <c r="W313" s="335"/>
      <c r="X313" s="157"/>
      <c r="Y313" s="157"/>
      <c r="Z313" s="157"/>
      <c r="AA313" s="161"/>
      <c r="AB313" s="162"/>
      <c r="AC313" s="163"/>
      <c r="AD313" s="164"/>
      <c r="AE313" s="335"/>
      <c r="AF313" s="335"/>
      <c r="AG313" s="163"/>
      <c r="AH313" s="335"/>
      <c r="AI313" s="335"/>
      <c r="AJ313" s="335"/>
      <c r="AK313" s="163"/>
      <c r="AL313" s="144"/>
      <c r="AM313" s="142"/>
      <c r="AN313" s="143"/>
      <c r="AO313" s="335"/>
      <c r="AP313" s="335"/>
      <c r="AQ313" s="335"/>
    </row>
    <row r="314" spans="1:43" ht="11.25" customHeight="1" x14ac:dyDescent="0.2">
      <c r="A314" s="335"/>
      <c r="B314" s="155"/>
      <c r="C314" s="142"/>
      <c r="D314" s="143"/>
      <c r="E314" s="335"/>
      <c r="F314" s="715"/>
      <c r="G314" s="715"/>
      <c r="H314" s="715"/>
      <c r="I314" s="715"/>
      <c r="J314" s="715"/>
      <c r="K314" s="715"/>
      <c r="L314" s="715"/>
      <c r="M314" s="715"/>
      <c r="N314" s="715"/>
      <c r="O314" s="715"/>
      <c r="P314" s="715"/>
      <c r="Q314" s="715"/>
      <c r="R314" s="715"/>
      <c r="S314" s="715"/>
      <c r="T314" s="715"/>
      <c r="U314" s="142"/>
      <c r="V314" s="143"/>
      <c r="W314" s="335"/>
      <c r="X314" s="157"/>
      <c r="Y314" s="157"/>
      <c r="Z314" s="157"/>
      <c r="AA314" s="161"/>
      <c r="AB314" s="162"/>
      <c r="AC314" s="163"/>
      <c r="AD314" s="164"/>
      <c r="AE314" s="335"/>
      <c r="AF314" s="335"/>
      <c r="AG314" s="163"/>
      <c r="AH314" s="335"/>
      <c r="AI314" s="335"/>
      <c r="AJ314" s="335"/>
      <c r="AK314" s="163"/>
      <c r="AL314" s="144"/>
      <c r="AM314" s="142"/>
      <c r="AN314" s="143"/>
      <c r="AO314" s="335"/>
      <c r="AP314" s="335"/>
      <c r="AQ314" s="335"/>
    </row>
    <row r="315" spans="1:43" ht="6" customHeight="1" x14ac:dyDescent="0.2">
      <c r="A315" s="335"/>
      <c r="B315" s="155"/>
      <c r="C315" s="142"/>
      <c r="D315" s="165"/>
      <c r="E315" s="166"/>
      <c r="F315" s="437"/>
      <c r="G315" s="437"/>
      <c r="H315" s="437"/>
      <c r="I315" s="437"/>
      <c r="J315" s="437"/>
      <c r="K315" s="437"/>
      <c r="L315" s="437"/>
      <c r="M315" s="437"/>
      <c r="N315" s="437"/>
      <c r="O315" s="437"/>
      <c r="P315" s="437"/>
      <c r="Q315" s="437"/>
      <c r="R315" s="437"/>
      <c r="S315" s="437"/>
      <c r="T315" s="437"/>
      <c r="U315" s="167"/>
      <c r="V315" s="165"/>
      <c r="W315" s="166"/>
      <c r="X315" s="166"/>
      <c r="Y315" s="166"/>
      <c r="Z315" s="166"/>
      <c r="AA315" s="168"/>
      <c r="AB315" s="166"/>
      <c r="AC315" s="169"/>
      <c r="AD315" s="168"/>
      <c r="AE315" s="166"/>
      <c r="AF315" s="166"/>
      <c r="AG315" s="169"/>
      <c r="AH315" s="166"/>
      <c r="AI315" s="166"/>
      <c r="AJ315" s="166"/>
      <c r="AK315" s="169"/>
      <c r="AL315" s="170"/>
      <c r="AM315" s="167"/>
      <c r="AN315" s="143"/>
      <c r="AO315" s="335"/>
      <c r="AP315" s="335"/>
      <c r="AQ315" s="335"/>
    </row>
    <row r="316" spans="1:43" ht="6" customHeight="1" x14ac:dyDescent="0.2">
      <c r="A316" s="335"/>
      <c r="B316" s="155"/>
      <c r="C316" s="142"/>
      <c r="D316" s="171"/>
      <c r="E316" s="172"/>
      <c r="F316" s="438"/>
      <c r="G316" s="438"/>
      <c r="H316" s="438"/>
      <c r="I316" s="438"/>
      <c r="J316" s="438"/>
      <c r="K316" s="438"/>
      <c r="L316" s="438"/>
      <c r="M316" s="438"/>
      <c r="N316" s="438"/>
      <c r="O316" s="438"/>
      <c r="P316" s="438"/>
      <c r="Q316" s="438"/>
      <c r="R316" s="438"/>
      <c r="S316" s="438"/>
      <c r="T316" s="438"/>
      <c r="U316" s="173"/>
      <c r="V316" s="171"/>
      <c r="W316" s="172"/>
      <c r="X316" s="172"/>
      <c r="Y316" s="172"/>
      <c r="Z316" s="172"/>
      <c r="AA316" s="174"/>
      <c r="AB316" s="172"/>
      <c r="AC316" s="175"/>
      <c r="AD316" s="174"/>
      <c r="AE316" s="172"/>
      <c r="AF316" s="172"/>
      <c r="AG316" s="175"/>
      <c r="AH316" s="172"/>
      <c r="AI316" s="172"/>
      <c r="AJ316" s="172"/>
      <c r="AK316" s="175"/>
      <c r="AL316" s="176"/>
      <c r="AM316" s="173"/>
      <c r="AN316" s="143"/>
      <c r="AO316" s="335"/>
      <c r="AP316" s="335"/>
      <c r="AQ316" s="335"/>
    </row>
    <row r="317" spans="1:43" ht="11.25" customHeight="1" x14ac:dyDescent="0.2">
      <c r="A317" s="335"/>
      <c r="B317" s="155"/>
      <c r="C317" s="142"/>
      <c r="D317" s="143"/>
      <c r="E317" s="335" t="s">
        <v>482</v>
      </c>
      <c r="F317" s="715" t="str">
        <f ca="1">VLOOKUP(CONCATENATE($B$265&amp;INDIRECT(ADDRESS(ROW(),COLUMN()-1))),Language_Translations,MATCH(Language_Selected,Language_Options,0),FALSE)</f>
        <v>Any other fruits, such as [INSERT UP TO 5 COMMONLY CONSUMED FRUITS], or other fruits?</v>
      </c>
      <c r="G317" s="715"/>
      <c r="H317" s="715"/>
      <c r="I317" s="715"/>
      <c r="J317" s="715"/>
      <c r="K317" s="715"/>
      <c r="L317" s="715"/>
      <c r="M317" s="715"/>
      <c r="N317" s="715"/>
      <c r="O317" s="715"/>
      <c r="P317" s="715"/>
      <c r="Q317" s="715"/>
      <c r="R317" s="715"/>
      <c r="S317" s="715"/>
      <c r="T317" s="715"/>
      <c r="U317" s="142"/>
      <c r="V317" s="143"/>
      <c r="W317" s="335" t="s">
        <v>482</v>
      </c>
      <c r="X317" s="157" t="s">
        <v>9</v>
      </c>
      <c r="Y317" s="157"/>
      <c r="Z317" s="157"/>
      <c r="AA317" s="161"/>
      <c r="AB317" s="162"/>
      <c r="AC317" s="163" t="s">
        <v>87</v>
      </c>
      <c r="AD317" s="164"/>
      <c r="AE317" s="335"/>
      <c r="AF317" s="335"/>
      <c r="AG317" s="163" t="s">
        <v>89</v>
      </c>
      <c r="AH317" s="335"/>
      <c r="AI317" s="335"/>
      <c r="AJ317" s="335"/>
      <c r="AK317" s="163" t="s">
        <v>212</v>
      </c>
      <c r="AL317" s="144"/>
      <c r="AM317" s="142"/>
      <c r="AN317" s="143"/>
      <c r="AO317" s="335"/>
      <c r="AP317" s="335"/>
      <c r="AQ317" s="335"/>
    </row>
    <row r="318" spans="1:43" ht="11.25" customHeight="1" x14ac:dyDescent="0.2">
      <c r="A318" s="335"/>
      <c r="B318" s="155"/>
      <c r="C318" s="142"/>
      <c r="D318" s="143"/>
      <c r="E318" s="335"/>
      <c r="F318" s="715"/>
      <c r="G318" s="715"/>
      <c r="H318" s="715"/>
      <c r="I318" s="715"/>
      <c r="J318" s="715"/>
      <c r="K318" s="715"/>
      <c r="L318" s="715"/>
      <c r="M318" s="715"/>
      <c r="N318" s="715"/>
      <c r="O318" s="715"/>
      <c r="P318" s="715"/>
      <c r="Q318" s="715"/>
      <c r="R318" s="715"/>
      <c r="S318" s="715"/>
      <c r="T318" s="715"/>
      <c r="U318" s="142"/>
      <c r="V318" s="143"/>
      <c r="W318" s="335"/>
      <c r="X318" s="157"/>
      <c r="Y318" s="157"/>
      <c r="Z318" s="157"/>
      <c r="AA318" s="161"/>
      <c r="AB318" s="162"/>
      <c r="AC318" s="163"/>
      <c r="AD318" s="164"/>
      <c r="AE318" s="335"/>
      <c r="AF318" s="335"/>
      <c r="AG318" s="163"/>
      <c r="AH318" s="335"/>
      <c r="AI318" s="335"/>
      <c r="AJ318" s="335"/>
      <c r="AK318" s="163"/>
      <c r="AL318" s="144"/>
      <c r="AM318" s="142"/>
      <c r="AN318" s="143"/>
      <c r="AO318" s="335"/>
      <c r="AP318" s="335"/>
      <c r="AQ318" s="335"/>
    </row>
    <row r="319" spans="1:43" ht="11.25" customHeight="1" x14ac:dyDescent="0.2">
      <c r="A319" s="335"/>
      <c r="B319" s="155"/>
      <c r="C319" s="142"/>
      <c r="D319" s="143"/>
      <c r="E319" s="335"/>
      <c r="F319" s="715"/>
      <c r="G319" s="715"/>
      <c r="H319" s="715"/>
      <c r="I319" s="715"/>
      <c r="J319" s="715"/>
      <c r="K319" s="715"/>
      <c r="L319" s="715"/>
      <c r="M319" s="715"/>
      <c r="N319" s="715"/>
      <c r="O319" s="715"/>
      <c r="P319" s="715"/>
      <c r="Q319" s="715"/>
      <c r="R319" s="715"/>
      <c r="S319" s="715"/>
      <c r="T319" s="715"/>
      <c r="U319" s="142"/>
      <c r="V319" s="143"/>
      <c r="W319" s="335"/>
      <c r="X319" s="157"/>
      <c r="Y319" s="157"/>
      <c r="Z319" s="157"/>
      <c r="AA319" s="161"/>
      <c r="AB319" s="162"/>
      <c r="AC319" s="163"/>
      <c r="AD319" s="164"/>
      <c r="AE319" s="335"/>
      <c r="AF319" s="335"/>
      <c r="AG319" s="163"/>
      <c r="AH319" s="335"/>
      <c r="AI319" s="335"/>
      <c r="AJ319" s="335"/>
      <c r="AK319" s="163"/>
      <c r="AL319" s="144"/>
      <c r="AM319" s="142"/>
      <c r="AN319" s="143"/>
      <c r="AO319" s="335"/>
      <c r="AP319" s="335"/>
      <c r="AQ319" s="335"/>
    </row>
    <row r="320" spans="1:43" ht="6" customHeight="1" x14ac:dyDescent="0.2">
      <c r="A320" s="335"/>
      <c r="B320" s="155"/>
      <c r="C320" s="142"/>
      <c r="D320" s="165"/>
      <c r="E320" s="166"/>
      <c r="F320" s="437"/>
      <c r="G320" s="437"/>
      <c r="H320" s="437"/>
      <c r="I320" s="437"/>
      <c r="J320" s="437"/>
      <c r="K320" s="437"/>
      <c r="L320" s="437"/>
      <c r="M320" s="437"/>
      <c r="N320" s="437"/>
      <c r="O320" s="437"/>
      <c r="P320" s="437"/>
      <c r="Q320" s="437"/>
      <c r="R320" s="437"/>
      <c r="S320" s="437"/>
      <c r="T320" s="437"/>
      <c r="U320" s="167"/>
      <c r="V320" s="165"/>
      <c r="W320" s="166"/>
      <c r="X320" s="166"/>
      <c r="Y320" s="166"/>
      <c r="Z320" s="166"/>
      <c r="AA320" s="168"/>
      <c r="AB320" s="166"/>
      <c r="AC320" s="169"/>
      <c r="AD320" s="168"/>
      <c r="AE320" s="166"/>
      <c r="AF320" s="166"/>
      <c r="AG320" s="169"/>
      <c r="AH320" s="166"/>
      <c r="AI320" s="166"/>
      <c r="AJ320" s="166"/>
      <c r="AK320" s="169"/>
      <c r="AL320" s="170"/>
      <c r="AM320" s="167"/>
      <c r="AN320" s="143"/>
      <c r="AO320" s="335"/>
      <c r="AP320" s="335"/>
      <c r="AQ320" s="335"/>
    </row>
    <row r="321" spans="1:43" ht="6" customHeight="1" x14ac:dyDescent="0.2">
      <c r="A321" s="335"/>
      <c r="B321" s="155"/>
      <c r="C321" s="335"/>
      <c r="D321" s="171"/>
      <c r="E321" s="172"/>
      <c r="F321" s="438"/>
      <c r="G321" s="438"/>
      <c r="H321" s="438"/>
      <c r="I321" s="438"/>
      <c r="J321" s="438"/>
      <c r="K321" s="438"/>
      <c r="L321" s="438"/>
      <c r="M321" s="438"/>
      <c r="N321" s="438"/>
      <c r="O321" s="438"/>
      <c r="P321" s="438"/>
      <c r="Q321" s="438"/>
      <c r="R321" s="438"/>
      <c r="S321" s="438"/>
      <c r="T321" s="438"/>
      <c r="U321" s="173"/>
      <c r="V321" s="172"/>
      <c r="W321" s="172"/>
      <c r="X321" s="172"/>
      <c r="Y321" s="172"/>
      <c r="Z321" s="172"/>
      <c r="AA321" s="174"/>
      <c r="AB321" s="172"/>
      <c r="AC321" s="175"/>
      <c r="AD321" s="174"/>
      <c r="AE321" s="172"/>
      <c r="AF321" s="172"/>
      <c r="AG321" s="175"/>
      <c r="AH321" s="172"/>
      <c r="AI321" s="172"/>
      <c r="AJ321" s="172"/>
      <c r="AK321" s="175"/>
      <c r="AL321" s="176"/>
      <c r="AM321" s="173"/>
      <c r="AN321" s="335"/>
      <c r="AO321" s="335"/>
      <c r="AP321" s="335"/>
      <c r="AQ321" s="335"/>
    </row>
    <row r="322" spans="1:43" ht="11.25" customHeight="1" x14ac:dyDescent="0.2">
      <c r="A322" s="335"/>
      <c r="B322" s="155"/>
      <c r="C322" s="142"/>
      <c r="D322" s="143"/>
      <c r="E322" s="335" t="s">
        <v>744</v>
      </c>
      <c r="F322" s="754" t="str">
        <f ca="1">VLOOKUP(CONCATENATE($B$265&amp;INDIRECT(ADDRESS(ROW(),COLUMN()-1))),Language_Translations,MATCH(Language_Selected,Language_Options,0),FALSE)</f>
        <v>Fresh or dried fish or shellfish?</v>
      </c>
      <c r="G322" s="754"/>
      <c r="H322" s="754"/>
      <c r="I322" s="754"/>
      <c r="J322" s="754"/>
      <c r="K322" s="754"/>
      <c r="L322" s="754"/>
      <c r="M322" s="754"/>
      <c r="N322" s="754"/>
      <c r="O322" s="754"/>
      <c r="P322" s="754"/>
      <c r="Q322" s="754"/>
      <c r="R322" s="754"/>
      <c r="S322" s="754"/>
      <c r="T322" s="754"/>
      <c r="U322" s="142"/>
      <c r="V322" s="143"/>
      <c r="W322" s="617" t="s">
        <v>744</v>
      </c>
      <c r="X322" s="157" t="s">
        <v>9</v>
      </c>
      <c r="Y322" s="157"/>
      <c r="Z322" s="157"/>
      <c r="AA322" s="161"/>
      <c r="AB322" s="162"/>
      <c r="AC322" s="163" t="s">
        <v>87</v>
      </c>
      <c r="AD322" s="164"/>
      <c r="AE322" s="335"/>
      <c r="AF322" s="335"/>
      <c r="AG322" s="163" t="s">
        <v>89</v>
      </c>
      <c r="AH322" s="335"/>
      <c r="AI322" s="335"/>
      <c r="AJ322" s="335"/>
      <c r="AK322" s="163" t="s">
        <v>212</v>
      </c>
      <c r="AL322" s="144"/>
      <c r="AM322" s="142"/>
      <c r="AN322" s="143"/>
      <c r="AO322" s="335"/>
      <c r="AP322" s="335"/>
      <c r="AQ322" s="335"/>
    </row>
    <row r="323" spans="1:43" ht="6" customHeight="1" x14ac:dyDescent="0.2">
      <c r="A323" s="335"/>
      <c r="B323" s="155"/>
      <c r="C323" s="142"/>
      <c r="D323" s="165"/>
      <c r="E323" s="166"/>
      <c r="F323" s="437"/>
      <c r="G323" s="437"/>
      <c r="H323" s="437"/>
      <c r="I323" s="437"/>
      <c r="J323" s="437"/>
      <c r="K323" s="437"/>
      <c r="L323" s="437"/>
      <c r="M323" s="437"/>
      <c r="N323" s="437"/>
      <c r="O323" s="437"/>
      <c r="P323" s="437"/>
      <c r="Q323" s="437"/>
      <c r="R323" s="437"/>
      <c r="S323" s="437"/>
      <c r="T323" s="437"/>
      <c r="U323" s="167"/>
      <c r="V323" s="165"/>
      <c r="W323" s="166"/>
      <c r="X323" s="166"/>
      <c r="Y323" s="166"/>
      <c r="Z323" s="166"/>
      <c r="AA323" s="168"/>
      <c r="AB323" s="166"/>
      <c r="AC323" s="169"/>
      <c r="AD323" s="168"/>
      <c r="AE323" s="166"/>
      <c r="AF323" s="166"/>
      <c r="AG323" s="169"/>
      <c r="AH323" s="166"/>
      <c r="AI323" s="166"/>
      <c r="AJ323" s="166"/>
      <c r="AK323" s="169"/>
      <c r="AL323" s="170"/>
      <c r="AM323" s="167"/>
      <c r="AN323" s="143"/>
      <c r="AO323" s="335"/>
      <c r="AP323" s="335"/>
      <c r="AQ323" s="335"/>
    </row>
    <row r="324" spans="1:43" ht="6" customHeight="1" x14ac:dyDescent="0.2">
      <c r="A324" s="335"/>
      <c r="B324" s="155"/>
      <c r="C324" s="142"/>
      <c r="D324" s="143"/>
      <c r="E324" s="335"/>
      <c r="F324" s="207"/>
      <c r="G324" s="207"/>
      <c r="H324" s="207"/>
      <c r="I324" s="207"/>
      <c r="J324" s="207"/>
      <c r="K324" s="207"/>
      <c r="L324" s="207"/>
      <c r="M324" s="207"/>
      <c r="N324" s="207"/>
      <c r="O324" s="207"/>
      <c r="P324" s="207"/>
      <c r="Q324" s="207"/>
      <c r="R324" s="207"/>
      <c r="S324" s="207"/>
      <c r="T324" s="207"/>
      <c r="U324" s="142"/>
      <c r="V324" s="143"/>
      <c r="W324" s="617"/>
      <c r="X324" s="335"/>
      <c r="Y324" s="335"/>
      <c r="Z324" s="335"/>
      <c r="AA324" s="164"/>
      <c r="AB324" s="335"/>
      <c r="AC324" s="155"/>
      <c r="AD324" s="164"/>
      <c r="AE324" s="335"/>
      <c r="AF324" s="335"/>
      <c r="AG324" s="155"/>
      <c r="AH324" s="335"/>
      <c r="AI324" s="335"/>
      <c r="AJ324" s="335"/>
      <c r="AK324" s="155"/>
      <c r="AL324" s="144"/>
      <c r="AM324" s="142"/>
      <c r="AN324" s="143"/>
      <c r="AO324" s="335"/>
      <c r="AP324" s="335"/>
      <c r="AQ324" s="335"/>
    </row>
    <row r="325" spans="1:43" ht="11.25" customHeight="1" x14ac:dyDescent="0.2">
      <c r="A325" s="335"/>
      <c r="B325" s="146"/>
      <c r="C325" s="142"/>
      <c r="D325" s="143"/>
      <c r="E325" s="335" t="s">
        <v>745</v>
      </c>
      <c r="F325" s="754" t="str">
        <f ca="1">VLOOKUP(CONCATENATE($B$265&amp;INDIRECT(ADDRESS(ROW(),COLUMN()-1))),Language_Translations,MATCH(Language_Selected,Language_Options,0),FALSE)</f>
        <v>Liver, kidney, heart, or [INSERT OTHER COMMONLY CONSUMED ORGAN MEATS]?</v>
      </c>
      <c r="G325" s="754"/>
      <c r="H325" s="754"/>
      <c r="I325" s="754"/>
      <c r="J325" s="754"/>
      <c r="K325" s="754"/>
      <c r="L325" s="754"/>
      <c r="M325" s="754"/>
      <c r="N325" s="754"/>
      <c r="O325" s="754"/>
      <c r="P325" s="754"/>
      <c r="Q325" s="754"/>
      <c r="R325" s="754"/>
      <c r="S325" s="754"/>
      <c r="T325" s="754"/>
      <c r="U325" s="142"/>
      <c r="V325" s="143"/>
      <c r="W325" s="617" t="s">
        <v>745</v>
      </c>
      <c r="X325" s="157" t="s">
        <v>9</v>
      </c>
      <c r="Y325" s="157"/>
      <c r="Z325" s="157"/>
      <c r="AA325" s="161"/>
      <c r="AB325" s="162"/>
      <c r="AC325" s="163" t="s">
        <v>87</v>
      </c>
      <c r="AD325" s="164"/>
      <c r="AE325" s="335"/>
      <c r="AF325" s="335"/>
      <c r="AG325" s="163" t="s">
        <v>89</v>
      </c>
      <c r="AH325" s="335"/>
      <c r="AI325" s="335"/>
      <c r="AJ325" s="335"/>
      <c r="AK325" s="163" t="s">
        <v>212</v>
      </c>
      <c r="AL325" s="144"/>
      <c r="AM325" s="142"/>
      <c r="AN325" s="143"/>
      <c r="AO325" s="335"/>
      <c r="AP325" s="335"/>
      <c r="AQ325" s="335"/>
    </row>
    <row r="326" spans="1:43" ht="11.25" customHeight="1" x14ac:dyDescent="0.2">
      <c r="A326" s="335"/>
      <c r="B326" s="146"/>
      <c r="C326" s="142"/>
      <c r="D326" s="143"/>
      <c r="E326" s="335"/>
      <c r="F326" s="754"/>
      <c r="G326" s="754"/>
      <c r="H326" s="754"/>
      <c r="I326" s="754"/>
      <c r="J326" s="754"/>
      <c r="K326" s="754"/>
      <c r="L326" s="754"/>
      <c r="M326" s="754"/>
      <c r="N326" s="754"/>
      <c r="O326" s="754"/>
      <c r="P326" s="754"/>
      <c r="Q326" s="754"/>
      <c r="R326" s="754"/>
      <c r="S326" s="754"/>
      <c r="T326" s="754"/>
      <c r="U326" s="142"/>
      <c r="V326" s="143"/>
      <c r="W326" s="617"/>
      <c r="X326" s="157"/>
      <c r="Y326" s="157"/>
      <c r="Z326" s="157"/>
      <c r="AA326" s="161"/>
      <c r="AB326" s="162"/>
      <c r="AC326" s="163"/>
      <c r="AD326" s="164"/>
      <c r="AE326" s="335"/>
      <c r="AF326" s="335"/>
      <c r="AG326" s="163"/>
      <c r="AH326" s="335"/>
      <c r="AI326" s="335"/>
      <c r="AJ326" s="335"/>
      <c r="AK326" s="163"/>
      <c r="AL326" s="144"/>
      <c r="AM326" s="142"/>
      <c r="AN326" s="143"/>
      <c r="AO326" s="335"/>
      <c r="AP326" s="335"/>
      <c r="AQ326" s="335"/>
    </row>
    <row r="327" spans="1:43" ht="6" customHeight="1" x14ac:dyDescent="0.2">
      <c r="A327" s="335"/>
      <c r="B327" s="146"/>
      <c r="C327" s="142"/>
      <c r="D327" s="165"/>
      <c r="E327" s="166"/>
      <c r="F327" s="437"/>
      <c r="G327" s="437"/>
      <c r="H327" s="437"/>
      <c r="I327" s="437"/>
      <c r="J327" s="437"/>
      <c r="K327" s="437"/>
      <c r="L327" s="437"/>
      <c r="M327" s="437"/>
      <c r="N327" s="437"/>
      <c r="O327" s="437"/>
      <c r="P327" s="437"/>
      <c r="Q327" s="437"/>
      <c r="R327" s="437"/>
      <c r="S327" s="437"/>
      <c r="T327" s="437"/>
      <c r="U327" s="167"/>
      <c r="V327" s="165"/>
      <c r="W327" s="166"/>
      <c r="X327" s="166"/>
      <c r="Y327" s="166"/>
      <c r="Z327" s="166"/>
      <c r="AA327" s="168"/>
      <c r="AB327" s="166"/>
      <c r="AC327" s="169"/>
      <c r="AD327" s="168"/>
      <c r="AE327" s="166"/>
      <c r="AF327" s="166"/>
      <c r="AG327" s="169"/>
      <c r="AH327" s="166"/>
      <c r="AI327" s="166"/>
      <c r="AJ327" s="166"/>
      <c r="AK327" s="169"/>
      <c r="AL327" s="170"/>
      <c r="AM327" s="167"/>
      <c r="AN327" s="143"/>
      <c r="AO327" s="335"/>
      <c r="AP327" s="335"/>
      <c r="AQ327" s="335"/>
    </row>
    <row r="328" spans="1:43" s="232" customFormat="1" ht="6" customHeight="1" x14ac:dyDescent="0.2">
      <c r="A328" s="335"/>
      <c r="B328" s="155"/>
      <c r="C328" s="142"/>
      <c r="D328" s="143"/>
      <c r="E328" s="335"/>
      <c r="F328" s="335"/>
      <c r="G328" s="335"/>
      <c r="H328" s="335"/>
      <c r="I328" s="335"/>
      <c r="J328" s="335"/>
      <c r="K328" s="335"/>
      <c r="L328" s="335"/>
      <c r="M328" s="335"/>
      <c r="N328" s="335"/>
      <c r="O328" s="335"/>
      <c r="P328" s="335"/>
      <c r="Q328" s="335"/>
      <c r="R328" s="335"/>
      <c r="S328" s="335"/>
      <c r="T328" s="335"/>
      <c r="U328" s="142"/>
      <c r="V328" s="143"/>
      <c r="W328" s="617"/>
      <c r="X328" s="335"/>
      <c r="Y328" s="335"/>
      <c r="Z328" s="335"/>
      <c r="AA328" s="164"/>
      <c r="AB328" s="335"/>
      <c r="AC328" s="155"/>
      <c r="AD328" s="164"/>
      <c r="AE328" s="335"/>
      <c r="AF328" s="335"/>
      <c r="AG328" s="155"/>
      <c r="AH328" s="335"/>
      <c r="AI328" s="335"/>
      <c r="AJ328" s="335"/>
      <c r="AK328" s="155"/>
      <c r="AL328" s="144"/>
      <c r="AM328" s="142"/>
      <c r="AN328" s="143"/>
      <c r="AO328" s="335"/>
      <c r="AP328" s="335"/>
      <c r="AQ328" s="335"/>
    </row>
    <row r="329" spans="1:43" ht="11.25" customHeight="1" x14ac:dyDescent="0.2">
      <c r="A329" s="335"/>
      <c r="B329" s="163"/>
      <c r="C329" s="142"/>
      <c r="D329" s="143"/>
      <c r="E329" s="335" t="s">
        <v>747</v>
      </c>
      <c r="F329" s="715" t="str">
        <f ca="1">VLOOKUP(CONCATENATE($B$265&amp;INDIRECT(ADDRESS(ROW(),COLUMN()-1))),Language_Translations,MATCH(Language_Selected,Language_Options,0),FALSE)</f>
        <v>Sausages, hot dogs, frankfurters, ham, bacon, salami, canned meat, or [INSERT OTHER COMMONLY CONSUMED PROCESSED MEATS]?</v>
      </c>
      <c r="G329" s="715"/>
      <c r="H329" s="715"/>
      <c r="I329" s="715"/>
      <c r="J329" s="715"/>
      <c r="K329" s="715"/>
      <c r="L329" s="715"/>
      <c r="M329" s="715"/>
      <c r="N329" s="715"/>
      <c r="O329" s="715"/>
      <c r="P329" s="715"/>
      <c r="Q329" s="715"/>
      <c r="R329" s="715"/>
      <c r="S329" s="715"/>
      <c r="T329" s="715"/>
      <c r="U329" s="142"/>
      <c r="V329" s="143"/>
      <c r="W329" s="617" t="s">
        <v>747</v>
      </c>
      <c r="X329" s="157" t="s">
        <v>9</v>
      </c>
      <c r="Y329" s="157"/>
      <c r="Z329" s="157"/>
      <c r="AA329" s="161"/>
      <c r="AB329" s="162"/>
      <c r="AC329" s="163" t="s">
        <v>87</v>
      </c>
      <c r="AD329" s="164"/>
      <c r="AE329" s="335"/>
      <c r="AF329" s="335"/>
      <c r="AG329" s="163" t="s">
        <v>89</v>
      </c>
      <c r="AH329" s="335"/>
      <c r="AI329" s="335"/>
      <c r="AJ329" s="335"/>
      <c r="AK329" s="163" t="s">
        <v>212</v>
      </c>
      <c r="AL329" s="144"/>
      <c r="AM329" s="142"/>
      <c r="AN329" s="143"/>
      <c r="AO329" s="335"/>
      <c r="AP329" s="335"/>
      <c r="AQ329" s="335"/>
    </row>
    <row r="330" spans="1:43" ht="11.25" customHeight="1" x14ac:dyDescent="0.2">
      <c r="A330" s="335"/>
      <c r="B330" s="163"/>
      <c r="C330" s="142"/>
      <c r="D330" s="143"/>
      <c r="E330" s="335"/>
      <c r="F330" s="715"/>
      <c r="G330" s="715"/>
      <c r="H330" s="715"/>
      <c r="I330" s="715"/>
      <c r="J330" s="715"/>
      <c r="K330" s="715"/>
      <c r="L330" s="715"/>
      <c r="M330" s="715"/>
      <c r="N330" s="715"/>
      <c r="O330" s="715"/>
      <c r="P330" s="715"/>
      <c r="Q330" s="715"/>
      <c r="R330" s="715"/>
      <c r="S330" s="715"/>
      <c r="T330" s="715"/>
      <c r="U330" s="142"/>
      <c r="V330" s="143"/>
      <c r="W330" s="617"/>
      <c r="X330" s="157"/>
      <c r="Y330" s="157"/>
      <c r="Z330" s="157"/>
      <c r="AA330" s="161"/>
      <c r="AB330" s="162"/>
      <c r="AC330" s="163"/>
      <c r="AD330" s="164"/>
      <c r="AE330" s="335"/>
      <c r="AF330" s="335"/>
      <c r="AG330" s="163"/>
      <c r="AH330" s="335"/>
      <c r="AI330" s="335"/>
      <c r="AJ330" s="335"/>
      <c r="AK330" s="163"/>
      <c r="AL330" s="144"/>
      <c r="AM330" s="142"/>
      <c r="AN330" s="143"/>
      <c r="AO330" s="335"/>
      <c r="AP330" s="335"/>
      <c r="AQ330" s="335"/>
    </row>
    <row r="331" spans="1:43" ht="11.25" customHeight="1" x14ac:dyDescent="0.2">
      <c r="A331" s="335"/>
      <c r="B331" s="163"/>
      <c r="C331" s="142"/>
      <c r="D331" s="143"/>
      <c r="E331" s="335"/>
      <c r="F331" s="715"/>
      <c r="G331" s="715"/>
      <c r="H331" s="715"/>
      <c r="I331" s="715"/>
      <c r="J331" s="715"/>
      <c r="K331" s="715"/>
      <c r="L331" s="715"/>
      <c r="M331" s="715"/>
      <c r="N331" s="715"/>
      <c r="O331" s="715"/>
      <c r="P331" s="715"/>
      <c r="Q331" s="715"/>
      <c r="R331" s="715"/>
      <c r="S331" s="715"/>
      <c r="T331" s="715"/>
      <c r="U331" s="142"/>
      <c r="V331" s="143"/>
      <c r="W331" s="617"/>
      <c r="X331" s="157"/>
      <c r="Y331" s="157"/>
      <c r="Z331" s="157"/>
      <c r="AA331" s="161"/>
      <c r="AB331" s="162"/>
      <c r="AC331" s="163"/>
      <c r="AD331" s="164"/>
      <c r="AE331" s="335"/>
      <c r="AF331" s="335"/>
      <c r="AG331" s="163"/>
      <c r="AH331" s="335"/>
      <c r="AI331" s="335"/>
      <c r="AJ331" s="335"/>
      <c r="AK331" s="163"/>
      <c r="AL331" s="144"/>
      <c r="AM331" s="142"/>
      <c r="AN331" s="143"/>
      <c r="AO331" s="335"/>
      <c r="AP331" s="335"/>
      <c r="AQ331" s="335"/>
    </row>
    <row r="332" spans="1:43" ht="11.25" customHeight="1" x14ac:dyDescent="0.2">
      <c r="A332" s="335"/>
      <c r="B332" s="163"/>
      <c r="C332" s="142"/>
      <c r="D332" s="143"/>
      <c r="E332" s="335"/>
      <c r="F332" s="715"/>
      <c r="G332" s="715"/>
      <c r="H332" s="715"/>
      <c r="I332" s="715"/>
      <c r="J332" s="715"/>
      <c r="K332" s="715"/>
      <c r="L332" s="715"/>
      <c r="M332" s="715"/>
      <c r="N332" s="715"/>
      <c r="O332" s="715"/>
      <c r="P332" s="715"/>
      <c r="Q332" s="715"/>
      <c r="R332" s="715"/>
      <c r="S332" s="715"/>
      <c r="T332" s="715"/>
      <c r="U332" s="142"/>
      <c r="V332" s="143"/>
      <c r="W332" s="617"/>
      <c r="X332" s="157"/>
      <c r="Y332" s="157"/>
      <c r="Z332" s="157"/>
      <c r="AA332" s="161"/>
      <c r="AB332" s="162"/>
      <c r="AC332" s="163"/>
      <c r="AD332" s="164"/>
      <c r="AE332" s="335"/>
      <c r="AF332" s="335"/>
      <c r="AG332" s="163"/>
      <c r="AH332" s="335"/>
      <c r="AI332" s="335"/>
      <c r="AJ332" s="335"/>
      <c r="AK332" s="163"/>
      <c r="AL332" s="144"/>
      <c r="AM332" s="142"/>
      <c r="AN332" s="143"/>
      <c r="AO332" s="335"/>
      <c r="AP332" s="335"/>
      <c r="AQ332" s="335"/>
    </row>
    <row r="333" spans="1:43" ht="6" customHeight="1" x14ac:dyDescent="0.2">
      <c r="A333" s="335"/>
      <c r="B333" s="155"/>
      <c r="C333" s="142"/>
      <c r="D333" s="165"/>
      <c r="E333" s="166"/>
      <c r="F333" s="437"/>
      <c r="G333" s="437"/>
      <c r="H333" s="437"/>
      <c r="I333" s="437"/>
      <c r="J333" s="437"/>
      <c r="K333" s="437"/>
      <c r="L333" s="437"/>
      <c r="M333" s="437"/>
      <c r="N333" s="437"/>
      <c r="O333" s="437"/>
      <c r="P333" s="437"/>
      <c r="Q333" s="437"/>
      <c r="R333" s="437"/>
      <c r="S333" s="437"/>
      <c r="T333" s="437"/>
      <c r="U333" s="167"/>
      <c r="V333" s="165"/>
      <c r="W333" s="166"/>
      <c r="X333" s="166"/>
      <c r="Y333" s="166"/>
      <c r="Z333" s="166"/>
      <c r="AA333" s="168"/>
      <c r="AB333" s="166"/>
      <c r="AC333" s="169"/>
      <c r="AD333" s="168"/>
      <c r="AE333" s="166"/>
      <c r="AF333" s="166"/>
      <c r="AG333" s="169"/>
      <c r="AH333" s="166"/>
      <c r="AI333" s="166"/>
      <c r="AJ333" s="166"/>
      <c r="AK333" s="169"/>
      <c r="AL333" s="170"/>
      <c r="AM333" s="167"/>
      <c r="AN333" s="143"/>
      <c r="AO333" s="335"/>
      <c r="AP333" s="335"/>
      <c r="AQ333" s="335"/>
    </row>
    <row r="334" spans="1:43" ht="6" customHeight="1" x14ac:dyDescent="0.2">
      <c r="A334" s="335"/>
      <c r="B334" s="155"/>
      <c r="C334" s="142"/>
      <c r="D334" s="171"/>
      <c r="E334" s="172"/>
      <c r="F334" s="438"/>
      <c r="G334" s="438"/>
      <c r="H334" s="438"/>
      <c r="I334" s="438"/>
      <c r="J334" s="438"/>
      <c r="K334" s="438"/>
      <c r="L334" s="438"/>
      <c r="M334" s="438"/>
      <c r="N334" s="438"/>
      <c r="O334" s="438"/>
      <c r="P334" s="438"/>
      <c r="Q334" s="438"/>
      <c r="R334" s="438"/>
      <c r="S334" s="438"/>
      <c r="T334" s="438"/>
      <c r="U334" s="173"/>
      <c r="V334" s="171"/>
      <c r="W334" s="172"/>
      <c r="X334" s="172"/>
      <c r="Y334" s="172"/>
      <c r="Z334" s="172"/>
      <c r="AA334" s="174"/>
      <c r="AB334" s="172"/>
      <c r="AC334" s="175"/>
      <c r="AD334" s="174"/>
      <c r="AE334" s="172"/>
      <c r="AF334" s="172"/>
      <c r="AG334" s="175"/>
      <c r="AH334" s="172"/>
      <c r="AI334" s="172"/>
      <c r="AJ334" s="172"/>
      <c r="AK334" s="175"/>
      <c r="AL334" s="176"/>
      <c r="AM334" s="173"/>
      <c r="AN334" s="143"/>
      <c r="AO334" s="335"/>
      <c r="AP334" s="335"/>
      <c r="AQ334" s="335"/>
    </row>
    <row r="335" spans="1:43" ht="11.25" customHeight="1" x14ac:dyDescent="0.2">
      <c r="A335" s="335"/>
      <c r="B335" s="163"/>
      <c r="C335" s="142"/>
      <c r="D335" s="143"/>
      <c r="E335" s="335" t="s">
        <v>748</v>
      </c>
      <c r="F335" s="754" t="str">
        <f ca="1">VLOOKUP(CONCATENATE($B$265&amp;INDIRECT(ADDRESS(ROW(),COLUMN()-1))),Language_Translations,MATCH(Language_Selected,Language_Options,0),FALSE)</f>
        <v>Any other meat, such as beef, pork, lamb, goat, chicken, duck, or [INSERT COMMONLY CONSUMED WILD GAME]?</v>
      </c>
      <c r="G335" s="754"/>
      <c r="H335" s="754"/>
      <c r="I335" s="754"/>
      <c r="J335" s="754"/>
      <c r="K335" s="754"/>
      <c r="L335" s="754"/>
      <c r="M335" s="754"/>
      <c r="N335" s="754"/>
      <c r="O335" s="754"/>
      <c r="P335" s="754"/>
      <c r="Q335" s="754"/>
      <c r="R335" s="754"/>
      <c r="S335" s="754"/>
      <c r="T335" s="754"/>
      <c r="U335" s="142"/>
      <c r="V335" s="143"/>
      <c r="W335" s="617" t="s">
        <v>748</v>
      </c>
      <c r="X335" s="157" t="s">
        <v>9</v>
      </c>
      <c r="Y335" s="157"/>
      <c r="Z335" s="157"/>
      <c r="AA335" s="161"/>
      <c r="AB335" s="162"/>
      <c r="AC335" s="163" t="s">
        <v>87</v>
      </c>
      <c r="AD335" s="164"/>
      <c r="AE335" s="335"/>
      <c r="AF335" s="335"/>
      <c r="AG335" s="163" t="s">
        <v>89</v>
      </c>
      <c r="AH335" s="335"/>
      <c r="AI335" s="335"/>
      <c r="AJ335" s="335"/>
      <c r="AK335" s="163" t="s">
        <v>212</v>
      </c>
      <c r="AL335" s="144"/>
      <c r="AM335" s="142"/>
      <c r="AN335" s="143"/>
      <c r="AO335" s="335"/>
      <c r="AP335" s="335"/>
      <c r="AQ335" s="335"/>
    </row>
    <row r="336" spans="1:43" ht="11.25" customHeight="1" x14ac:dyDescent="0.2">
      <c r="A336" s="335"/>
      <c r="B336" s="163"/>
      <c r="C336" s="142"/>
      <c r="D336" s="143"/>
      <c r="E336" s="335"/>
      <c r="F336" s="754"/>
      <c r="G336" s="754"/>
      <c r="H336" s="754"/>
      <c r="I336" s="754"/>
      <c r="J336" s="754"/>
      <c r="K336" s="754"/>
      <c r="L336" s="754"/>
      <c r="M336" s="754"/>
      <c r="N336" s="754"/>
      <c r="O336" s="754"/>
      <c r="P336" s="754"/>
      <c r="Q336" s="754"/>
      <c r="R336" s="754"/>
      <c r="S336" s="754"/>
      <c r="T336" s="754"/>
      <c r="U336" s="142"/>
      <c r="V336" s="143"/>
      <c r="W336" s="617"/>
      <c r="X336" s="157"/>
      <c r="Y336" s="157"/>
      <c r="Z336" s="157"/>
      <c r="AA336" s="161"/>
      <c r="AB336" s="162"/>
      <c r="AC336" s="163"/>
      <c r="AD336" s="164"/>
      <c r="AE336" s="335"/>
      <c r="AF336" s="335"/>
      <c r="AG336" s="163"/>
      <c r="AH336" s="335"/>
      <c r="AI336" s="335"/>
      <c r="AJ336" s="335"/>
      <c r="AK336" s="163"/>
      <c r="AL336" s="144"/>
      <c r="AM336" s="142"/>
      <c r="AN336" s="143"/>
      <c r="AO336" s="335"/>
      <c r="AP336" s="335"/>
      <c r="AQ336" s="335"/>
    </row>
    <row r="337" spans="1:43" ht="11.25" customHeight="1" x14ac:dyDescent="0.2">
      <c r="A337" s="335"/>
      <c r="B337" s="163"/>
      <c r="C337" s="142"/>
      <c r="D337" s="143"/>
      <c r="E337" s="335"/>
      <c r="F337" s="754"/>
      <c r="G337" s="754"/>
      <c r="H337" s="754"/>
      <c r="I337" s="754"/>
      <c r="J337" s="754"/>
      <c r="K337" s="754"/>
      <c r="L337" s="754"/>
      <c r="M337" s="754"/>
      <c r="N337" s="754"/>
      <c r="O337" s="754"/>
      <c r="P337" s="754"/>
      <c r="Q337" s="754"/>
      <c r="R337" s="754"/>
      <c r="S337" s="754"/>
      <c r="T337" s="754"/>
      <c r="U337" s="142"/>
      <c r="V337" s="143"/>
      <c r="W337" s="617"/>
      <c r="X337" s="157"/>
      <c r="Y337" s="157"/>
      <c r="Z337" s="157"/>
      <c r="AA337" s="161"/>
      <c r="AB337" s="162"/>
      <c r="AC337" s="163"/>
      <c r="AD337" s="164"/>
      <c r="AE337" s="335"/>
      <c r="AF337" s="335"/>
      <c r="AG337" s="163"/>
      <c r="AH337" s="335"/>
      <c r="AI337" s="335"/>
      <c r="AJ337" s="335"/>
      <c r="AK337" s="163"/>
      <c r="AL337" s="144"/>
      <c r="AM337" s="142"/>
      <c r="AN337" s="143"/>
      <c r="AO337" s="335"/>
      <c r="AP337" s="335"/>
      <c r="AQ337" s="335"/>
    </row>
    <row r="338" spans="1:43" ht="6" customHeight="1" x14ac:dyDescent="0.2">
      <c r="A338" s="335"/>
      <c r="B338" s="146"/>
      <c r="C338" s="142"/>
      <c r="D338" s="165"/>
      <c r="E338" s="166"/>
      <c r="F338" s="437"/>
      <c r="G338" s="437"/>
      <c r="H338" s="437"/>
      <c r="I338" s="437"/>
      <c r="J338" s="437"/>
      <c r="K338" s="437"/>
      <c r="L338" s="437"/>
      <c r="M338" s="437"/>
      <c r="N338" s="437"/>
      <c r="O338" s="437"/>
      <c r="P338" s="437"/>
      <c r="Q338" s="437"/>
      <c r="R338" s="437"/>
      <c r="S338" s="437"/>
      <c r="T338" s="437"/>
      <c r="U338" s="167"/>
      <c r="V338" s="165"/>
      <c r="W338" s="166"/>
      <c r="X338" s="166"/>
      <c r="Y338" s="166"/>
      <c r="Z338" s="166"/>
      <c r="AA338" s="168"/>
      <c r="AB338" s="166"/>
      <c r="AC338" s="169"/>
      <c r="AD338" s="168"/>
      <c r="AE338" s="166"/>
      <c r="AF338" s="166"/>
      <c r="AG338" s="169"/>
      <c r="AH338" s="166"/>
      <c r="AI338" s="166"/>
      <c r="AJ338" s="166"/>
      <c r="AK338" s="169"/>
      <c r="AL338" s="170"/>
      <c r="AM338" s="167"/>
      <c r="AN338" s="143"/>
      <c r="AO338" s="335"/>
      <c r="AP338" s="335"/>
      <c r="AQ338" s="335"/>
    </row>
    <row r="339" spans="1:43" ht="6" customHeight="1" x14ac:dyDescent="0.2">
      <c r="A339" s="335"/>
      <c r="B339" s="163"/>
      <c r="C339" s="142"/>
      <c r="D339" s="171"/>
      <c r="E339" s="172"/>
      <c r="F339" s="438"/>
      <c r="G339" s="438"/>
      <c r="H339" s="438"/>
      <c r="I339" s="438"/>
      <c r="J339" s="438"/>
      <c r="K339" s="438"/>
      <c r="L339" s="438"/>
      <c r="M339" s="438"/>
      <c r="N339" s="438"/>
      <c r="O339" s="438"/>
      <c r="P339" s="438"/>
      <c r="Q339" s="438"/>
      <c r="R339" s="438"/>
      <c r="S339" s="438"/>
      <c r="T339" s="438"/>
      <c r="U339" s="173"/>
      <c r="V339" s="171"/>
      <c r="W339" s="172"/>
      <c r="X339" s="172"/>
      <c r="Y339" s="172"/>
      <c r="Z339" s="172"/>
      <c r="AA339" s="174"/>
      <c r="AB339" s="172"/>
      <c r="AC339" s="175"/>
      <c r="AD339" s="174"/>
      <c r="AE339" s="172"/>
      <c r="AF339" s="172"/>
      <c r="AG339" s="175"/>
      <c r="AH339" s="172"/>
      <c r="AI339" s="172"/>
      <c r="AJ339" s="172"/>
      <c r="AK339" s="175"/>
      <c r="AL339" s="176"/>
      <c r="AM339" s="173"/>
      <c r="AN339" s="143"/>
      <c r="AO339" s="335"/>
      <c r="AP339" s="335"/>
      <c r="AQ339" s="335"/>
    </row>
    <row r="340" spans="1:43" ht="11.25" customHeight="1" x14ac:dyDescent="0.2">
      <c r="A340" s="335"/>
      <c r="B340" s="163"/>
      <c r="C340" s="142"/>
      <c r="D340" s="143"/>
      <c r="E340" s="618" t="s">
        <v>754</v>
      </c>
      <c r="F340" s="715" t="str">
        <f ca="1">VLOOKUP(CONCATENATE($B$265&amp;INDIRECT(ADDRESS(ROW(),COLUMN()-1))),Language_Translations,MATCH(Language_Selected,Language_Options,0),FALSE)</f>
        <v>Eggs?</v>
      </c>
      <c r="G340" s="715"/>
      <c r="H340" s="715"/>
      <c r="I340" s="715"/>
      <c r="J340" s="715"/>
      <c r="K340" s="715"/>
      <c r="L340" s="715"/>
      <c r="M340" s="715"/>
      <c r="N340" s="715"/>
      <c r="O340" s="715"/>
      <c r="P340" s="715"/>
      <c r="Q340" s="715"/>
      <c r="R340" s="715"/>
      <c r="S340" s="715"/>
      <c r="T340" s="715"/>
      <c r="U340" s="142"/>
      <c r="V340" s="143"/>
      <c r="W340" s="618" t="s">
        <v>754</v>
      </c>
      <c r="X340" s="157" t="s">
        <v>9</v>
      </c>
      <c r="Y340" s="157"/>
      <c r="Z340" s="157"/>
      <c r="AA340" s="161"/>
      <c r="AB340" s="162"/>
      <c r="AC340" s="163" t="s">
        <v>87</v>
      </c>
      <c r="AD340" s="164"/>
      <c r="AE340" s="335"/>
      <c r="AF340" s="335"/>
      <c r="AG340" s="163" t="s">
        <v>89</v>
      </c>
      <c r="AH340" s="335"/>
      <c r="AI340" s="335"/>
      <c r="AJ340" s="335"/>
      <c r="AK340" s="163" t="s">
        <v>212</v>
      </c>
      <c r="AL340" s="144"/>
      <c r="AM340" s="142"/>
      <c r="AN340" s="143"/>
      <c r="AO340" s="335"/>
      <c r="AP340" s="335"/>
      <c r="AQ340" s="335"/>
    </row>
    <row r="341" spans="1:43" ht="6" customHeight="1" x14ac:dyDescent="0.2">
      <c r="A341" s="335"/>
      <c r="B341" s="146"/>
      <c r="C341" s="142"/>
      <c r="D341" s="165"/>
      <c r="E341" s="166"/>
      <c r="F341" s="437"/>
      <c r="G341" s="437"/>
      <c r="H341" s="437"/>
      <c r="I341" s="437"/>
      <c r="J341" s="437"/>
      <c r="K341" s="437"/>
      <c r="L341" s="437"/>
      <c r="M341" s="437"/>
      <c r="N341" s="437"/>
      <c r="O341" s="437"/>
      <c r="P341" s="437"/>
      <c r="Q341" s="437"/>
      <c r="R341" s="437"/>
      <c r="S341" s="437"/>
      <c r="T341" s="437"/>
      <c r="U341" s="167"/>
      <c r="V341" s="165"/>
      <c r="W341" s="166"/>
      <c r="X341" s="166"/>
      <c r="Y341" s="166"/>
      <c r="Z341" s="166"/>
      <c r="AA341" s="168"/>
      <c r="AB341" s="166"/>
      <c r="AC341" s="169"/>
      <c r="AD341" s="168"/>
      <c r="AE341" s="166"/>
      <c r="AF341" s="166"/>
      <c r="AG341" s="169"/>
      <c r="AH341" s="166"/>
      <c r="AI341" s="166"/>
      <c r="AJ341" s="166"/>
      <c r="AK341" s="169"/>
      <c r="AL341" s="170"/>
      <c r="AM341" s="167"/>
      <c r="AN341" s="143"/>
      <c r="AO341" s="335"/>
      <c r="AP341" s="335"/>
      <c r="AQ341" s="335"/>
    </row>
    <row r="342" spans="1:43" ht="6" customHeight="1" x14ac:dyDescent="0.2">
      <c r="A342" s="335"/>
      <c r="B342" s="155"/>
      <c r="C342" s="142"/>
      <c r="D342" s="171"/>
      <c r="E342" s="172"/>
      <c r="F342" s="438"/>
      <c r="G342" s="438"/>
      <c r="H342" s="438"/>
      <c r="I342" s="438"/>
      <c r="J342" s="438"/>
      <c r="K342" s="438"/>
      <c r="L342" s="438"/>
      <c r="M342" s="438"/>
      <c r="N342" s="438"/>
      <c r="O342" s="438"/>
      <c r="P342" s="438"/>
      <c r="Q342" s="438"/>
      <c r="R342" s="438"/>
      <c r="S342" s="438"/>
      <c r="T342" s="438"/>
      <c r="U342" s="173"/>
      <c r="V342" s="171"/>
      <c r="W342" s="172"/>
      <c r="X342" s="172"/>
      <c r="Y342" s="172"/>
      <c r="Z342" s="172"/>
      <c r="AA342" s="174"/>
      <c r="AB342" s="172"/>
      <c r="AC342" s="175"/>
      <c r="AD342" s="174"/>
      <c r="AE342" s="172"/>
      <c r="AF342" s="172"/>
      <c r="AG342" s="175"/>
      <c r="AH342" s="172"/>
      <c r="AI342" s="172"/>
      <c r="AJ342" s="172"/>
      <c r="AK342" s="175"/>
      <c r="AL342" s="176"/>
      <c r="AM342" s="173"/>
      <c r="AN342" s="143"/>
      <c r="AO342" s="335"/>
      <c r="AP342" s="335"/>
      <c r="AQ342" s="335"/>
    </row>
    <row r="343" spans="1:43" ht="11.25" customHeight="1" x14ac:dyDescent="0.2">
      <c r="A343" s="335"/>
      <c r="B343" s="163"/>
      <c r="C343" s="142"/>
      <c r="D343" s="143"/>
      <c r="E343" s="335" t="s">
        <v>753</v>
      </c>
      <c r="F343" s="715" t="str">
        <f ca="1">VLOOKUP(CONCATENATE($B$265&amp;INDIRECT(ADDRESS(ROW(),COLUMN()-1))),Language_Translations,MATCH(Language_Selected,Language_Options,0),FALSE)</f>
        <v>Beans, peas, lentils, or [INSERT COMMONLY CONSUMED FOODS MADE FROM BEANS, PEAS, OR LENTILS]?</v>
      </c>
      <c r="G343" s="715"/>
      <c r="H343" s="715"/>
      <c r="I343" s="715"/>
      <c r="J343" s="715"/>
      <c r="K343" s="715"/>
      <c r="L343" s="715"/>
      <c r="M343" s="715"/>
      <c r="N343" s="715"/>
      <c r="O343" s="715"/>
      <c r="P343" s="715"/>
      <c r="Q343" s="715"/>
      <c r="R343" s="715"/>
      <c r="S343" s="715"/>
      <c r="T343" s="715"/>
      <c r="U343" s="142"/>
      <c r="V343" s="143"/>
      <c r="W343" s="617" t="s">
        <v>753</v>
      </c>
      <c r="X343" s="157" t="s">
        <v>9</v>
      </c>
      <c r="Y343" s="157"/>
      <c r="Z343" s="157"/>
      <c r="AA343" s="161"/>
      <c r="AB343" s="162"/>
      <c r="AC343" s="163" t="s">
        <v>87</v>
      </c>
      <c r="AD343" s="164"/>
      <c r="AE343" s="335"/>
      <c r="AF343" s="335"/>
      <c r="AG343" s="163" t="s">
        <v>89</v>
      </c>
      <c r="AH343" s="335"/>
      <c r="AI343" s="335"/>
      <c r="AJ343" s="335"/>
      <c r="AK343" s="163" t="s">
        <v>212</v>
      </c>
      <c r="AL343" s="144"/>
      <c r="AM343" s="142"/>
      <c r="AN343" s="143"/>
      <c r="AO343" s="335"/>
      <c r="AP343" s="335"/>
      <c r="AQ343" s="335"/>
    </row>
    <row r="344" spans="1:43" ht="11.25" customHeight="1" x14ac:dyDescent="0.2">
      <c r="A344" s="335"/>
      <c r="B344" s="163"/>
      <c r="C344" s="142"/>
      <c r="D344" s="143"/>
      <c r="E344" s="335"/>
      <c r="F344" s="715"/>
      <c r="G344" s="715"/>
      <c r="H344" s="715"/>
      <c r="I344" s="715"/>
      <c r="J344" s="715"/>
      <c r="K344" s="715"/>
      <c r="L344" s="715"/>
      <c r="M344" s="715"/>
      <c r="N344" s="715"/>
      <c r="O344" s="715"/>
      <c r="P344" s="715"/>
      <c r="Q344" s="715"/>
      <c r="R344" s="715"/>
      <c r="S344" s="715"/>
      <c r="T344" s="715"/>
      <c r="U344" s="142"/>
      <c r="V344" s="143"/>
      <c r="W344" s="617"/>
      <c r="X344" s="157"/>
      <c r="Y344" s="157"/>
      <c r="Z344" s="157"/>
      <c r="AA344" s="161"/>
      <c r="AB344" s="162"/>
      <c r="AC344" s="163"/>
      <c r="AD344" s="164"/>
      <c r="AE344" s="335"/>
      <c r="AF344" s="335"/>
      <c r="AG344" s="163"/>
      <c r="AH344" s="335"/>
      <c r="AI344" s="335"/>
      <c r="AJ344" s="335"/>
      <c r="AK344" s="163"/>
      <c r="AL344" s="144"/>
      <c r="AM344" s="142"/>
      <c r="AN344" s="143"/>
      <c r="AO344" s="335"/>
      <c r="AP344" s="335"/>
      <c r="AQ344" s="335"/>
    </row>
    <row r="345" spans="1:43" ht="11.25" customHeight="1" x14ac:dyDescent="0.2">
      <c r="A345" s="335"/>
      <c r="B345" s="163"/>
      <c r="C345" s="142"/>
      <c r="D345" s="143"/>
      <c r="E345" s="335"/>
      <c r="F345" s="715"/>
      <c r="G345" s="715"/>
      <c r="H345" s="715"/>
      <c r="I345" s="715"/>
      <c r="J345" s="715"/>
      <c r="K345" s="715"/>
      <c r="L345" s="715"/>
      <c r="M345" s="715"/>
      <c r="N345" s="715"/>
      <c r="O345" s="715"/>
      <c r="P345" s="715"/>
      <c r="Q345" s="715"/>
      <c r="R345" s="715"/>
      <c r="S345" s="715"/>
      <c r="T345" s="715"/>
      <c r="U345" s="142"/>
      <c r="V345" s="143"/>
      <c r="W345" s="617"/>
      <c r="X345" s="157"/>
      <c r="Y345" s="157"/>
      <c r="Z345" s="157"/>
      <c r="AA345" s="161"/>
      <c r="AB345" s="162"/>
      <c r="AC345" s="163"/>
      <c r="AD345" s="164"/>
      <c r="AE345" s="335"/>
      <c r="AF345" s="335"/>
      <c r="AG345" s="163"/>
      <c r="AH345" s="335"/>
      <c r="AI345" s="335"/>
      <c r="AJ345" s="335"/>
      <c r="AK345" s="163"/>
      <c r="AL345" s="144"/>
      <c r="AM345" s="142"/>
      <c r="AN345" s="143"/>
      <c r="AO345" s="335"/>
      <c r="AP345" s="335"/>
      <c r="AQ345" s="335"/>
    </row>
    <row r="346" spans="1:43" ht="6" customHeight="1" x14ac:dyDescent="0.2">
      <c r="A346" s="335"/>
      <c r="B346" s="155"/>
      <c r="C346" s="142"/>
      <c r="D346" s="165"/>
      <c r="E346" s="166"/>
      <c r="F346" s="437"/>
      <c r="G346" s="437"/>
      <c r="H346" s="437"/>
      <c r="I346" s="437"/>
      <c r="J346" s="437"/>
      <c r="K346" s="437"/>
      <c r="L346" s="437"/>
      <c r="M346" s="437"/>
      <c r="N346" s="437"/>
      <c r="O346" s="437"/>
      <c r="P346" s="437"/>
      <c r="Q346" s="437"/>
      <c r="R346" s="437"/>
      <c r="S346" s="437"/>
      <c r="T346" s="437"/>
      <c r="U346" s="167"/>
      <c r="V346" s="165"/>
      <c r="W346" s="166"/>
      <c r="X346" s="166"/>
      <c r="Y346" s="166"/>
      <c r="Z346" s="166"/>
      <c r="AA346" s="168"/>
      <c r="AB346" s="166"/>
      <c r="AC346" s="169"/>
      <c r="AD346" s="168"/>
      <c r="AE346" s="166"/>
      <c r="AF346" s="166"/>
      <c r="AG346" s="169"/>
      <c r="AH346" s="166"/>
      <c r="AI346" s="166"/>
      <c r="AJ346" s="166"/>
      <c r="AK346" s="169"/>
      <c r="AL346" s="170"/>
      <c r="AM346" s="167"/>
      <c r="AN346" s="143"/>
      <c r="AO346" s="335"/>
      <c r="AP346" s="335"/>
      <c r="AQ346" s="335"/>
    </row>
    <row r="347" spans="1:43" ht="6" customHeight="1" x14ac:dyDescent="0.2">
      <c r="A347" s="335"/>
      <c r="B347" s="146"/>
      <c r="C347" s="142"/>
      <c r="D347" s="171"/>
      <c r="E347" s="172"/>
      <c r="F347" s="438"/>
      <c r="G347" s="438"/>
      <c r="H347" s="438"/>
      <c r="I347" s="438"/>
      <c r="J347" s="438"/>
      <c r="K347" s="438"/>
      <c r="L347" s="438"/>
      <c r="M347" s="438"/>
      <c r="N347" s="438"/>
      <c r="O347" s="438"/>
      <c r="P347" s="438"/>
      <c r="Q347" s="438"/>
      <c r="R347" s="438"/>
      <c r="S347" s="438"/>
      <c r="T347" s="438"/>
      <c r="U347" s="173"/>
      <c r="V347" s="171"/>
      <c r="W347" s="172"/>
      <c r="X347" s="172"/>
      <c r="Y347" s="172"/>
      <c r="Z347" s="172"/>
      <c r="AA347" s="174"/>
      <c r="AB347" s="172"/>
      <c r="AC347" s="175"/>
      <c r="AD347" s="174"/>
      <c r="AE347" s="172"/>
      <c r="AF347" s="172"/>
      <c r="AG347" s="175"/>
      <c r="AH347" s="172"/>
      <c r="AI347" s="172"/>
      <c r="AJ347" s="172"/>
      <c r="AK347" s="175"/>
      <c r="AL347" s="176"/>
      <c r="AM347" s="173"/>
      <c r="AN347" s="143"/>
      <c r="AO347" s="335"/>
      <c r="AP347" s="335"/>
      <c r="AQ347" s="335"/>
    </row>
    <row r="348" spans="1:43" ht="11.25" customHeight="1" x14ac:dyDescent="0.2">
      <c r="A348" s="335"/>
      <c r="B348" s="155"/>
      <c r="C348" s="142"/>
      <c r="D348" s="143"/>
      <c r="E348" s="335" t="s">
        <v>755</v>
      </c>
      <c r="F348" s="754" t="str">
        <f ca="1">VLOOKUP(CONCATENATE($B$265&amp;INDIRECT(ADDRESS(ROW(),COLUMN()-1))),Language_Translations,MATCH(Language_Selected,Language_Options,0),FALSE)</f>
        <v>Nuts, seeds, or [INSERT COMMONLY CONSUMED NUTS OR SEEDS]?</v>
      </c>
      <c r="G348" s="754"/>
      <c r="H348" s="754"/>
      <c r="I348" s="754"/>
      <c r="J348" s="754"/>
      <c r="K348" s="754"/>
      <c r="L348" s="754"/>
      <c r="M348" s="754"/>
      <c r="N348" s="754"/>
      <c r="O348" s="754"/>
      <c r="P348" s="754"/>
      <c r="Q348" s="754"/>
      <c r="R348" s="754"/>
      <c r="S348" s="754"/>
      <c r="T348" s="754"/>
      <c r="U348" s="142"/>
      <c r="V348" s="143"/>
      <c r="W348" s="617" t="s">
        <v>755</v>
      </c>
      <c r="X348" s="157" t="s">
        <v>9</v>
      </c>
      <c r="Y348" s="157"/>
      <c r="Z348" s="157"/>
      <c r="AA348" s="161"/>
      <c r="AB348" s="162"/>
      <c r="AC348" s="163" t="s">
        <v>87</v>
      </c>
      <c r="AD348" s="164"/>
      <c r="AE348" s="335"/>
      <c r="AF348" s="335"/>
      <c r="AG348" s="163" t="s">
        <v>89</v>
      </c>
      <c r="AH348" s="335"/>
      <c r="AI348" s="335"/>
      <c r="AJ348" s="335"/>
      <c r="AK348" s="163" t="s">
        <v>212</v>
      </c>
      <c r="AL348" s="144"/>
      <c r="AM348" s="142"/>
      <c r="AN348" s="143"/>
      <c r="AO348" s="335"/>
      <c r="AP348" s="335"/>
      <c r="AQ348" s="335"/>
    </row>
    <row r="349" spans="1:43" s="446" customFormat="1" ht="11.25" customHeight="1" x14ac:dyDescent="0.2">
      <c r="A349" s="439"/>
      <c r="B349" s="440"/>
      <c r="C349" s="441"/>
      <c r="D349" s="442"/>
      <c r="E349" s="439"/>
      <c r="F349" s="754"/>
      <c r="G349" s="754"/>
      <c r="H349" s="754"/>
      <c r="I349" s="754"/>
      <c r="J349" s="754"/>
      <c r="K349" s="754"/>
      <c r="L349" s="754"/>
      <c r="M349" s="754"/>
      <c r="N349" s="754"/>
      <c r="O349" s="754"/>
      <c r="P349" s="754"/>
      <c r="Q349" s="754"/>
      <c r="R349" s="754"/>
      <c r="S349" s="754"/>
      <c r="T349" s="754"/>
      <c r="U349" s="441"/>
      <c r="V349" s="442"/>
      <c r="W349" s="439"/>
      <c r="X349" s="439"/>
      <c r="Y349" s="439"/>
      <c r="Z349" s="439"/>
      <c r="AA349" s="443"/>
      <c r="AB349" s="444"/>
      <c r="AC349" s="444"/>
      <c r="AD349" s="443"/>
      <c r="AE349" s="439"/>
      <c r="AF349" s="439"/>
      <c r="AG349" s="444"/>
      <c r="AH349" s="439"/>
      <c r="AI349" s="439"/>
      <c r="AJ349" s="439"/>
      <c r="AK349" s="444"/>
      <c r="AL349" s="439"/>
      <c r="AM349" s="441"/>
      <c r="AN349" s="442"/>
      <c r="AO349" s="439"/>
      <c r="AP349" s="445"/>
      <c r="AQ349" s="439"/>
    </row>
    <row r="350" spans="1:43" ht="6" customHeight="1" x14ac:dyDescent="0.2">
      <c r="A350" s="335"/>
      <c r="B350" s="155"/>
      <c r="C350" s="142"/>
      <c r="D350" s="165"/>
      <c r="E350" s="166"/>
      <c r="F350" s="437"/>
      <c r="G350" s="437"/>
      <c r="H350" s="437"/>
      <c r="I350" s="437"/>
      <c r="J350" s="437"/>
      <c r="K350" s="437"/>
      <c r="L350" s="437"/>
      <c r="M350" s="437"/>
      <c r="N350" s="437"/>
      <c r="O350" s="437"/>
      <c r="P350" s="437"/>
      <c r="Q350" s="437"/>
      <c r="R350" s="437"/>
      <c r="S350" s="437"/>
      <c r="T350" s="437"/>
      <c r="U350" s="167"/>
      <c r="V350" s="165"/>
      <c r="W350" s="166"/>
      <c r="X350" s="166"/>
      <c r="Y350" s="166"/>
      <c r="Z350" s="166"/>
      <c r="AA350" s="168"/>
      <c r="AB350" s="166"/>
      <c r="AC350" s="169"/>
      <c r="AD350" s="168"/>
      <c r="AE350" s="166"/>
      <c r="AF350" s="166"/>
      <c r="AG350" s="169"/>
      <c r="AH350" s="166"/>
      <c r="AI350" s="166"/>
      <c r="AJ350" s="166"/>
      <c r="AK350" s="169"/>
      <c r="AL350" s="170"/>
      <c r="AM350" s="167"/>
      <c r="AN350" s="143"/>
      <c r="AO350" s="335"/>
      <c r="AP350" s="335"/>
      <c r="AQ350" s="335"/>
    </row>
    <row r="351" spans="1:43" ht="6" customHeight="1" x14ac:dyDescent="0.2">
      <c r="A351" s="335"/>
      <c r="B351" s="155"/>
      <c r="C351" s="142"/>
      <c r="D351" s="143"/>
      <c r="E351" s="335"/>
      <c r="F351" s="207"/>
      <c r="G351" s="207"/>
      <c r="H351" s="207"/>
      <c r="I351" s="207"/>
      <c r="J351" s="207"/>
      <c r="K351" s="207"/>
      <c r="L351" s="207"/>
      <c r="M351" s="207"/>
      <c r="N351" s="207"/>
      <c r="O351" s="207"/>
      <c r="P351" s="207"/>
      <c r="Q351" s="207"/>
      <c r="R351" s="207"/>
      <c r="S351" s="207"/>
      <c r="T351" s="207"/>
      <c r="U351" s="142"/>
      <c r="V351" s="143"/>
      <c r="W351" s="617"/>
      <c r="X351" s="335"/>
      <c r="Y351" s="335"/>
      <c r="Z351" s="335"/>
      <c r="AA351" s="164"/>
      <c r="AB351" s="335"/>
      <c r="AC351" s="155"/>
      <c r="AD351" s="164"/>
      <c r="AE351" s="335"/>
      <c r="AF351" s="335"/>
      <c r="AG351" s="155"/>
      <c r="AH351" s="335"/>
      <c r="AI351" s="335"/>
      <c r="AJ351" s="335"/>
      <c r="AK351" s="155"/>
      <c r="AL351" s="144"/>
      <c r="AM351" s="142"/>
      <c r="AN351" s="143"/>
      <c r="AO351" s="335"/>
      <c r="AP351" s="335"/>
      <c r="AQ351" s="335"/>
    </row>
    <row r="352" spans="1:43" ht="11.25" customHeight="1" x14ac:dyDescent="0.2">
      <c r="A352" s="335"/>
      <c r="B352" s="155"/>
      <c r="C352" s="142"/>
      <c r="D352" s="143"/>
      <c r="E352" s="335" t="s">
        <v>756</v>
      </c>
      <c r="F352" s="715" t="str">
        <f ca="1">VLOOKUP(CONCATENATE($B$265&amp;INDIRECT(ADDRESS(ROW(),COLUMN()-1))),Language_Translations,MATCH(Language_Selected,Language_Options,0),FALSE)</f>
        <v>Milk, cheese, yogurt, or [INSERT OTHER COMMONLY CONSUMED MILK PRODUCTS]?</v>
      </c>
      <c r="G352" s="715"/>
      <c r="H352" s="715"/>
      <c r="I352" s="715"/>
      <c r="J352" s="715"/>
      <c r="K352" s="715"/>
      <c r="L352" s="715"/>
      <c r="M352" s="715"/>
      <c r="N352" s="715"/>
      <c r="O352" s="715"/>
      <c r="P352" s="715"/>
      <c r="Q352" s="715"/>
      <c r="R352" s="715"/>
      <c r="S352" s="715"/>
      <c r="T352" s="715"/>
      <c r="U352" s="142"/>
      <c r="V352" s="143"/>
      <c r="W352" s="617" t="s">
        <v>756</v>
      </c>
      <c r="X352" s="157" t="s">
        <v>9</v>
      </c>
      <c r="Y352" s="157"/>
      <c r="Z352" s="157"/>
      <c r="AA352" s="161"/>
      <c r="AB352" s="162"/>
      <c r="AC352" s="163" t="s">
        <v>87</v>
      </c>
      <c r="AD352" s="164"/>
      <c r="AE352" s="335"/>
      <c r="AF352" s="335"/>
      <c r="AG352" s="163" t="s">
        <v>89</v>
      </c>
      <c r="AH352" s="335"/>
      <c r="AI352" s="335"/>
      <c r="AJ352" s="335"/>
      <c r="AK352" s="163" t="s">
        <v>212</v>
      </c>
      <c r="AL352" s="144"/>
      <c r="AM352" s="142"/>
      <c r="AN352" s="143"/>
      <c r="AO352" s="335"/>
      <c r="AP352" s="335"/>
      <c r="AQ352" s="335"/>
    </row>
    <row r="353" spans="1:43" ht="11.25" customHeight="1" x14ac:dyDescent="0.2">
      <c r="A353" s="335"/>
      <c r="B353" s="155"/>
      <c r="C353" s="142"/>
      <c r="D353" s="143"/>
      <c r="E353" s="335"/>
      <c r="F353" s="715"/>
      <c r="G353" s="715"/>
      <c r="H353" s="715"/>
      <c r="I353" s="715"/>
      <c r="J353" s="715"/>
      <c r="K353" s="715"/>
      <c r="L353" s="715"/>
      <c r="M353" s="715"/>
      <c r="N353" s="715"/>
      <c r="O353" s="715"/>
      <c r="P353" s="715"/>
      <c r="Q353" s="715"/>
      <c r="R353" s="715"/>
      <c r="S353" s="715"/>
      <c r="T353" s="715"/>
      <c r="U353" s="142"/>
      <c r="V353" s="143"/>
      <c r="W353" s="617"/>
      <c r="X353" s="157"/>
      <c r="Y353" s="157"/>
      <c r="Z353" s="157"/>
      <c r="AA353" s="161"/>
      <c r="AB353" s="162"/>
      <c r="AC353" s="163"/>
      <c r="AD353" s="164"/>
      <c r="AE353" s="335"/>
      <c r="AF353" s="335"/>
      <c r="AG353" s="163"/>
      <c r="AH353" s="335"/>
      <c r="AI353" s="335"/>
      <c r="AJ353" s="335"/>
      <c r="AK353" s="163"/>
      <c r="AL353" s="144"/>
      <c r="AM353" s="142"/>
      <c r="AN353" s="143"/>
      <c r="AO353" s="335"/>
      <c r="AP353" s="335"/>
      <c r="AQ353" s="335"/>
    </row>
    <row r="354" spans="1:43" ht="6" customHeight="1" x14ac:dyDescent="0.2">
      <c r="A354" s="335"/>
      <c r="B354" s="155"/>
      <c r="C354" s="142"/>
      <c r="D354" s="165"/>
      <c r="E354" s="166"/>
      <c r="F354" s="437"/>
      <c r="G354" s="437"/>
      <c r="H354" s="437"/>
      <c r="I354" s="437"/>
      <c r="J354" s="437"/>
      <c r="K354" s="437"/>
      <c r="L354" s="437"/>
      <c r="M354" s="437"/>
      <c r="N354" s="437"/>
      <c r="O354" s="437"/>
      <c r="P354" s="437"/>
      <c r="Q354" s="437"/>
      <c r="R354" s="437"/>
      <c r="S354" s="437"/>
      <c r="T354" s="437"/>
      <c r="U354" s="167"/>
      <c r="V354" s="165"/>
      <c r="W354" s="166"/>
      <c r="X354" s="166"/>
      <c r="Y354" s="166"/>
      <c r="Z354" s="166"/>
      <c r="AA354" s="168"/>
      <c r="AB354" s="166"/>
      <c r="AC354" s="169"/>
      <c r="AD354" s="168"/>
      <c r="AE354" s="166"/>
      <c r="AF354" s="166"/>
      <c r="AG354" s="169"/>
      <c r="AH354" s="166"/>
      <c r="AI354" s="166"/>
      <c r="AJ354" s="166"/>
      <c r="AK354" s="169"/>
      <c r="AL354" s="170"/>
      <c r="AM354" s="167"/>
      <c r="AN354" s="143"/>
      <c r="AO354" s="335"/>
      <c r="AP354" s="335"/>
      <c r="AQ354" s="335"/>
    </row>
    <row r="355" spans="1:43" ht="6" customHeight="1" x14ac:dyDescent="0.2">
      <c r="A355" s="335"/>
      <c r="B355" s="155"/>
      <c r="C355" s="142"/>
      <c r="D355" s="171"/>
      <c r="E355" s="172"/>
      <c r="F355" s="438"/>
      <c r="G355" s="438"/>
      <c r="H355" s="438"/>
      <c r="I355" s="438"/>
      <c r="J355" s="438"/>
      <c r="K355" s="438"/>
      <c r="L355" s="438"/>
      <c r="M355" s="438"/>
      <c r="N355" s="438"/>
      <c r="O355" s="438"/>
      <c r="P355" s="438"/>
      <c r="Q355" s="438"/>
      <c r="R355" s="438"/>
      <c r="S355" s="438"/>
      <c r="T355" s="438"/>
      <c r="U355" s="173"/>
      <c r="V355" s="171"/>
      <c r="W355" s="172"/>
      <c r="X355" s="172"/>
      <c r="Y355" s="172"/>
      <c r="Z355" s="172"/>
      <c r="AA355" s="174"/>
      <c r="AB355" s="172"/>
      <c r="AC355" s="175"/>
      <c r="AD355" s="174"/>
      <c r="AE355" s="172"/>
      <c r="AF355" s="172"/>
      <c r="AG355" s="175"/>
      <c r="AH355" s="172"/>
      <c r="AI355" s="172"/>
      <c r="AJ355" s="172"/>
      <c r="AK355" s="175"/>
      <c r="AL355" s="176"/>
      <c r="AM355" s="173"/>
      <c r="AN355" s="143"/>
      <c r="AO355" s="335"/>
      <c r="AP355" s="335"/>
      <c r="AQ355" s="335"/>
    </row>
    <row r="356" spans="1:43" ht="11.25" customHeight="1" x14ac:dyDescent="0.2">
      <c r="A356" s="335"/>
      <c r="B356" s="155" t="s">
        <v>617</v>
      </c>
      <c r="C356" s="142"/>
      <c r="D356" s="143"/>
      <c r="E356" s="335" t="s">
        <v>757</v>
      </c>
      <c r="F356" s="715" t="str">
        <f ca="1">VLOOKUP(CONCATENATE($B$265&amp;INDIRECT(ADDRESS(ROW(),COLUMN()-1))),Language_Translations,MATCH(Language_Selected,Language_Options,0),FALSE)</f>
        <v>Any insects [INSERT OTHER COMMONLY CONSUMED SMALL PROTEIN FOODS SUCH AS INSECT LARVAE (GRUBS, CATERPILLARS), INSECT EGGS, LAND AND SEA SNAILS, FISH ROE, OR SPIDERS]?</v>
      </c>
      <c r="G356" s="715"/>
      <c r="H356" s="715"/>
      <c r="I356" s="715"/>
      <c r="J356" s="715"/>
      <c r="K356" s="715"/>
      <c r="L356" s="715"/>
      <c r="M356" s="715"/>
      <c r="N356" s="715"/>
      <c r="O356" s="715"/>
      <c r="P356" s="715"/>
      <c r="Q356" s="715"/>
      <c r="R356" s="715"/>
      <c r="S356" s="715"/>
      <c r="T356" s="715"/>
      <c r="U356" s="142"/>
      <c r="V356" s="143"/>
      <c r="W356" s="617" t="s">
        <v>757</v>
      </c>
      <c r="X356" s="157" t="s">
        <v>9</v>
      </c>
      <c r="Y356" s="157"/>
      <c r="Z356" s="157"/>
      <c r="AA356" s="161"/>
      <c r="AB356" s="162"/>
      <c r="AC356" s="163" t="s">
        <v>87</v>
      </c>
      <c r="AD356" s="164"/>
      <c r="AE356" s="335"/>
      <c r="AF356" s="335"/>
      <c r="AG356" s="163" t="s">
        <v>89</v>
      </c>
      <c r="AH356" s="335"/>
      <c r="AI356" s="335"/>
      <c r="AJ356" s="335"/>
      <c r="AK356" s="163" t="s">
        <v>212</v>
      </c>
      <c r="AL356" s="144"/>
      <c r="AM356" s="142"/>
      <c r="AN356" s="143"/>
      <c r="AO356" s="335"/>
      <c r="AP356" s="335"/>
      <c r="AQ356" s="335"/>
    </row>
    <row r="357" spans="1:43" ht="11.25" customHeight="1" x14ac:dyDescent="0.2">
      <c r="A357" s="335"/>
      <c r="B357" s="155"/>
      <c r="C357" s="142"/>
      <c r="D357" s="143"/>
      <c r="E357" s="335"/>
      <c r="F357" s="715"/>
      <c r="G357" s="715"/>
      <c r="H357" s="715"/>
      <c r="I357" s="715"/>
      <c r="J357" s="715"/>
      <c r="K357" s="715"/>
      <c r="L357" s="715"/>
      <c r="M357" s="715"/>
      <c r="N357" s="715"/>
      <c r="O357" s="715"/>
      <c r="P357" s="715"/>
      <c r="Q357" s="715"/>
      <c r="R357" s="715"/>
      <c r="S357" s="715"/>
      <c r="T357" s="715"/>
      <c r="U357" s="142"/>
      <c r="V357" s="143"/>
      <c r="W357" s="617"/>
      <c r="X357" s="157"/>
      <c r="Y357" s="157"/>
      <c r="Z357" s="157"/>
      <c r="AA357" s="161"/>
      <c r="AB357" s="162"/>
      <c r="AC357" s="163"/>
      <c r="AD357" s="164"/>
      <c r="AE357" s="335"/>
      <c r="AF357" s="335"/>
      <c r="AG357" s="163"/>
      <c r="AH357" s="335"/>
      <c r="AI357" s="335"/>
      <c r="AJ357" s="335"/>
      <c r="AK357" s="163"/>
      <c r="AL357" s="144"/>
      <c r="AM357" s="142"/>
      <c r="AN357" s="143"/>
      <c r="AO357" s="335"/>
      <c r="AP357" s="335"/>
      <c r="AQ357" s="335"/>
    </row>
    <row r="358" spans="1:43" ht="11.25" customHeight="1" x14ac:dyDescent="0.2">
      <c r="A358" s="335"/>
      <c r="B358" s="155"/>
      <c r="C358" s="142"/>
      <c r="D358" s="143"/>
      <c r="E358" s="335"/>
      <c r="F358" s="715"/>
      <c r="G358" s="715"/>
      <c r="H358" s="715"/>
      <c r="I358" s="715"/>
      <c r="J358" s="715"/>
      <c r="K358" s="715"/>
      <c r="L358" s="715"/>
      <c r="M358" s="715"/>
      <c r="N358" s="715"/>
      <c r="O358" s="715"/>
      <c r="P358" s="715"/>
      <c r="Q358" s="715"/>
      <c r="R358" s="715"/>
      <c r="S358" s="715"/>
      <c r="T358" s="715"/>
      <c r="U358" s="142"/>
      <c r="V358" s="143"/>
      <c r="W358" s="617"/>
      <c r="X358" s="157"/>
      <c r="Y358" s="157"/>
      <c r="Z358" s="157"/>
      <c r="AA358" s="161"/>
      <c r="AB358" s="162"/>
      <c r="AC358" s="163"/>
      <c r="AD358" s="164"/>
      <c r="AE358" s="335"/>
      <c r="AF358" s="335"/>
      <c r="AG358" s="163"/>
      <c r="AH358" s="335"/>
      <c r="AI358" s="335"/>
      <c r="AJ358" s="335"/>
      <c r="AK358" s="163"/>
      <c r="AL358" s="144"/>
      <c r="AM358" s="142"/>
      <c r="AN358" s="143"/>
      <c r="AO358" s="335"/>
      <c r="AP358" s="335"/>
      <c r="AQ358" s="335"/>
    </row>
    <row r="359" spans="1:43" ht="11.25" customHeight="1" x14ac:dyDescent="0.2">
      <c r="A359" s="335"/>
      <c r="B359" s="155"/>
      <c r="C359" s="142"/>
      <c r="D359" s="143"/>
      <c r="E359" s="335"/>
      <c r="F359" s="715"/>
      <c r="G359" s="715"/>
      <c r="H359" s="715"/>
      <c r="I359" s="715"/>
      <c r="J359" s="715"/>
      <c r="K359" s="715"/>
      <c r="L359" s="715"/>
      <c r="M359" s="715"/>
      <c r="N359" s="715"/>
      <c r="O359" s="715"/>
      <c r="P359" s="715"/>
      <c r="Q359" s="715"/>
      <c r="R359" s="715"/>
      <c r="S359" s="715"/>
      <c r="T359" s="715"/>
      <c r="U359" s="142"/>
      <c r="V359" s="143"/>
      <c r="W359" s="617"/>
      <c r="X359" s="157"/>
      <c r="Y359" s="157"/>
      <c r="Z359" s="157"/>
      <c r="AA359" s="161"/>
      <c r="AB359" s="162"/>
      <c r="AC359" s="163"/>
      <c r="AD359" s="164"/>
      <c r="AE359" s="335"/>
      <c r="AF359" s="335"/>
      <c r="AG359" s="163"/>
      <c r="AH359" s="335"/>
      <c r="AI359" s="335"/>
      <c r="AJ359" s="335"/>
      <c r="AK359" s="163"/>
      <c r="AL359" s="144"/>
      <c r="AM359" s="142"/>
      <c r="AN359" s="143"/>
      <c r="AO359" s="335"/>
      <c r="AP359" s="335"/>
      <c r="AQ359" s="335"/>
    </row>
    <row r="360" spans="1:43" ht="11.25" customHeight="1" x14ac:dyDescent="0.2">
      <c r="A360" s="335"/>
      <c r="B360" s="155"/>
      <c r="C360" s="142"/>
      <c r="D360" s="143"/>
      <c r="E360" s="335"/>
      <c r="F360" s="715"/>
      <c r="G360" s="715"/>
      <c r="H360" s="715"/>
      <c r="I360" s="715"/>
      <c r="J360" s="715"/>
      <c r="K360" s="715"/>
      <c r="L360" s="715"/>
      <c r="M360" s="715"/>
      <c r="N360" s="715"/>
      <c r="O360" s="715"/>
      <c r="P360" s="715"/>
      <c r="Q360" s="715"/>
      <c r="R360" s="715"/>
      <c r="S360" s="715"/>
      <c r="T360" s="715"/>
      <c r="U360" s="142"/>
      <c r="V360" s="143"/>
      <c r="W360" s="617"/>
      <c r="X360" s="157"/>
      <c r="Y360" s="157"/>
      <c r="Z360" s="157"/>
      <c r="AA360" s="161"/>
      <c r="AB360" s="162"/>
      <c r="AC360" s="163"/>
      <c r="AD360" s="164"/>
      <c r="AE360" s="335"/>
      <c r="AF360" s="335"/>
      <c r="AG360" s="163"/>
      <c r="AH360" s="335"/>
      <c r="AI360" s="335"/>
      <c r="AJ360" s="335"/>
      <c r="AK360" s="163"/>
      <c r="AL360" s="144"/>
      <c r="AM360" s="142"/>
      <c r="AN360" s="143"/>
      <c r="AO360" s="335"/>
      <c r="AP360" s="335"/>
      <c r="AQ360" s="335"/>
    </row>
    <row r="361" spans="1:43" ht="6" customHeight="1" x14ac:dyDescent="0.2">
      <c r="A361" s="335"/>
      <c r="B361" s="155"/>
      <c r="C361" s="142"/>
      <c r="D361" s="165"/>
      <c r="E361" s="166"/>
      <c r="F361" s="437"/>
      <c r="G361" s="437"/>
      <c r="H361" s="437"/>
      <c r="I361" s="437"/>
      <c r="J361" s="437"/>
      <c r="K361" s="437"/>
      <c r="L361" s="437"/>
      <c r="M361" s="437"/>
      <c r="N361" s="437"/>
      <c r="O361" s="437"/>
      <c r="P361" s="437"/>
      <c r="Q361" s="437"/>
      <c r="R361" s="437"/>
      <c r="S361" s="437"/>
      <c r="T361" s="437"/>
      <c r="U361" s="167"/>
      <c r="V361" s="165"/>
      <c r="W361" s="166"/>
      <c r="X361" s="166"/>
      <c r="Y361" s="166"/>
      <c r="Z361" s="166"/>
      <c r="AA361" s="168"/>
      <c r="AB361" s="166"/>
      <c r="AC361" s="169"/>
      <c r="AD361" s="168"/>
      <c r="AE361" s="166"/>
      <c r="AF361" s="166"/>
      <c r="AG361" s="169"/>
      <c r="AH361" s="166"/>
      <c r="AI361" s="166"/>
      <c r="AJ361" s="166"/>
      <c r="AK361" s="169"/>
      <c r="AL361" s="170"/>
      <c r="AM361" s="167"/>
      <c r="AN361" s="143"/>
      <c r="AO361" s="335"/>
      <c r="AP361" s="335"/>
      <c r="AQ361" s="335"/>
    </row>
    <row r="362" spans="1:43" ht="6" customHeight="1" x14ac:dyDescent="0.2">
      <c r="A362" s="335"/>
      <c r="B362" s="155"/>
      <c r="C362" s="142"/>
      <c r="D362" s="171"/>
      <c r="E362" s="172"/>
      <c r="F362" s="438"/>
      <c r="G362" s="438"/>
      <c r="H362" s="438"/>
      <c r="I362" s="438"/>
      <c r="J362" s="438"/>
      <c r="K362" s="438"/>
      <c r="L362" s="438"/>
      <c r="M362" s="438"/>
      <c r="N362" s="438"/>
      <c r="O362" s="438"/>
      <c r="P362" s="438"/>
      <c r="Q362" s="438"/>
      <c r="R362" s="438"/>
      <c r="S362" s="438"/>
      <c r="T362" s="438"/>
      <c r="U362" s="173"/>
      <c r="V362" s="171"/>
      <c r="W362" s="172"/>
      <c r="X362" s="172"/>
      <c r="Y362" s="172"/>
      <c r="Z362" s="172"/>
      <c r="AA362" s="174"/>
      <c r="AB362" s="172"/>
      <c r="AC362" s="175"/>
      <c r="AD362" s="174"/>
      <c r="AE362" s="172"/>
      <c r="AF362" s="172"/>
      <c r="AG362" s="175"/>
      <c r="AH362" s="172"/>
      <c r="AI362" s="172"/>
      <c r="AJ362" s="172"/>
      <c r="AK362" s="175"/>
      <c r="AL362" s="176"/>
      <c r="AM362" s="173"/>
      <c r="AN362" s="143"/>
      <c r="AO362" s="335"/>
      <c r="AP362" s="335"/>
      <c r="AQ362" s="335"/>
    </row>
    <row r="363" spans="1:43" ht="11.25" customHeight="1" x14ac:dyDescent="0.2">
      <c r="A363" s="335"/>
      <c r="B363" s="155"/>
      <c r="C363" s="142"/>
      <c r="D363" s="143"/>
      <c r="E363" s="335" t="s">
        <v>758</v>
      </c>
      <c r="F363" s="715" t="str">
        <f ca="1">VLOOKUP(CONCATENATE($B$265&amp;INDIRECT(ADDRESS(ROW(),COLUMN()-1))),Language_Translations,MATCH(Language_Selected,Language_Options,0),FALSE)</f>
        <v>[Chocolates, candies, pastries, cakes, biscuits, or frozen treats like ice cream and popsicles]?</v>
      </c>
      <c r="G363" s="715"/>
      <c r="H363" s="715"/>
      <c r="I363" s="715"/>
      <c r="J363" s="715"/>
      <c r="K363" s="715"/>
      <c r="L363" s="715"/>
      <c r="M363" s="715"/>
      <c r="N363" s="715"/>
      <c r="O363" s="715"/>
      <c r="P363" s="715"/>
      <c r="Q363" s="715"/>
      <c r="R363" s="715"/>
      <c r="S363" s="715"/>
      <c r="T363" s="715"/>
      <c r="U363" s="142"/>
      <c r="V363" s="143"/>
      <c r="W363" s="617" t="s">
        <v>758</v>
      </c>
      <c r="X363" s="157" t="s">
        <v>9</v>
      </c>
      <c r="Y363" s="157"/>
      <c r="Z363" s="157"/>
      <c r="AA363" s="161"/>
      <c r="AB363" s="162"/>
      <c r="AC363" s="163" t="s">
        <v>87</v>
      </c>
      <c r="AD363" s="164"/>
      <c r="AE363" s="335"/>
      <c r="AF363" s="335"/>
      <c r="AG363" s="163" t="s">
        <v>89</v>
      </c>
      <c r="AH363" s="335"/>
      <c r="AI363" s="335"/>
      <c r="AJ363" s="335"/>
      <c r="AK363" s="163" t="s">
        <v>212</v>
      </c>
      <c r="AL363" s="144"/>
      <c r="AM363" s="142"/>
      <c r="AN363" s="143"/>
      <c r="AO363" s="335"/>
      <c r="AP363" s="335"/>
      <c r="AQ363" s="335"/>
    </row>
    <row r="364" spans="1:43" ht="11.25" customHeight="1" x14ac:dyDescent="0.2">
      <c r="A364" s="335"/>
      <c r="B364" s="155"/>
      <c r="C364" s="142"/>
      <c r="D364" s="143"/>
      <c r="E364" s="335"/>
      <c r="F364" s="715"/>
      <c r="G364" s="715"/>
      <c r="H364" s="715"/>
      <c r="I364" s="715"/>
      <c r="J364" s="715"/>
      <c r="K364" s="715"/>
      <c r="L364" s="715"/>
      <c r="M364" s="715"/>
      <c r="N364" s="715"/>
      <c r="O364" s="715"/>
      <c r="P364" s="715"/>
      <c r="Q364" s="715"/>
      <c r="R364" s="715"/>
      <c r="S364" s="715"/>
      <c r="T364" s="715"/>
      <c r="U364" s="142"/>
      <c r="V364" s="143"/>
      <c r="W364" s="617"/>
      <c r="X364" s="157"/>
      <c r="Y364" s="157"/>
      <c r="Z364" s="157"/>
      <c r="AA364" s="161"/>
      <c r="AB364" s="162"/>
      <c r="AC364" s="163"/>
      <c r="AD364" s="164"/>
      <c r="AE364" s="335"/>
      <c r="AF364" s="335"/>
      <c r="AG364" s="163"/>
      <c r="AH364" s="335"/>
      <c r="AI364" s="335"/>
      <c r="AJ364" s="335"/>
      <c r="AK364" s="163"/>
      <c r="AL364" s="144"/>
      <c r="AM364" s="142"/>
      <c r="AN364" s="143"/>
      <c r="AO364" s="335"/>
      <c r="AP364" s="335"/>
      <c r="AQ364" s="335"/>
    </row>
    <row r="365" spans="1:43" ht="6" customHeight="1" x14ac:dyDescent="0.2">
      <c r="A365" s="335"/>
      <c r="B365" s="155"/>
      <c r="C365" s="142"/>
      <c r="D365" s="165"/>
      <c r="E365" s="166"/>
      <c r="F365" s="437"/>
      <c r="G365" s="437"/>
      <c r="H365" s="437"/>
      <c r="I365" s="437"/>
      <c r="J365" s="437"/>
      <c r="K365" s="437"/>
      <c r="L365" s="437"/>
      <c r="M365" s="437"/>
      <c r="N365" s="437"/>
      <c r="O365" s="437"/>
      <c r="P365" s="437"/>
      <c r="Q365" s="437"/>
      <c r="R365" s="437"/>
      <c r="S365" s="437"/>
      <c r="T365" s="437"/>
      <c r="U365" s="167"/>
      <c r="V365" s="165"/>
      <c r="W365" s="166"/>
      <c r="X365" s="166"/>
      <c r="Y365" s="166"/>
      <c r="Z365" s="166"/>
      <c r="AA365" s="168"/>
      <c r="AB365" s="166"/>
      <c r="AC365" s="169"/>
      <c r="AD365" s="168"/>
      <c r="AE365" s="166"/>
      <c r="AF365" s="166"/>
      <c r="AG365" s="169"/>
      <c r="AH365" s="166"/>
      <c r="AI365" s="166"/>
      <c r="AJ365" s="166"/>
      <c r="AK365" s="169"/>
      <c r="AL365" s="170"/>
      <c r="AM365" s="167"/>
      <c r="AN365" s="143"/>
      <c r="AO365" s="335"/>
      <c r="AP365" s="335"/>
      <c r="AQ365" s="335"/>
    </row>
    <row r="366" spans="1:43" ht="6" customHeight="1" x14ac:dyDescent="0.2">
      <c r="A366" s="335"/>
      <c r="B366" s="155"/>
      <c r="C366" s="142"/>
      <c r="D366" s="171"/>
      <c r="E366" s="172"/>
      <c r="F366" s="438"/>
      <c r="G366" s="438"/>
      <c r="H366" s="438"/>
      <c r="I366" s="438"/>
      <c r="J366" s="438"/>
      <c r="K366" s="438"/>
      <c r="L366" s="438"/>
      <c r="M366" s="438"/>
      <c r="N366" s="438"/>
      <c r="O366" s="438"/>
      <c r="P366" s="438"/>
      <c r="Q366" s="438"/>
      <c r="R366" s="438"/>
      <c r="S366" s="438"/>
      <c r="T366" s="438"/>
      <c r="U366" s="173"/>
      <c r="V366" s="171"/>
      <c r="W366" s="172"/>
      <c r="X366" s="172"/>
      <c r="Y366" s="172"/>
      <c r="Z366" s="172"/>
      <c r="AA366" s="174"/>
      <c r="AB366" s="172"/>
      <c r="AC366" s="175"/>
      <c r="AD366" s="174"/>
      <c r="AE366" s="172"/>
      <c r="AF366" s="172"/>
      <c r="AG366" s="175"/>
      <c r="AH366" s="172"/>
      <c r="AI366" s="172"/>
      <c r="AJ366" s="172"/>
      <c r="AK366" s="175"/>
      <c r="AL366" s="176"/>
      <c r="AM366" s="173"/>
      <c r="AN366" s="143"/>
      <c r="AO366" s="335"/>
      <c r="AP366" s="335"/>
      <c r="AQ366" s="335"/>
    </row>
    <row r="367" spans="1:43" ht="11.25" customHeight="1" x14ac:dyDescent="0.2">
      <c r="A367" s="335"/>
      <c r="B367" s="163" t="s">
        <v>760</v>
      </c>
      <c r="C367" s="142"/>
      <c r="D367" s="143"/>
      <c r="E367" s="335" t="s">
        <v>759</v>
      </c>
      <c r="F367" s="715" t="str">
        <f ca="1">VLOOKUP(CONCATENATE($B$265&amp;INDIRECT(ADDRESS(ROW(),COLUMN()-1))),Language_Translations,MATCH(Language_Selected,Language_Options,0),FALSE)</f>
        <v>[INSERT OTHER COMMONLY CONSUMED 'SENTINEL' SWEET FOODS]?</v>
      </c>
      <c r="G367" s="715"/>
      <c r="H367" s="715"/>
      <c r="I367" s="715"/>
      <c r="J367" s="715"/>
      <c r="K367" s="715"/>
      <c r="L367" s="715"/>
      <c r="M367" s="715"/>
      <c r="N367" s="715"/>
      <c r="O367" s="715"/>
      <c r="P367" s="715"/>
      <c r="Q367" s="715"/>
      <c r="R367" s="715"/>
      <c r="S367" s="715"/>
      <c r="T367" s="715"/>
      <c r="U367" s="142"/>
      <c r="V367" s="143"/>
      <c r="W367" s="617" t="s">
        <v>759</v>
      </c>
      <c r="X367" s="157" t="s">
        <v>9</v>
      </c>
      <c r="Y367" s="157"/>
      <c r="Z367" s="157"/>
      <c r="AA367" s="161"/>
      <c r="AB367" s="162"/>
      <c r="AC367" s="163" t="s">
        <v>87</v>
      </c>
      <c r="AD367" s="164"/>
      <c r="AE367" s="335"/>
      <c r="AF367" s="335"/>
      <c r="AG367" s="163" t="s">
        <v>89</v>
      </c>
      <c r="AH367" s="335"/>
      <c r="AI367" s="335"/>
      <c r="AJ367" s="335"/>
      <c r="AK367" s="163" t="s">
        <v>212</v>
      </c>
      <c r="AL367" s="144"/>
      <c r="AM367" s="142"/>
      <c r="AN367" s="143"/>
      <c r="AO367" s="335"/>
      <c r="AP367" s="335"/>
      <c r="AQ367" s="335"/>
    </row>
    <row r="368" spans="1:43" ht="11.25" customHeight="1" x14ac:dyDescent="0.2">
      <c r="A368" s="335"/>
      <c r="B368" s="155"/>
      <c r="C368" s="142"/>
      <c r="D368" s="143"/>
      <c r="E368" s="335"/>
      <c r="F368" s="715"/>
      <c r="G368" s="715"/>
      <c r="H368" s="715"/>
      <c r="I368" s="715"/>
      <c r="J368" s="715"/>
      <c r="K368" s="715"/>
      <c r="L368" s="715"/>
      <c r="M368" s="715"/>
      <c r="N368" s="715"/>
      <c r="O368" s="715"/>
      <c r="P368" s="715"/>
      <c r="Q368" s="715"/>
      <c r="R368" s="715"/>
      <c r="S368" s="715"/>
      <c r="T368" s="715"/>
      <c r="U368" s="142"/>
      <c r="V368" s="143"/>
      <c r="W368" s="617"/>
      <c r="X368" s="157"/>
      <c r="Y368" s="157"/>
      <c r="Z368" s="157"/>
      <c r="AA368" s="161"/>
      <c r="AB368" s="162"/>
      <c r="AC368" s="163"/>
      <c r="AD368" s="164"/>
      <c r="AE368" s="335"/>
      <c r="AF368" s="335"/>
      <c r="AG368" s="163"/>
      <c r="AH368" s="335"/>
      <c r="AI368" s="335"/>
      <c r="AJ368" s="335"/>
      <c r="AK368" s="163"/>
      <c r="AL368" s="144"/>
      <c r="AM368" s="142"/>
      <c r="AN368" s="143"/>
      <c r="AO368" s="335"/>
      <c r="AP368" s="335"/>
      <c r="AQ368" s="335"/>
    </row>
    <row r="369" spans="1:43" ht="6" customHeight="1" x14ac:dyDescent="0.2">
      <c r="A369" s="335"/>
      <c r="B369" s="155"/>
      <c r="C369" s="142"/>
      <c r="D369" s="165"/>
      <c r="E369" s="166"/>
      <c r="F369" s="437"/>
      <c r="G369" s="437"/>
      <c r="H369" s="437"/>
      <c r="I369" s="437"/>
      <c r="J369" s="437"/>
      <c r="K369" s="437"/>
      <c r="L369" s="437"/>
      <c r="M369" s="437"/>
      <c r="N369" s="437"/>
      <c r="O369" s="437"/>
      <c r="P369" s="437"/>
      <c r="Q369" s="437"/>
      <c r="R369" s="437"/>
      <c r="S369" s="437"/>
      <c r="T369" s="437"/>
      <c r="U369" s="167"/>
      <c r="V369" s="165"/>
      <c r="W369" s="166"/>
      <c r="X369" s="166"/>
      <c r="Y369" s="166"/>
      <c r="Z369" s="166"/>
      <c r="AA369" s="168"/>
      <c r="AB369" s="166"/>
      <c r="AC369" s="169"/>
      <c r="AD369" s="168"/>
      <c r="AE369" s="166"/>
      <c r="AF369" s="166"/>
      <c r="AG369" s="169"/>
      <c r="AH369" s="166"/>
      <c r="AI369" s="166"/>
      <c r="AJ369" s="166"/>
      <c r="AK369" s="169"/>
      <c r="AL369" s="170"/>
      <c r="AM369" s="167"/>
      <c r="AN369" s="143"/>
      <c r="AO369" s="335"/>
      <c r="AP369" s="335"/>
      <c r="AQ369" s="335"/>
    </row>
    <row r="370" spans="1:43" ht="6" customHeight="1" x14ac:dyDescent="0.2">
      <c r="A370" s="335"/>
      <c r="B370" s="155"/>
      <c r="C370" s="142"/>
      <c r="D370" s="171"/>
      <c r="E370" s="172"/>
      <c r="F370" s="438"/>
      <c r="G370" s="438"/>
      <c r="H370" s="438"/>
      <c r="I370" s="438"/>
      <c r="J370" s="438"/>
      <c r="K370" s="438"/>
      <c r="L370" s="438"/>
      <c r="M370" s="438"/>
      <c r="N370" s="438"/>
      <c r="O370" s="438"/>
      <c r="P370" s="438"/>
      <c r="Q370" s="438"/>
      <c r="R370" s="438"/>
      <c r="S370" s="438"/>
      <c r="T370" s="438"/>
      <c r="U370" s="173"/>
      <c r="V370" s="171"/>
      <c r="W370" s="172"/>
      <c r="X370" s="172"/>
      <c r="Y370" s="172"/>
      <c r="Z370" s="172"/>
      <c r="AA370" s="174"/>
      <c r="AB370" s="172"/>
      <c r="AC370" s="175"/>
      <c r="AD370" s="174"/>
      <c r="AE370" s="172"/>
      <c r="AF370" s="172"/>
      <c r="AG370" s="175"/>
      <c r="AH370" s="172"/>
      <c r="AI370" s="172"/>
      <c r="AJ370" s="172"/>
      <c r="AK370" s="175"/>
      <c r="AL370" s="176"/>
      <c r="AM370" s="173"/>
      <c r="AN370" s="143"/>
      <c r="AO370" s="335"/>
      <c r="AP370" s="335"/>
      <c r="AQ370" s="335"/>
    </row>
    <row r="371" spans="1:43" ht="11.25" customHeight="1" x14ac:dyDescent="0.2">
      <c r="A371" s="335"/>
      <c r="B371" s="155"/>
      <c r="C371" s="142"/>
      <c r="D371" s="143"/>
      <c r="E371" s="335" t="s">
        <v>761</v>
      </c>
      <c r="F371" s="754" t="str">
        <f ca="1">VLOOKUP(CONCATENATE($B$265&amp;INDIRECT(ADDRESS(ROW(),COLUMN()-1))),Language_Translations,MATCH(Language_Selected,Language_Options,0),FALSE)</f>
        <v xml:space="preserve">Chips, crisps, puffs, French fries, fried dough, instant noodles, or [INSERT OTHER COMMONLY CONSUMED 'SENTINEL' FRIED AND SALTY FOODS]? </v>
      </c>
      <c r="G371" s="754"/>
      <c r="H371" s="754"/>
      <c r="I371" s="754"/>
      <c r="J371" s="754"/>
      <c r="K371" s="754"/>
      <c r="L371" s="754"/>
      <c r="M371" s="754"/>
      <c r="N371" s="754"/>
      <c r="O371" s="754"/>
      <c r="P371" s="754"/>
      <c r="Q371" s="754"/>
      <c r="R371" s="754"/>
      <c r="S371" s="754"/>
      <c r="T371" s="754"/>
      <c r="U371" s="142"/>
      <c r="V371" s="143"/>
      <c r="W371" s="617" t="s">
        <v>761</v>
      </c>
      <c r="X371" s="157" t="s">
        <v>9</v>
      </c>
      <c r="Y371" s="157"/>
      <c r="Z371" s="157"/>
      <c r="AA371" s="161"/>
      <c r="AB371" s="162"/>
      <c r="AC371" s="163" t="s">
        <v>87</v>
      </c>
      <c r="AD371" s="164"/>
      <c r="AE371" s="335"/>
      <c r="AF371" s="335"/>
      <c r="AG371" s="163" t="s">
        <v>89</v>
      </c>
      <c r="AH371" s="335"/>
      <c r="AI371" s="335"/>
      <c r="AJ371" s="335"/>
      <c r="AK371" s="163" t="s">
        <v>212</v>
      </c>
      <c r="AL371" s="144"/>
      <c r="AM371" s="142"/>
      <c r="AN371" s="143"/>
      <c r="AO371" s="335"/>
      <c r="AP371" s="335"/>
      <c r="AQ371" s="335"/>
    </row>
    <row r="372" spans="1:43" ht="11.25" customHeight="1" x14ac:dyDescent="0.2">
      <c r="A372" s="335"/>
      <c r="B372" s="155"/>
      <c r="C372" s="142"/>
      <c r="D372" s="143"/>
      <c r="E372" s="335"/>
      <c r="F372" s="754"/>
      <c r="G372" s="754"/>
      <c r="H372" s="754"/>
      <c r="I372" s="754"/>
      <c r="J372" s="754"/>
      <c r="K372" s="754"/>
      <c r="L372" s="754"/>
      <c r="M372" s="754"/>
      <c r="N372" s="754"/>
      <c r="O372" s="754"/>
      <c r="P372" s="754"/>
      <c r="Q372" s="754"/>
      <c r="R372" s="754"/>
      <c r="S372" s="754"/>
      <c r="T372" s="754"/>
      <c r="U372" s="142"/>
      <c r="V372" s="143"/>
      <c r="W372" s="617"/>
      <c r="X372" s="157"/>
      <c r="Y372" s="157"/>
      <c r="Z372" s="157"/>
      <c r="AA372" s="161"/>
      <c r="AB372" s="162"/>
      <c r="AC372" s="163"/>
      <c r="AD372" s="164"/>
      <c r="AE372" s="335"/>
      <c r="AF372" s="335"/>
      <c r="AG372" s="163"/>
      <c r="AH372" s="335"/>
      <c r="AI372" s="335"/>
      <c r="AJ372" s="335"/>
      <c r="AK372" s="163"/>
      <c r="AL372" s="144"/>
      <c r="AM372" s="142"/>
      <c r="AN372" s="143"/>
      <c r="AO372" s="335"/>
      <c r="AP372" s="335"/>
      <c r="AQ372" s="335"/>
    </row>
    <row r="373" spans="1:43" ht="11.25" customHeight="1" x14ac:dyDescent="0.2">
      <c r="A373" s="335"/>
      <c r="B373" s="155"/>
      <c r="C373" s="142"/>
      <c r="D373" s="143"/>
      <c r="E373" s="335"/>
      <c r="F373" s="754"/>
      <c r="G373" s="754"/>
      <c r="H373" s="754"/>
      <c r="I373" s="754"/>
      <c r="J373" s="754"/>
      <c r="K373" s="754"/>
      <c r="L373" s="754"/>
      <c r="M373" s="754"/>
      <c r="N373" s="754"/>
      <c r="O373" s="754"/>
      <c r="P373" s="754"/>
      <c r="Q373" s="754"/>
      <c r="R373" s="754"/>
      <c r="S373" s="754"/>
      <c r="T373" s="754"/>
      <c r="U373" s="142"/>
      <c r="V373" s="143"/>
      <c r="W373" s="617"/>
      <c r="X373" s="157"/>
      <c r="Y373" s="157"/>
      <c r="Z373" s="157"/>
      <c r="AA373" s="161"/>
      <c r="AB373" s="162"/>
      <c r="AC373" s="163"/>
      <c r="AD373" s="164"/>
      <c r="AE373" s="335"/>
      <c r="AF373" s="335"/>
      <c r="AG373" s="163"/>
      <c r="AH373" s="335"/>
      <c r="AI373" s="335"/>
      <c r="AJ373" s="335"/>
      <c r="AK373" s="163"/>
      <c r="AL373" s="144"/>
      <c r="AM373" s="142"/>
      <c r="AN373" s="143"/>
      <c r="AO373" s="335"/>
      <c r="AP373" s="335"/>
      <c r="AQ373" s="335"/>
    </row>
    <row r="374" spans="1:43" ht="11.25" customHeight="1" x14ac:dyDescent="0.2">
      <c r="A374" s="335"/>
      <c r="B374" s="155"/>
      <c r="C374" s="142"/>
      <c r="D374" s="143"/>
      <c r="E374" s="335"/>
      <c r="F374" s="754"/>
      <c r="G374" s="754"/>
      <c r="H374" s="754"/>
      <c r="I374" s="754"/>
      <c r="J374" s="754"/>
      <c r="K374" s="754"/>
      <c r="L374" s="754"/>
      <c r="M374" s="754"/>
      <c r="N374" s="754"/>
      <c r="O374" s="754"/>
      <c r="P374" s="754"/>
      <c r="Q374" s="754"/>
      <c r="R374" s="754"/>
      <c r="S374" s="754"/>
      <c r="T374" s="754"/>
      <c r="U374" s="142"/>
      <c r="V374" s="143"/>
      <c r="W374" s="617"/>
      <c r="X374" s="157"/>
      <c r="Y374" s="157"/>
      <c r="Z374" s="157"/>
      <c r="AA374" s="161"/>
      <c r="AB374" s="162"/>
      <c r="AC374" s="163"/>
      <c r="AD374" s="164"/>
      <c r="AE374" s="335"/>
      <c r="AF374" s="335"/>
      <c r="AG374" s="163"/>
      <c r="AH374" s="335"/>
      <c r="AI374" s="335"/>
      <c r="AJ374" s="335"/>
      <c r="AK374" s="163"/>
      <c r="AL374" s="144"/>
      <c r="AM374" s="142"/>
      <c r="AN374" s="143"/>
      <c r="AO374" s="335"/>
      <c r="AP374" s="335"/>
      <c r="AQ374" s="335"/>
    </row>
    <row r="375" spans="1:43" ht="6" customHeight="1" x14ac:dyDescent="0.2">
      <c r="A375" s="335"/>
      <c r="B375" s="155"/>
      <c r="C375" s="142"/>
      <c r="D375" s="165"/>
      <c r="E375" s="166"/>
      <c r="F375" s="437"/>
      <c r="G375" s="437"/>
      <c r="H375" s="437"/>
      <c r="I375" s="437"/>
      <c r="J375" s="437"/>
      <c r="K375" s="437"/>
      <c r="L375" s="437"/>
      <c r="M375" s="437"/>
      <c r="N375" s="437"/>
      <c r="O375" s="437"/>
      <c r="P375" s="437"/>
      <c r="Q375" s="437"/>
      <c r="R375" s="437"/>
      <c r="S375" s="437"/>
      <c r="T375" s="437"/>
      <c r="U375" s="167"/>
      <c r="V375" s="165"/>
      <c r="W375" s="166"/>
      <c r="X375" s="166"/>
      <c r="Y375" s="166"/>
      <c r="Z375" s="166"/>
      <c r="AA375" s="168"/>
      <c r="AB375" s="166"/>
      <c r="AC375" s="169"/>
      <c r="AD375" s="168"/>
      <c r="AE375" s="166"/>
      <c r="AF375" s="166"/>
      <c r="AG375" s="169"/>
      <c r="AH375" s="166"/>
      <c r="AI375" s="166"/>
      <c r="AJ375" s="166"/>
      <c r="AK375" s="169"/>
      <c r="AL375" s="170"/>
      <c r="AM375" s="167"/>
      <c r="AN375" s="143"/>
      <c r="AO375" s="335"/>
      <c r="AP375" s="335"/>
      <c r="AQ375" s="335"/>
    </row>
    <row r="376" spans="1:43" ht="6" customHeight="1" x14ac:dyDescent="0.2">
      <c r="A376" s="335"/>
      <c r="B376" s="155"/>
      <c r="C376" s="142"/>
      <c r="D376" s="171"/>
      <c r="E376" s="172"/>
      <c r="F376" s="438"/>
      <c r="G376" s="438"/>
      <c r="H376" s="438"/>
      <c r="I376" s="438"/>
      <c r="J376" s="438"/>
      <c r="K376" s="438"/>
      <c r="L376" s="438"/>
      <c r="M376" s="438"/>
      <c r="N376" s="438"/>
      <c r="O376" s="438"/>
      <c r="P376" s="438"/>
      <c r="Q376" s="438"/>
      <c r="R376" s="438"/>
      <c r="S376" s="438"/>
      <c r="T376" s="438"/>
      <c r="U376" s="173"/>
      <c r="V376" s="171"/>
      <c r="W376" s="172"/>
      <c r="X376" s="172"/>
      <c r="Y376" s="172"/>
      <c r="Z376" s="172"/>
      <c r="AA376" s="174"/>
      <c r="AB376" s="172"/>
      <c r="AC376" s="175"/>
      <c r="AD376" s="174"/>
      <c r="AE376" s="172"/>
      <c r="AF376" s="172"/>
      <c r="AG376" s="175"/>
      <c r="AH376" s="172"/>
      <c r="AI376" s="172"/>
      <c r="AJ376" s="172"/>
      <c r="AK376" s="175"/>
      <c r="AL376" s="176"/>
      <c r="AM376" s="173"/>
      <c r="AN376" s="143"/>
      <c r="AO376" s="335"/>
      <c r="AP376" s="335"/>
      <c r="AQ376" s="335"/>
    </row>
    <row r="377" spans="1:43" ht="11.25" customHeight="1" x14ac:dyDescent="0.2">
      <c r="A377" s="335"/>
      <c r="B377" s="155"/>
      <c r="C377" s="142"/>
      <c r="D377" s="143"/>
      <c r="E377" s="335" t="s">
        <v>762</v>
      </c>
      <c r="F377" s="715" t="str">
        <f ca="1">VLOOKUP(CONCATENATE($B$265&amp;INDIRECT(ADDRESS(ROW(),COLUMN()-1))),Language_Translations,MATCH(Language_Selected,Language_Options,0),FALSE)</f>
        <v>Fruit juice [or fruit-flavored drinks]?</v>
      </c>
      <c r="G377" s="715"/>
      <c r="H377" s="715"/>
      <c r="I377" s="715"/>
      <c r="J377" s="715"/>
      <c r="K377" s="715"/>
      <c r="L377" s="715"/>
      <c r="M377" s="715"/>
      <c r="N377" s="715"/>
      <c r="O377" s="715"/>
      <c r="P377" s="715"/>
      <c r="Q377" s="715"/>
      <c r="R377" s="715"/>
      <c r="S377" s="715"/>
      <c r="T377" s="715"/>
      <c r="U377" s="142"/>
      <c r="V377" s="143"/>
      <c r="W377" s="617" t="s">
        <v>762</v>
      </c>
      <c r="X377" s="157" t="s">
        <v>9</v>
      </c>
      <c r="Y377" s="157"/>
      <c r="Z377" s="157"/>
      <c r="AA377" s="161"/>
      <c r="AB377" s="162"/>
      <c r="AC377" s="163" t="s">
        <v>87</v>
      </c>
      <c r="AD377" s="164"/>
      <c r="AE377" s="335"/>
      <c r="AF377" s="335"/>
      <c r="AG377" s="163" t="s">
        <v>89</v>
      </c>
      <c r="AH377" s="335"/>
      <c r="AI377" s="335"/>
      <c r="AJ377" s="335"/>
      <c r="AK377" s="163" t="s">
        <v>212</v>
      </c>
      <c r="AL377" s="144"/>
      <c r="AM377" s="142"/>
      <c r="AN377" s="143"/>
      <c r="AO377" s="335"/>
      <c r="AP377" s="335"/>
      <c r="AQ377" s="335"/>
    </row>
    <row r="378" spans="1:43" ht="6" customHeight="1" x14ac:dyDescent="0.2">
      <c r="A378" s="335"/>
      <c r="B378" s="155"/>
      <c r="C378" s="142"/>
      <c r="D378" s="165"/>
      <c r="E378" s="166"/>
      <c r="F378" s="437"/>
      <c r="G378" s="437"/>
      <c r="H378" s="437"/>
      <c r="I378" s="437"/>
      <c r="J378" s="437"/>
      <c r="K378" s="437"/>
      <c r="L378" s="437"/>
      <c r="M378" s="437"/>
      <c r="N378" s="437"/>
      <c r="O378" s="437"/>
      <c r="P378" s="437"/>
      <c r="Q378" s="437"/>
      <c r="R378" s="437"/>
      <c r="S378" s="437"/>
      <c r="T378" s="437"/>
      <c r="U378" s="167"/>
      <c r="V378" s="165"/>
      <c r="W378" s="166"/>
      <c r="X378" s="166"/>
      <c r="Y378" s="166"/>
      <c r="Z378" s="166"/>
      <c r="AA378" s="168"/>
      <c r="AB378" s="166"/>
      <c r="AC378" s="169"/>
      <c r="AD378" s="168"/>
      <c r="AE378" s="166"/>
      <c r="AF378" s="166"/>
      <c r="AG378" s="169"/>
      <c r="AH378" s="166"/>
      <c r="AI378" s="166"/>
      <c r="AJ378" s="166"/>
      <c r="AK378" s="169"/>
      <c r="AL378" s="170"/>
      <c r="AM378" s="167"/>
      <c r="AN378" s="143"/>
      <c r="AO378" s="335"/>
      <c r="AP378" s="335"/>
      <c r="AQ378" s="335"/>
    </row>
    <row r="379" spans="1:43" ht="6" customHeight="1" x14ac:dyDescent="0.2">
      <c r="A379" s="335"/>
      <c r="B379" s="155"/>
      <c r="C379" s="142"/>
      <c r="D379" s="171"/>
      <c r="E379" s="172"/>
      <c r="F379" s="438"/>
      <c r="G379" s="438"/>
      <c r="H379" s="438"/>
      <c r="I379" s="438"/>
      <c r="J379" s="438"/>
      <c r="K379" s="438"/>
      <c r="L379" s="438"/>
      <c r="M379" s="438"/>
      <c r="N379" s="438"/>
      <c r="O379" s="438"/>
      <c r="P379" s="438"/>
      <c r="Q379" s="438"/>
      <c r="R379" s="438"/>
      <c r="S379" s="438"/>
      <c r="T379" s="438"/>
      <c r="U379" s="173"/>
      <c r="V379" s="171"/>
      <c r="W379" s="172"/>
      <c r="X379" s="172"/>
      <c r="Y379" s="172"/>
      <c r="Z379" s="172"/>
      <c r="AA379" s="174"/>
      <c r="AB379" s="172"/>
      <c r="AC379" s="175"/>
      <c r="AD379" s="174"/>
      <c r="AE379" s="172"/>
      <c r="AF379" s="172"/>
      <c r="AG379" s="175"/>
      <c r="AH379" s="172"/>
      <c r="AI379" s="172"/>
      <c r="AJ379" s="172"/>
      <c r="AK379" s="175"/>
      <c r="AL379" s="176"/>
      <c r="AM379" s="173"/>
      <c r="AN379" s="143"/>
      <c r="AO379" s="335"/>
      <c r="AP379" s="335"/>
      <c r="AQ379" s="335"/>
    </row>
    <row r="380" spans="1:43" ht="11.25" customHeight="1" x14ac:dyDescent="0.2">
      <c r="A380" s="335"/>
      <c r="B380" s="155"/>
      <c r="C380" s="142"/>
      <c r="D380" s="143"/>
      <c r="E380" s="335" t="s">
        <v>763</v>
      </c>
      <c r="F380" s="715" t="str">
        <f ca="1">VLOOKUP(CONCATENATE($B$265&amp;INDIRECT(ADDRESS(ROW(),COLUMN()-1))),Language_Translations,MATCH(Language_Selected,Language_Options,0),FALSE)</f>
        <v>Sodas, malt drinks, sports drinks, or energy drinks?</v>
      </c>
      <c r="G380" s="715"/>
      <c r="H380" s="715"/>
      <c r="I380" s="715"/>
      <c r="J380" s="715"/>
      <c r="K380" s="715"/>
      <c r="L380" s="715"/>
      <c r="M380" s="715"/>
      <c r="N380" s="715"/>
      <c r="O380" s="715"/>
      <c r="P380" s="715"/>
      <c r="Q380" s="715"/>
      <c r="R380" s="715"/>
      <c r="S380" s="715"/>
      <c r="T380" s="715"/>
      <c r="U380" s="142"/>
      <c r="V380" s="143"/>
      <c r="W380" s="617" t="s">
        <v>763</v>
      </c>
      <c r="X380" s="157" t="s">
        <v>9</v>
      </c>
      <c r="Y380" s="157"/>
      <c r="Z380" s="157"/>
      <c r="AA380" s="161"/>
      <c r="AB380" s="162"/>
      <c r="AC380" s="163" t="s">
        <v>87</v>
      </c>
      <c r="AD380" s="164"/>
      <c r="AE380" s="335"/>
      <c r="AF380" s="335"/>
      <c r="AG380" s="163" t="s">
        <v>89</v>
      </c>
      <c r="AH380" s="335"/>
      <c r="AI380" s="335"/>
      <c r="AJ380" s="335"/>
      <c r="AK380" s="163" t="s">
        <v>212</v>
      </c>
      <c r="AL380" s="144"/>
      <c r="AM380" s="142"/>
      <c r="AN380" s="143"/>
      <c r="AO380" s="335"/>
      <c r="AP380" s="335"/>
      <c r="AQ380" s="335"/>
    </row>
    <row r="381" spans="1:43" ht="6" customHeight="1" x14ac:dyDescent="0.2">
      <c r="A381" s="335"/>
      <c r="B381" s="155"/>
      <c r="C381" s="142"/>
      <c r="D381" s="165"/>
      <c r="E381" s="166"/>
      <c r="F381" s="437"/>
      <c r="G381" s="437"/>
      <c r="H381" s="437"/>
      <c r="I381" s="437"/>
      <c r="J381" s="437"/>
      <c r="K381" s="437"/>
      <c r="L381" s="437"/>
      <c r="M381" s="437"/>
      <c r="N381" s="437"/>
      <c r="O381" s="437"/>
      <c r="P381" s="437"/>
      <c r="Q381" s="437"/>
      <c r="R381" s="437"/>
      <c r="S381" s="437"/>
      <c r="T381" s="437"/>
      <c r="U381" s="167"/>
      <c r="V381" s="165"/>
      <c r="W381" s="166"/>
      <c r="X381" s="166"/>
      <c r="Y381" s="166"/>
      <c r="Z381" s="166"/>
      <c r="AA381" s="168"/>
      <c r="AB381" s="166"/>
      <c r="AC381" s="169"/>
      <c r="AD381" s="168"/>
      <c r="AE381" s="166"/>
      <c r="AF381" s="166"/>
      <c r="AG381" s="169"/>
      <c r="AH381" s="166"/>
      <c r="AI381" s="166"/>
      <c r="AJ381" s="166"/>
      <c r="AK381" s="169"/>
      <c r="AL381" s="170"/>
      <c r="AM381" s="167"/>
      <c r="AN381" s="143"/>
      <c r="AO381" s="335"/>
      <c r="AP381" s="335"/>
      <c r="AQ381" s="335"/>
    </row>
    <row r="382" spans="1:43" ht="6" customHeight="1" x14ac:dyDescent="0.2">
      <c r="A382" s="335"/>
      <c r="B382" s="155"/>
      <c r="C382" s="142"/>
      <c r="D382" s="171"/>
      <c r="E382" s="172"/>
      <c r="F382" s="438"/>
      <c r="G382" s="438"/>
      <c r="H382" s="438"/>
      <c r="I382" s="438"/>
      <c r="J382" s="438"/>
      <c r="K382" s="438"/>
      <c r="L382" s="438"/>
      <c r="M382" s="438"/>
      <c r="N382" s="438"/>
      <c r="O382" s="438"/>
      <c r="P382" s="438"/>
      <c r="Q382" s="438"/>
      <c r="R382" s="438"/>
      <c r="S382" s="438"/>
      <c r="T382" s="438"/>
      <c r="U382" s="173"/>
      <c r="V382" s="171"/>
      <c r="W382" s="172"/>
      <c r="X382" s="172"/>
      <c r="Y382" s="172"/>
      <c r="Z382" s="172"/>
      <c r="AA382" s="174"/>
      <c r="AB382" s="172"/>
      <c r="AC382" s="175"/>
      <c r="AD382" s="174"/>
      <c r="AE382" s="172"/>
      <c r="AF382" s="172"/>
      <c r="AG382" s="175"/>
      <c r="AH382" s="172"/>
      <c r="AI382" s="172"/>
      <c r="AJ382" s="172"/>
      <c r="AK382" s="175"/>
      <c r="AL382" s="176"/>
      <c r="AM382" s="173"/>
      <c r="AN382" s="143"/>
      <c r="AO382" s="335"/>
      <c r="AP382" s="335"/>
      <c r="AQ382" s="335"/>
    </row>
    <row r="383" spans="1:43" ht="11.25" customHeight="1" x14ac:dyDescent="0.2">
      <c r="A383" s="335"/>
      <c r="B383" s="155"/>
      <c r="C383" s="142"/>
      <c r="D383" s="143"/>
      <c r="E383" s="335" t="s">
        <v>778</v>
      </c>
      <c r="F383" s="754" t="str">
        <f ca="1">VLOOKUP(CONCATENATE($B$265&amp;INDIRECT(ADDRESS(ROW(),COLUMN()-1))),Language_Translations,MATCH(Language_Selected,Language_Options,0),FALSE)</f>
        <v>Sweetened tea, sweetened coffee, or sweetened herbal drinks [INSERT OTHER COMMONLY CONSUMED SWEET DRINKS SUCH AS CHOCOLATE FLAVORED DRINKS AND SWEET OR FLAVORED YOGURT DRINKS]?</v>
      </c>
      <c r="G383" s="754"/>
      <c r="H383" s="754"/>
      <c r="I383" s="754"/>
      <c r="J383" s="754"/>
      <c r="K383" s="754"/>
      <c r="L383" s="754"/>
      <c r="M383" s="754"/>
      <c r="N383" s="754"/>
      <c r="O383" s="754"/>
      <c r="P383" s="754"/>
      <c r="Q383" s="754"/>
      <c r="R383" s="754"/>
      <c r="S383" s="754"/>
      <c r="T383" s="754"/>
      <c r="U383" s="142"/>
      <c r="V383" s="143"/>
      <c r="W383" s="617" t="s">
        <v>778</v>
      </c>
      <c r="X383" s="157" t="s">
        <v>9</v>
      </c>
      <c r="Y383" s="157"/>
      <c r="Z383" s="157"/>
      <c r="AA383" s="161"/>
      <c r="AB383" s="162"/>
      <c r="AC383" s="163" t="s">
        <v>87</v>
      </c>
      <c r="AD383" s="164"/>
      <c r="AE383" s="335"/>
      <c r="AF383" s="335"/>
      <c r="AG383" s="163" t="s">
        <v>89</v>
      </c>
      <c r="AH383" s="335"/>
      <c r="AI383" s="335"/>
      <c r="AJ383" s="335"/>
      <c r="AK383" s="163" t="s">
        <v>212</v>
      </c>
      <c r="AL383" s="144"/>
      <c r="AM383" s="142"/>
      <c r="AN383" s="143"/>
      <c r="AO383" s="335"/>
      <c r="AP383" s="335"/>
      <c r="AQ383" s="335"/>
    </row>
    <row r="384" spans="1:43" ht="11.25" customHeight="1" x14ac:dyDescent="0.2">
      <c r="A384" s="335"/>
      <c r="B384" s="155"/>
      <c r="C384" s="142"/>
      <c r="D384" s="143"/>
      <c r="E384" s="335"/>
      <c r="F384" s="754"/>
      <c r="G384" s="754"/>
      <c r="H384" s="754"/>
      <c r="I384" s="754"/>
      <c r="J384" s="754"/>
      <c r="K384" s="754"/>
      <c r="L384" s="754"/>
      <c r="M384" s="754"/>
      <c r="N384" s="754"/>
      <c r="O384" s="754"/>
      <c r="P384" s="754"/>
      <c r="Q384" s="754"/>
      <c r="R384" s="754"/>
      <c r="S384" s="754"/>
      <c r="T384" s="754"/>
      <c r="U384" s="142"/>
      <c r="V384" s="143"/>
      <c r="W384" s="617"/>
      <c r="X384" s="157"/>
      <c r="Y384" s="157"/>
      <c r="Z384" s="157"/>
      <c r="AA384" s="161"/>
      <c r="AB384" s="162"/>
      <c r="AC384" s="163"/>
      <c r="AD384" s="164"/>
      <c r="AE384" s="335"/>
      <c r="AF384" s="335"/>
      <c r="AG384" s="163"/>
      <c r="AH384" s="335"/>
      <c r="AI384" s="335"/>
      <c r="AJ384" s="335"/>
      <c r="AK384" s="163"/>
      <c r="AL384" s="144"/>
      <c r="AM384" s="142"/>
      <c r="AN384" s="143"/>
      <c r="AO384" s="335"/>
      <c r="AP384" s="335"/>
      <c r="AQ384" s="335"/>
    </row>
    <row r="385" spans="1:43" ht="11.25" customHeight="1" x14ac:dyDescent="0.2">
      <c r="A385" s="335"/>
      <c r="B385" s="155"/>
      <c r="C385" s="142"/>
      <c r="D385" s="143"/>
      <c r="E385" s="335"/>
      <c r="F385" s="754"/>
      <c r="G385" s="754"/>
      <c r="H385" s="754"/>
      <c r="I385" s="754"/>
      <c r="J385" s="754"/>
      <c r="K385" s="754"/>
      <c r="L385" s="754"/>
      <c r="M385" s="754"/>
      <c r="N385" s="754"/>
      <c r="O385" s="754"/>
      <c r="P385" s="754"/>
      <c r="Q385" s="754"/>
      <c r="R385" s="754"/>
      <c r="S385" s="754"/>
      <c r="T385" s="754"/>
      <c r="U385" s="142"/>
      <c r="V385" s="143"/>
      <c r="W385" s="617"/>
      <c r="X385" s="157"/>
      <c r="Y385" s="157"/>
      <c r="Z385" s="157"/>
      <c r="AA385" s="161"/>
      <c r="AB385" s="162"/>
      <c r="AC385" s="163"/>
      <c r="AD385" s="164"/>
      <c r="AE385" s="335"/>
      <c r="AF385" s="335"/>
      <c r="AG385" s="163"/>
      <c r="AH385" s="335"/>
      <c r="AI385" s="335"/>
      <c r="AJ385" s="335"/>
      <c r="AK385" s="163"/>
      <c r="AL385" s="144"/>
      <c r="AM385" s="142"/>
      <c r="AN385" s="143"/>
      <c r="AO385" s="335"/>
      <c r="AP385" s="335"/>
      <c r="AQ385" s="335"/>
    </row>
    <row r="386" spans="1:43" ht="11.25" customHeight="1" x14ac:dyDescent="0.2">
      <c r="A386" s="335"/>
      <c r="B386" s="155"/>
      <c r="C386" s="142"/>
      <c r="D386" s="143"/>
      <c r="E386" s="335"/>
      <c r="F386" s="754"/>
      <c r="G386" s="754"/>
      <c r="H386" s="754"/>
      <c r="I386" s="754"/>
      <c r="J386" s="754"/>
      <c r="K386" s="754"/>
      <c r="L386" s="754"/>
      <c r="M386" s="754"/>
      <c r="N386" s="754"/>
      <c r="O386" s="754"/>
      <c r="P386" s="754"/>
      <c r="Q386" s="754"/>
      <c r="R386" s="754"/>
      <c r="S386" s="754"/>
      <c r="T386" s="754"/>
      <c r="U386" s="142"/>
      <c r="V386" s="143"/>
      <c r="W386" s="617"/>
      <c r="X386" s="157"/>
      <c r="Y386" s="157"/>
      <c r="Z386" s="157"/>
      <c r="AA386" s="161"/>
      <c r="AB386" s="162"/>
      <c r="AC386" s="163"/>
      <c r="AD386" s="164"/>
      <c r="AE386" s="335"/>
      <c r="AF386" s="335"/>
      <c r="AG386" s="163"/>
      <c r="AH386" s="335"/>
      <c r="AI386" s="335"/>
      <c r="AJ386" s="335"/>
      <c r="AK386" s="163"/>
      <c r="AL386" s="144"/>
      <c r="AM386" s="142"/>
      <c r="AN386" s="143"/>
      <c r="AO386" s="335"/>
      <c r="AP386" s="335"/>
      <c r="AQ386" s="335"/>
    </row>
    <row r="387" spans="1:43" ht="11.25" customHeight="1" x14ac:dyDescent="0.2">
      <c r="A387" s="335"/>
      <c r="B387" s="155"/>
      <c r="C387" s="142"/>
      <c r="D387" s="143"/>
      <c r="E387" s="335"/>
      <c r="F387" s="754"/>
      <c r="G387" s="754"/>
      <c r="H387" s="754"/>
      <c r="I387" s="754"/>
      <c r="J387" s="754"/>
      <c r="K387" s="754"/>
      <c r="L387" s="754"/>
      <c r="M387" s="754"/>
      <c r="N387" s="754"/>
      <c r="O387" s="754"/>
      <c r="P387" s="754"/>
      <c r="Q387" s="754"/>
      <c r="R387" s="754"/>
      <c r="S387" s="754"/>
      <c r="T387" s="754"/>
      <c r="U387" s="142"/>
      <c r="V387" s="143"/>
      <c r="W387" s="617"/>
      <c r="X387" s="157"/>
      <c r="Y387" s="157"/>
      <c r="Z387" s="157"/>
      <c r="AA387" s="161"/>
      <c r="AB387" s="162"/>
      <c r="AC387" s="163"/>
      <c r="AD387" s="164"/>
      <c r="AE387" s="335"/>
      <c r="AF387" s="335"/>
      <c r="AG387" s="163"/>
      <c r="AH387" s="335"/>
      <c r="AI387" s="335"/>
      <c r="AJ387" s="335"/>
      <c r="AK387" s="163"/>
      <c r="AL387" s="144"/>
      <c r="AM387" s="142"/>
      <c r="AN387" s="143"/>
      <c r="AO387" s="335"/>
      <c r="AP387" s="335"/>
      <c r="AQ387" s="335"/>
    </row>
    <row r="388" spans="1:43" ht="6" customHeight="1" x14ac:dyDescent="0.2">
      <c r="A388" s="335"/>
      <c r="B388" s="155"/>
      <c r="C388" s="142"/>
      <c r="D388" s="165"/>
      <c r="E388" s="166"/>
      <c r="F388" s="437"/>
      <c r="G388" s="437"/>
      <c r="H388" s="437"/>
      <c r="I388" s="437"/>
      <c r="J388" s="437"/>
      <c r="K388" s="437"/>
      <c r="L388" s="437"/>
      <c r="M388" s="437"/>
      <c r="N388" s="437"/>
      <c r="O388" s="437"/>
      <c r="P388" s="437"/>
      <c r="Q388" s="437"/>
      <c r="R388" s="437"/>
      <c r="S388" s="437"/>
      <c r="T388" s="437"/>
      <c r="U388" s="167"/>
      <c r="V388" s="165"/>
      <c r="W388" s="166"/>
      <c r="X388" s="166"/>
      <c r="Y388" s="166"/>
      <c r="Z388" s="166"/>
      <c r="AA388" s="168"/>
      <c r="AB388" s="166"/>
      <c r="AC388" s="169"/>
      <c r="AD388" s="168"/>
      <c r="AE388" s="166"/>
      <c r="AF388" s="166"/>
      <c r="AG388" s="169"/>
      <c r="AH388" s="166"/>
      <c r="AI388" s="166"/>
      <c r="AJ388" s="166"/>
      <c r="AK388" s="169"/>
      <c r="AL388" s="170"/>
      <c r="AM388" s="167"/>
      <c r="AN388" s="143"/>
      <c r="AO388" s="335"/>
      <c r="AP388" s="335"/>
      <c r="AQ388" s="335"/>
    </row>
    <row r="389" spans="1:43" ht="6" customHeight="1" x14ac:dyDescent="0.2">
      <c r="A389" s="335"/>
      <c r="B389" s="146"/>
      <c r="C389" s="335"/>
      <c r="D389" s="172"/>
      <c r="E389" s="335"/>
      <c r="F389" s="207"/>
      <c r="G389" s="207"/>
      <c r="H389" s="207"/>
      <c r="I389" s="207"/>
      <c r="J389" s="207"/>
      <c r="K389" s="207"/>
      <c r="L389" s="207"/>
      <c r="M389" s="207"/>
      <c r="N389" s="207"/>
      <c r="O389" s="207"/>
      <c r="P389" s="207"/>
      <c r="Q389" s="207"/>
      <c r="R389" s="207"/>
      <c r="S389" s="207"/>
      <c r="T389" s="207"/>
      <c r="U389" s="335"/>
      <c r="V389" s="172"/>
      <c r="W389" s="617"/>
      <c r="X389" s="335"/>
      <c r="Y389" s="335"/>
      <c r="Z389" s="335"/>
      <c r="AA389" s="164"/>
      <c r="AB389" s="335"/>
      <c r="AC389" s="155"/>
      <c r="AD389" s="164"/>
      <c r="AE389" s="335"/>
      <c r="AF389" s="335"/>
      <c r="AG389" s="155"/>
      <c r="AH389" s="335"/>
      <c r="AI389" s="335"/>
      <c r="AJ389" s="335"/>
      <c r="AK389" s="155"/>
      <c r="AL389" s="144"/>
      <c r="AM389" s="335"/>
      <c r="AN389" s="335"/>
      <c r="AO389" s="335"/>
      <c r="AP389" s="335"/>
      <c r="AQ389" s="335"/>
    </row>
    <row r="390" spans="1:43" ht="6" customHeight="1" x14ac:dyDescent="0.2">
      <c r="A390" s="335"/>
      <c r="B390" s="163"/>
      <c r="C390" s="142"/>
      <c r="D390" s="143"/>
      <c r="E390" s="335"/>
      <c r="F390" s="207"/>
      <c r="G390" s="207"/>
      <c r="H390" s="207"/>
      <c r="I390" s="207"/>
      <c r="J390" s="207"/>
      <c r="K390" s="207"/>
      <c r="L390" s="207"/>
      <c r="M390" s="207"/>
      <c r="N390" s="207"/>
      <c r="O390" s="207"/>
      <c r="P390" s="207"/>
      <c r="Q390" s="207"/>
      <c r="R390" s="207"/>
      <c r="S390" s="207"/>
      <c r="T390" s="207"/>
      <c r="U390" s="142"/>
      <c r="V390" s="143"/>
      <c r="W390" s="617"/>
      <c r="X390" s="335"/>
      <c r="Y390" s="335"/>
      <c r="Z390" s="335"/>
      <c r="AA390" s="164"/>
      <c r="AB390" s="335"/>
      <c r="AC390" s="155"/>
      <c r="AD390" s="164"/>
      <c r="AE390" s="335"/>
      <c r="AF390" s="335"/>
      <c r="AG390" s="155"/>
      <c r="AH390" s="335"/>
      <c r="AI390" s="335"/>
      <c r="AJ390" s="335"/>
      <c r="AK390" s="155"/>
      <c r="AL390" s="144"/>
      <c r="AM390" s="142"/>
      <c r="AN390" s="143"/>
      <c r="AO390" s="335"/>
      <c r="AP390" s="335"/>
      <c r="AQ390" s="335"/>
    </row>
    <row r="391" spans="1:43" s="232" customFormat="1" ht="11.15" customHeight="1" x14ac:dyDescent="0.2">
      <c r="A391" s="335"/>
      <c r="B391" s="155"/>
      <c r="C391" s="142"/>
      <c r="D391" s="143"/>
      <c r="E391" s="335"/>
      <c r="F391" s="335"/>
      <c r="G391" s="335"/>
      <c r="H391" s="335"/>
      <c r="I391" s="335"/>
      <c r="J391" s="335"/>
      <c r="K391" s="335"/>
      <c r="L391" s="335"/>
      <c r="M391" s="335"/>
      <c r="N391" s="335"/>
      <c r="O391" s="335"/>
      <c r="P391" s="335"/>
      <c r="Q391" s="335"/>
      <c r="R391" s="335"/>
      <c r="S391" s="335"/>
      <c r="T391" s="335"/>
      <c r="U391" s="142"/>
      <c r="V391" s="143"/>
      <c r="W391" s="617"/>
      <c r="X391" s="157"/>
      <c r="Y391" s="157"/>
      <c r="Z391" s="157"/>
      <c r="AA391" s="161"/>
      <c r="AB391" s="305"/>
      <c r="AC391" s="155" t="s">
        <v>112</v>
      </c>
      <c r="AD391" s="335"/>
      <c r="AE391" s="335"/>
      <c r="AF391" s="335"/>
      <c r="AG391" s="155" t="s">
        <v>113</v>
      </c>
      <c r="AH391" s="335"/>
      <c r="AI391" s="335"/>
      <c r="AJ391" s="335"/>
      <c r="AK391" s="155" t="s">
        <v>474</v>
      </c>
      <c r="AL391" s="144"/>
      <c r="AM391" s="142"/>
      <c r="AN391" s="143"/>
      <c r="AO391" s="335"/>
      <c r="AP391" s="335"/>
      <c r="AQ391" s="335"/>
    </row>
    <row r="392" spans="1:43" ht="6" customHeight="1" x14ac:dyDescent="0.2">
      <c r="A392" s="335"/>
      <c r="B392" s="155"/>
      <c r="C392" s="142"/>
      <c r="D392" s="143"/>
      <c r="E392" s="335"/>
      <c r="F392" s="207"/>
      <c r="G392" s="207"/>
      <c r="H392" s="207"/>
      <c r="I392" s="207"/>
      <c r="J392" s="207"/>
      <c r="K392" s="207"/>
      <c r="L392" s="207"/>
      <c r="M392" s="207"/>
      <c r="N392" s="207"/>
      <c r="O392" s="207"/>
      <c r="P392" s="207"/>
      <c r="Q392" s="207"/>
      <c r="R392" s="207"/>
      <c r="S392" s="207"/>
      <c r="T392" s="207"/>
      <c r="U392" s="142"/>
      <c r="V392" s="143"/>
      <c r="W392" s="617"/>
      <c r="X392" s="335"/>
      <c r="Y392" s="335"/>
      <c r="Z392" s="335"/>
      <c r="AA392" s="164"/>
      <c r="AB392" s="335"/>
      <c r="AC392" s="155"/>
      <c r="AD392" s="164"/>
      <c r="AE392" s="335"/>
      <c r="AF392" s="335"/>
      <c r="AG392" s="155"/>
      <c r="AH392" s="335"/>
      <c r="AI392" s="335"/>
      <c r="AJ392" s="335"/>
      <c r="AK392" s="155"/>
      <c r="AL392" s="144"/>
      <c r="AM392" s="142"/>
      <c r="AN392" s="143"/>
      <c r="AO392" s="335"/>
      <c r="AP392" s="335"/>
      <c r="AQ392" s="335"/>
    </row>
    <row r="393" spans="1:43" ht="11.25" customHeight="1" x14ac:dyDescent="0.2">
      <c r="A393" s="335"/>
      <c r="B393" s="155" t="s">
        <v>617</v>
      </c>
      <c r="C393" s="142"/>
      <c r="D393" s="143"/>
      <c r="E393" s="618" t="s">
        <v>779</v>
      </c>
      <c r="F393" s="715" t="str">
        <f ca="1">VLOOKUP(CONCATENATE($B$265&amp;INDIRECT(ADDRESS(ROW(),COLUMN()-1))),Language_Translations,MATCH(Language_Selected,Language_Options,0),FALSE)</f>
        <v>Red palm oil?</v>
      </c>
      <c r="G393" s="715"/>
      <c r="H393" s="715"/>
      <c r="I393" s="715"/>
      <c r="J393" s="715"/>
      <c r="K393" s="715"/>
      <c r="L393" s="715"/>
      <c r="M393" s="715"/>
      <c r="N393" s="715"/>
      <c r="O393" s="715"/>
      <c r="P393" s="715"/>
      <c r="Q393" s="715"/>
      <c r="R393" s="715"/>
      <c r="S393" s="715"/>
      <c r="T393" s="715"/>
      <c r="U393" s="142"/>
      <c r="V393" s="143"/>
      <c r="W393" s="618" t="s">
        <v>779</v>
      </c>
      <c r="X393" s="157" t="s">
        <v>9</v>
      </c>
      <c r="Y393" s="157"/>
      <c r="Z393" s="157"/>
      <c r="AA393" s="161"/>
      <c r="AB393" s="162"/>
      <c r="AC393" s="163" t="s">
        <v>87</v>
      </c>
      <c r="AD393" s="164"/>
      <c r="AE393" s="335"/>
      <c r="AF393" s="335"/>
      <c r="AG393" s="163" t="s">
        <v>89</v>
      </c>
      <c r="AH393" s="335"/>
      <c r="AI393" s="335"/>
      <c r="AJ393" s="335"/>
      <c r="AK393" s="163" t="s">
        <v>212</v>
      </c>
      <c r="AL393" s="144"/>
      <c r="AM393" s="142"/>
      <c r="AN393" s="143"/>
      <c r="AO393" s="335"/>
      <c r="AP393" s="335"/>
      <c r="AQ393" s="335"/>
    </row>
    <row r="394" spans="1:43" ht="6" customHeight="1" x14ac:dyDescent="0.2">
      <c r="A394" s="335"/>
      <c r="B394" s="155"/>
      <c r="C394" s="142"/>
      <c r="D394" s="165"/>
      <c r="E394" s="166"/>
      <c r="F394" s="437"/>
      <c r="G394" s="437"/>
      <c r="H394" s="437"/>
      <c r="I394" s="437"/>
      <c r="J394" s="437"/>
      <c r="K394" s="437"/>
      <c r="L394" s="437"/>
      <c r="M394" s="437"/>
      <c r="N394" s="437"/>
      <c r="O394" s="437"/>
      <c r="P394" s="437"/>
      <c r="Q394" s="437"/>
      <c r="R394" s="437"/>
      <c r="S394" s="437"/>
      <c r="T394" s="437"/>
      <c r="U394" s="167"/>
      <c r="V394" s="165"/>
      <c r="W394" s="166"/>
      <c r="X394" s="166"/>
      <c r="Y394" s="166"/>
      <c r="Z394" s="166"/>
      <c r="AA394" s="168"/>
      <c r="AB394" s="166"/>
      <c r="AC394" s="169"/>
      <c r="AD394" s="168"/>
      <c r="AE394" s="166"/>
      <c r="AF394" s="166"/>
      <c r="AG394" s="169"/>
      <c r="AH394" s="166"/>
      <c r="AI394" s="166"/>
      <c r="AJ394" s="166"/>
      <c r="AK394" s="169"/>
      <c r="AL394" s="170"/>
      <c r="AM394" s="167"/>
      <c r="AN394" s="143"/>
      <c r="AO394" s="335"/>
      <c r="AP394" s="335"/>
      <c r="AQ394" s="335"/>
    </row>
    <row r="395" spans="1:43" ht="6" customHeight="1" x14ac:dyDescent="0.2">
      <c r="A395" s="335"/>
      <c r="B395" s="155"/>
      <c r="C395" s="142"/>
      <c r="D395" s="143"/>
      <c r="E395" s="335"/>
      <c r="F395" s="207"/>
      <c r="G395" s="207"/>
      <c r="H395" s="207"/>
      <c r="I395" s="207"/>
      <c r="J395" s="207"/>
      <c r="K395" s="207"/>
      <c r="L395" s="207"/>
      <c r="M395" s="207"/>
      <c r="N395" s="207"/>
      <c r="O395" s="207"/>
      <c r="P395" s="207"/>
      <c r="Q395" s="207"/>
      <c r="R395" s="207"/>
      <c r="S395" s="207"/>
      <c r="T395" s="207"/>
      <c r="U395" s="142"/>
      <c r="V395" s="143"/>
      <c r="W395" s="617"/>
      <c r="X395" s="335"/>
      <c r="Y395" s="335"/>
      <c r="Z395" s="335"/>
      <c r="AA395" s="164"/>
      <c r="AB395" s="335"/>
      <c r="AC395" s="155"/>
      <c r="AD395" s="164"/>
      <c r="AE395" s="335"/>
      <c r="AF395" s="335"/>
      <c r="AG395" s="155"/>
      <c r="AH395" s="335"/>
      <c r="AI395" s="335"/>
      <c r="AJ395" s="335"/>
      <c r="AK395" s="155"/>
      <c r="AL395" s="144"/>
      <c r="AM395" s="142"/>
      <c r="AN395" s="143"/>
      <c r="AO395" s="335"/>
      <c r="AP395" s="335"/>
      <c r="AQ395" s="335"/>
    </row>
    <row r="396" spans="1:43" ht="11.25" customHeight="1" x14ac:dyDescent="0.2">
      <c r="A396" s="335"/>
      <c r="B396" s="155"/>
      <c r="C396" s="142"/>
      <c r="D396" s="143"/>
      <c r="E396" t="s">
        <v>780</v>
      </c>
      <c r="F396" s="754" t="str">
        <f ca="1">VLOOKUP(CONCATENATE($B$265&amp;INDIRECT(ADDRESS(ROW(),COLUMN()-1))),Language_Translations,MATCH(Language_Selected,Language_Options,0),FALSE)</f>
        <v>Any other liquids?</v>
      </c>
      <c r="G396" s="754"/>
      <c r="H396" s="754"/>
      <c r="I396" s="754"/>
      <c r="J396" s="754"/>
      <c r="K396" s="754"/>
      <c r="L396" s="754"/>
      <c r="M396" s="754"/>
      <c r="N396" s="754"/>
      <c r="O396" s="754"/>
      <c r="P396" s="754"/>
      <c r="Q396" s="754"/>
      <c r="R396" s="754"/>
      <c r="S396" s="754"/>
      <c r="T396" s="754"/>
      <c r="U396" s="142"/>
      <c r="V396" s="143"/>
      <c r="W396" t="s">
        <v>780</v>
      </c>
      <c r="X396" s="157" t="s">
        <v>9</v>
      </c>
      <c r="Y396" s="157"/>
      <c r="Z396" s="157"/>
      <c r="AA396" s="161"/>
      <c r="AB396" s="162"/>
      <c r="AC396" s="163" t="s">
        <v>87</v>
      </c>
      <c r="AD396" s="164"/>
      <c r="AE396" s="335"/>
      <c r="AF396" s="335"/>
      <c r="AG396" s="163" t="s">
        <v>89</v>
      </c>
      <c r="AH396" s="335"/>
      <c r="AI396" s="335"/>
      <c r="AJ396" s="335"/>
      <c r="AK396" s="163" t="s">
        <v>212</v>
      </c>
      <c r="AL396" s="144"/>
      <c r="AM396" s="142"/>
      <c r="AN396" s="143"/>
      <c r="AO396" s="335"/>
      <c r="AP396" s="335"/>
      <c r="AQ396" s="335"/>
    </row>
    <row r="397" spans="1:43" ht="11.25" customHeight="1" x14ac:dyDescent="0.2">
      <c r="A397" s="335"/>
      <c r="B397" s="155"/>
      <c r="C397" s="142"/>
      <c r="D397" s="143"/>
      <c r="E397" s="335"/>
      <c r="F397" s="354"/>
      <c r="G397" s="354"/>
      <c r="H397" s="354"/>
      <c r="I397" s="354"/>
      <c r="J397" s="354"/>
      <c r="K397" s="354"/>
      <c r="L397" s="354"/>
      <c r="M397" s="354"/>
      <c r="N397" s="354"/>
      <c r="O397" s="354"/>
      <c r="P397" s="354"/>
      <c r="Q397" s="354"/>
      <c r="R397" s="354"/>
      <c r="S397" s="354"/>
      <c r="T397" s="354"/>
      <c r="U397" s="142"/>
      <c r="V397" s="143"/>
      <c r="W397" s="617"/>
      <c r="X397" s="157"/>
      <c r="Y397" s="157"/>
      <c r="Z397" s="157"/>
      <c r="AA397" s="161"/>
      <c r="AB397" s="162"/>
      <c r="AC397" s="163"/>
      <c r="AD397" s="164"/>
      <c r="AE397" s="335"/>
      <c r="AF397" s="335"/>
      <c r="AG397" s="163"/>
      <c r="AH397" s="335"/>
      <c r="AI397" s="335"/>
      <c r="AJ397" s="335"/>
      <c r="AK397" s="163"/>
      <c r="AL397" s="144"/>
      <c r="AM397" s="142"/>
      <c r="AN397" s="143"/>
      <c r="AO397" s="335"/>
      <c r="AP397" s="335"/>
      <c r="AQ397" s="335"/>
    </row>
    <row r="398" spans="1:43" ht="11.25" customHeight="1" x14ac:dyDescent="0.2">
      <c r="A398" s="335"/>
      <c r="B398" s="155"/>
      <c r="C398" s="142"/>
      <c r="D398" s="143"/>
      <c r="E398" s="335"/>
      <c r="F398" s="754" t="str">
        <f ca="1">VLOOKUP(CONCATENATE($B$265&amp;INDIRECT(ADDRESS(ROW()-2,COLUMN()-1)),"what"),Language_Translations,MATCH(Language_Selected,Language_Options,0),FALSE)</f>
        <v>IF YES: What was the drink?</v>
      </c>
      <c r="G398" s="754"/>
      <c r="H398" s="754"/>
      <c r="I398" s="754"/>
      <c r="J398" s="754"/>
      <c r="K398" s="754"/>
      <c r="L398" s="754"/>
      <c r="M398" s="754"/>
      <c r="N398" s="754"/>
      <c r="O398" s="754"/>
      <c r="P398" s="754"/>
      <c r="Q398" s="754"/>
      <c r="R398" s="754"/>
      <c r="S398" s="754"/>
      <c r="T398" s="754"/>
      <c r="U398" s="142"/>
      <c r="V398" s="143"/>
      <c r="W398" s="617"/>
      <c r="X398" s="335" t="s">
        <v>749</v>
      </c>
      <c r="Y398" s="157"/>
      <c r="Z398" s="157"/>
      <c r="AA398" s="161"/>
      <c r="AB398" s="162"/>
      <c r="AC398" s="163"/>
      <c r="AD398" s="561"/>
      <c r="AE398" s="182"/>
      <c r="AF398" s="182"/>
      <c r="AG398" s="560"/>
      <c r="AH398" s="182"/>
      <c r="AI398" s="182"/>
      <c r="AJ398" s="182"/>
      <c r="AK398" s="560"/>
      <c r="AL398" s="183"/>
      <c r="AM398" s="142"/>
      <c r="AN398" s="143"/>
      <c r="AO398" s="335"/>
      <c r="AP398" s="335"/>
      <c r="AQ398" s="335"/>
    </row>
    <row r="399" spans="1:43" ht="11.25" customHeight="1" x14ac:dyDescent="0.2">
      <c r="A399" s="335"/>
      <c r="B399" s="155"/>
      <c r="C399" s="142"/>
      <c r="D399" s="143"/>
      <c r="E399" s="335"/>
      <c r="F399" s="354"/>
      <c r="G399" s="354"/>
      <c r="H399" s="354"/>
      <c r="I399" s="354"/>
      <c r="J399" s="354"/>
      <c r="K399" s="354"/>
      <c r="L399" s="354"/>
      <c r="M399" s="354"/>
      <c r="N399" s="354"/>
      <c r="O399" s="354"/>
      <c r="P399" s="354"/>
      <c r="Q399" s="354"/>
      <c r="R399" s="354"/>
      <c r="S399" s="354"/>
      <c r="T399" s="354"/>
      <c r="U399" s="142"/>
      <c r="V399" s="143"/>
      <c r="W399" s="617"/>
      <c r="X399" s="335"/>
      <c r="Y399" s="157"/>
      <c r="Z399" s="157"/>
      <c r="AA399" s="161"/>
      <c r="AB399" s="232"/>
      <c r="AC399" s="562" t="s">
        <v>102</v>
      </c>
      <c r="AD399" s="563"/>
      <c r="AE399" s="413"/>
      <c r="AF399" s="413"/>
      <c r="AG399" s="562"/>
      <c r="AH399" s="413"/>
      <c r="AI399" s="413"/>
      <c r="AJ399" s="413"/>
      <c r="AK399" s="562"/>
      <c r="AL399" s="413"/>
      <c r="AM399" s="142"/>
      <c r="AN399" s="143"/>
      <c r="AO399" s="335"/>
      <c r="AP399" s="335"/>
      <c r="AQ399" s="335"/>
    </row>
    <row r="400" spans="1:43" ht="11.25" customHeight="1" x14ac:dyDescent="0.2">
      <c r="A400" s="335"/>
      <c r="B400" s="155"/>
      <c r="C400" s="142"/>
      <c r="D400" s="143"/>
      <c r="E400" s="335"/>
      <c r="F400" s="354"/>
      <c r="G400" s="354"/>
      <c r="H400" s="354"/>
      <c r="I400" s="354"/>
      <c r="J400" s="354"/>
      <c r="K400" s="354"/>
      <c r="L400" s="354"/>
      <c r="M400" s="354"/>
      <c r="N400" s="354"/>
      <c r="O400" s="354"/>
      <c r="P400" s="354"/>
      <c r="Q400" s="354"/>
      <c r="R400" s="354"/>
      <c r="S400" s="354"/>
      <c r="T400" s="354"/>
      <c r="U400" s="142"/>
      <c r="V400" s="143"/>
      <c r="W400" s="617"/>
      <c r="X400" s="486"/>
      <c r="Y400" s="486"/>
      <c r="Z400" s="486"/>
      <c r="AA400" s="486"/>
      <c r="AB400" s="486"/>
      <c r="AC400" s="163"/>
      <c r="AD400" s="164"/>
      <c r="AE400" s="335"/>
      <c r="AF400" s="335"/>
      <c r="AG400" s="163"/>
      <c r="AH400" s="335"/>
      <c r="AI400" s="335"/>
      <c r="AJ400" s="335"/>
      <c r="AK400" s="163"/>
      <c r="AL400" s="144"/>
      <c r="AM400" s="142"/>
      <c r="AN400" s="143"/>
      <c r="AO400" s="335"/>
      <c r="AP400" s="335"/>
      <c r="AQ400" s="335"/>
    </row>
    <row r="401" spans="1:43" ht="11.25" customHeight="1" x14ac:dyDescent="0.2">
      <c r="A401" s="335"/>
      <c r="B401" s="155"/>
      <c r="C401" s="142"/>
      <c r="D401" s="143"/>
      <c r="E401" s="335"/>
      <c r="F401" s="754" t="str">
        <f ca="1">VLOOKUP(CONCATENATE($B$265&amp;INDIRECT(ADDRESS(ROW()-5,COLUMN()-1)),"a"),Language_Translations,MATCH(Language_Selected,Language_Options,0),FALSE)</f>
        <v>IF YES: Was the drink sweetened?</v>
      </c>
      <c r="G401" s="754"/>
      <c r="H401" s="754"/>
      <c r="I401" s="754"/>
      <c r="J401" s="754"/>
      <c r="K401" s="754"/>
      <c r="L401" s="754"/>
      <c r="M401" s="754"/>
      <c r="N401" s="754"/>
      <c r="O401" s="754"/>
      <c r="P401" s="754"/>
      <c r="Q401" s="754"/>
      <c r="R401" s="754"/>
      <c r="S401" s="754"/>
      <c r="T401" s="754"/>
      <c r="U401" s="142"/>
      <c r="V401" s="143"/>
      <c r="W401" s="617"/>
      <c r="X401" s="564" t="s">
        <v>746</v>
      </c>
      <c r="Y401" s="486"/>
      <c r="Z401" s="486"/>
      <c r="AA401" s="486"/>
      <c r="AB401" s="486"/>
      <c r="AC401" s="163" t="s">
        <v>87</v>
      </c>
      <c r="AD401" s="164"/>
      <c r="AE401" s="335"/>
      <c r="AF401" s="335"/>
      <c r="AG401" s="163" t="s">
        <v>89</v>
      </c>
      <c r="AH401" s="335"/>
      <c r="AI401" s="335"/>
      <c r="AJ401" s="335"/>
      <c r="AK401" s="163" t="s">
        <v>212</v>
      </c>
      <c r="AL401" s="144"/>
      <c r="AM401" s="142"/>
      <c r="AN401" s="143"/>
      <c r="AO401" s="335"/>
      <c r="AP401" s="335"/>
      <c r="AQ401" s="335"/>
    </row>
    <row r="402" spans="1:43" ht="6" customHeight="1" x14ac:dyDescent="0.2">
      <c r="A402" s="335"/>
      <c r="B402" s="155"/>
      <c r="C402" s="142"/>
      <c r="D402" s="165"/>
      <c r="E402" s="166"/>
      <c r="F402" s="166"/>
      <c r="G402" s="166"/>
      <c r="H402" s="166"/>
      <c r="I402" s="166"/>
      <c r="J402" s="166"/>
      <c r="K402" s="166"/>
      <c r="L402" s="166"/>
      <c r="M402" s="166"/>
      <c r="N402" s="166"/>
      <c r="O402" s="166"/>
      <c r="P402" s="166"/>
      <c r="Q402" s="166"/>
      <c r="R402" s="166"/>
      <c r="S402" s="166"/>
      <c r="T402" s="166"/>
      <c r="U402" s="167"/>
      <c r="V402" s="165"/>
      <c r="W402" s="166"/>
      <c r="X402" s="166"/>
      <c r="Y402" s="166"/>
      <c r="Z402" s="166"/>
      <c r="AA402" s="168"/>
      <c r="AB402" s="166"/>
      <c r="AC402" s="169"/>
      <c r="AD402" s="168"/>
      <c r="AE402" s="166"/>
      <c r="AF402" s="166"/>
      <c r="AG402" s="169"/>
      <c r="AH402" s="166"/>
      <c r="AI402" s="166"/>
      <c r="AJ402" s="166"/>
      <c r="AK402" s="169"/>
      <c r="AL402" s="170"/>
      <c r="AM402" s="167"/>
      <c r="AN402" s="143"/>
      <c r="AO402" s="335"/>
      <c r="AP402" s="335"/>
      <c r="AQ402" s="335"/>
    </row>
    <row r="403" spans="1:43" ht="6" customHeight="1" x14ac:dyDescent="0.2">
      <c r="A403" s="335"/>
      <c r="B403" s="155"/>
      <c r="C403" s="142"/>
      <c r="D403" s="143"/>
      <c r="E403" s="335"/>
      <c r="F403" s="207"/>
      <c r="G403" s="207"/>
      <c r="H403" s="207"/>
      <c r="I403" s="207"/>
      <c r="J403" s="207"/>
      <c r="K403" s="207"/>
      <c r="L403" s="207"/>
      <c r="M403" s="207"/>
      <c r="N403" s="207"/>
      <c r="O403" s="207"/>
      <c r="P403" s="207"/>
      <c r="Q403" s="207"/>
      <c r="R403" s="207"/>
      <c r="S403" s="207"/>
      <c r="T403" s="207"/>
      <c r="U403" s="142"/>
      <c r="V403" s="143"/>
      <c r="W403" s="617"/>
      <c r="X403" s="335"/>
      <c r="Y403" s="335"/>
      <c r="Z403" s="335"/>
      <c r="AA403" s="164"/>
      <c r="AB403" s="335"/>
      <c r="AC403" s="155"/>
      <c r="AD403" s="164"/>
      <c r="AE403" s="335"/>
      <c r="AF403" s="335"/>
      <c r="AG403" s="155"/>
      <c r="AH403" s="335"/>
      <c r="AI403" s="335"/>
      <c r="AJ403" s="335"/>
      <c r="AK403" s="155"/>
      <c r="AL403" s="144"/>
      <c r="AM403" s="142"/>
      <c r="AN403" s="143"/>
      <c r="AO403" s="335"/>
      <c r="AP403" s="335"/>
      <c r="AQ403" s="335"/>
    </row>
    <row r="404" spans="1:43" ht="11.25" customHeight="1" x14ac:dyDescent="0.2">
      <c r="A404" s="335"/>
      <c r="B404" s="155"/>
      <c r="C404" s="142"/>
      <c r="D404" s="143"/>
      <c r="E404" s="335" t="s">
        <v>1844</v>
      </c>
      <c r="F404" s="754" t="str">
        <f ca="1">VLOOKUP(CONCATENATE($B$265&amp;INDIRECT(ADDRESS(ROW(),COLUMN()-1))),Language_Translations,MATCH(Language_Selected,Language_Options,0),FALSE)</f>
        <v>Any other food?</v>
      </c>
      <c r="G404" s="754"/>
      <c r="H404" s="754"/>
      <c r="I404" s="754"/>
      <c r="J404" s="754"/>
      <c r="K404" s="754"/>
      <c r="L404" s="754"/>
      <c r="M404" s="754"/>
      <c r="N404" s="754"/>
      <c r="O404" s="754"/>
      <c r="P404" s="754"/>
      <c r="Q404" s="754"/>
      <c r="R404" s="754"/>
      <c r="S404" s="754"/>
      <c r="T404" s="754"/>
      <c r="U404" s="142"/>
      <c r="V404" s="143"/>
      <c r="W404" s="617" t="s">
        <v>1844</v>
      </c>
      <c r="X404" s="157" t="s">
        <v>9</v>
      </c>
      <c r="Y404" s="157"/>
      <c r="Z404" s="157"/>
      <c r="AA404" s="161"/>
      <c r="AB404" s="162"/>
      <c r="AC404" s="163" t="s">
        <v>87</v>
      </c>
      <c r="AD404" s="164"/>
      <c r="AE404" s="335"/>
      <c r="AF404" s="335"/>
      <c r="AG404" s="163" t="s">
        <v>89</v>
      </c>
      <c r="AH404" s="335"/>
      <c r="AI404" s="335"/>
      <c r="AJ404" s="335"/>
      <c r="AK404" s="163" t="s">
        <v>212</v>
      </c>
      <c r="AL404" s="144"/>
      <c r="AM404" s="142"/>
      <c r="AN404" s="143"/>
      <c r="AO404" s="335"/>
      <c r="AP404" s="335"/>
      <c r="AQ404" s="335"/>
    </row>
    <row r="405" spans="1:43" ht="11.25" customHeight="1" x14ac:dyDescent="0.2">
      <c r="A405" s="335"/>
      <c r="B405" s="155"/>
      <c r="C405" s="142"/>
      <c r="D405" s="143"/>
      <c r="E405" s="335"/>
      <c r="F405" s="354"/>
      <c r="G405" s="354"/>
      <c r="H405" s="354"/>
      <c r="I405" s="354"/>
      <c r="J405" s="354"/>
      <c r="K405" s="354"/>
      <c r="L405" s="354"/>
      <c r="M405" s="354"/>
      <c r="N405" s="354"/>
      <c r="O405" s="354"/>
      <c r="P405" s="354"/>
      <c r="Q405" s="354"/>
      <c r="R405" s="354"/>
      <c r="S405" s="354"/>
      <c r="T405" s="354"/>
      <c r="U405" s="142"/>
      <c r="V405" s="143"/>
      <c r="W405" s="335"/>
      <c r="X405" s="157"/>
      <c r="Y405" s="157"/>
      <c r="Z405" s="157"/>
      <c r="AA405" s="161"/>
      <c r="AB405" s="162"/>
      <c r="AC405" s="163"/>
      <c r="AD405" s="164"/>
      <c r="AE405" s="335"/>
      <c r="AF405" s="335"/>
      <c r="AG405" s="163"/>
      <c r="AH405" s="335"/>
      <c r="AI405" s="335"/>
      <c r="AJ405" s="335"/>
      <c r="AK405" s="163"/>
      <c r="AL405" s="144"/>
      <c r="AM405" s="142"/>
      <c r="AN405" s="143"/>
      <c r="AO405" s="335"/>
      <c r="AP405" s="335"/>
      <c r="AQ405" s="335"/>
    </row>
    <row r="406" spans="1:43" ht="11.25" customHeight="1" x14ac:dyDescent="0.2">
      <c r="A406" s="335"/>
      <c r="B406" s="155"/>
      <c r="C406" s="142"/>
      <c r="D406" s="143"/>
      <c r="E406" s="335"/>
      <c r="F406" s="754" t="str">
        <f ca="1">VLOOKUP(CONCATENATE($B$265&amp;INDIRECT(ADDRESS(ROW()-2,COLUMN()-1)),"what"),Language_Translations,MATCH(Language_Selected,Language_Options,0),FALSE)</f>
        <v>IF YES: What was the food?</v>
      </c>
      <c r="G406" s="754"/>
      <c r="H406" s="754"/>
      <c r="I406" s="754"/>
      <c r="J406" s="754"/>
      <c r="K406" s="754"/>
      <c r="L406" s="754"/>
      <c r="M406" s="754"/>
      <c r="N406" s="754"/>
      <c r="O406" s="754"/>
      <c r="P406" s="754"/>
      <c r="Q406" s="754"/>
      <c r="R406" s="754"/>
      <c r="S406" s="754"/>
      <c r="T406" s="754"/>
      <c r="U406" s="142"/>
      <c r="V406" s="143"/>
      <c r="W406" s="335"/>
      <c r="X406" s="335" t="s">
        <v>781</v>
      </c>
      <c r="Y406" s="232"/>
      <c r="Z406" s="232"/>
      <c r="AA406" s="232"/>
      <c r="AB406" s="232"/>
      <c r="AC406" s="560"/>
      <c r="AD406" s="561"/>
      <c r="AE406" s="182"/>
      <c r="AF406" s="182"/>
      <c r="AG406" s="560"/>
      <c r="AH406" s="182"/>
      <c r="AI406" s="182"/>
      <c r="AJ406" s="182"/>
      <c r="AK406" s="560"/>
      <c r="AL406" s="183"/>
      <c r="AM406" s="142"/>
      <c r="AN406" s="143"/>
      <c r="AO406" s="335"/>
      <c r="AP406" s="335"/>
      <c r="AQ406" s="335"/>
    </row>
    <row r="407" spans="1:43" ht="11.25" customHeight="1" x14ac:dyDescent="0.2">
      <c r="A407" s="335"/>
      <c r="B407" s="155"/>
      <c r="C407" s="142"/>
      <c r="D407" s="143"/>
      <c r="E407" s="335"/>
      <c r="F407" s="559"/>
      <c r="G407" s="559"/>
      <c r="H407" s="559"/>
      <c r="I407" s="559"/>
      <c r="J407" s="559"/>
      <c r="K407" s="559"/>
      <c r="L407" s="559"/>
      <c r="M407" s="559"/>
      <c r="N407" s="559"/>
      <c r="O407" s="559"/>
      <c r="P407" s="559"/>
      <c r="Q407" s="559"/>
      <c r="R407" s="559"/>
      <c r="S407" s="559"/>
      <c r="T407" s="559"/>
      <c r="U407" s="142"/>
      <c r="V407" s="143"/>
      <c r="W407" s="335"/>
      <c r="X407" s="157"/>
      <c r="Y407"/>
      <c r="Z407" s="157"/>
      <c r="AA407" s="161"/>
      <c r="AB407" s="162"/>
      <c r="AC407" s="562" t="s">
        <v>102</v>
      </c>
      <c r="AD407" s="563"/>
      <c r="AE407" s="413"/>
      <c r="AF407" s="413"/>
      <c r="AG407" s="562"/>
      <c r="AH407" s="413"/>
      <c r="AI407" s="413"/>
      <c r="AJ407" s="413"/>
      <c r="AK407" s="562"/>
      <c r="AL407" s="413"/>
      <c r="AM407" s="142"/>
      <c r="AN407" s="143"/>
      <c r="AO407" s="335"/>
      <c r="AP407" s="335"/>
      <c r="AQ407" s="335"/>
    </row>
    <row r="408" spans="1:43" s="232" customFormat="1" ht="11.25" customHeight="1" x14ac:dyDescent="0.2">
      <c r="A408" s="335"/>
      <c r="B408" s="155"/>
      <c r="C408" s="142"/>
      <c r="D408" s="143"/>
      <c r="E408" s="335"/>
      <c r="F408" s="754" t="s">
        <v>765</v>
      </c>
      <c r="G408" s="754"/>
      <c r="H408" s="754"/>
      <c r="I408" s="754"/>
      <c r="J408" s="754"/>
      <c r="K408" s="754"/>
      <c r="L408" s="754"/>
      <c r="M408" s="754"/>
      <c r="N408" s="754"/>
      <c r="O408" s="754"/>
      <c r="P408" s="754"/>
      <c r="Q408" s="754"/>
      <c r="R408" s="754"/>
      <c r="S408" s="754"/>
      <c r="T408" s="754"/>
      <c r="U408" s="142"/>
      <c r="V408" s="143"/>
      <c r="X408" s="157"/>
      <c r="Z408" s="157"/>
      <c r="AA408" s="161"/>
      <c r="AB408" s="162"/>
      <c r="AM408" s="142"/>
      <c r="AN408" s="143"/>
      <c r="AO408" s="335"/>
      <c r="AP408" s="335"/>
      <c r="AQ408" s="335"/>
    </row>
    <row r="409" spans="1:43" s="232" customFormat="1" ht="11.25" customHeight="1" x14ac:dyDescent="0.2">
      <c r="A409" s="335"/>
      <c r="B409" s="155"/>
      <c r="C409" s="142"/>
      <c r="D409" s="143"/>
      <c r="E409" s="335"/>
      <c r="F409" s="754"/>
      <c r="G409" s="754"/>
      <c r="H409" s="754"/>
      <c r="I409" s="754"/>
      <c r="J409" s="754"/>
      <c r="K409" s="754"/>
      <c r="L409" s="754"/>
      <c r="M409" s="754"/>
      <c r="N409" s="754"/>
      <c r="O409" s="754"/>
      <c r="P409" s="754"/>
      <c r="Q409" s="754"/>
      <c r="R409" s="754"/>
      <c r="S409" s="754"/>
      <c r="T409" s="754"/>
      <c r="U409" s="142"/>
      <c r="V409" s="143"/>
      <c r="X409" s="562"/>
      <c r="Z409" s="413"/>
      <c r="AA409" s="563"/>
      <c r="AB409" s="311"/>
      <c r="AC409" s="311"/>
      <c r="AD409" s="563"/>
      <c r="AE409" s="413"/>
      <c r="AF409" s="413"/>
      <c r="AG409" s="562"/>
      <c r="AH409" s="413"/>
      <c r="AI409" s="413"/>
      <c r="AJ409" s="413"/>
      <c r="AK409" s="562"/>
      <c r="AL409" s="413"/>
      <c r="AM409" s="142"/>
      <c r="AN409" s="143"/>
      <c r="AO409" s="335"/>
      <c r="AP409" s="335"/>
      <c r="AQ409" s="335"/>
    </row>
    <row r="410" spans="1:43" s="232" customFormat="1" ht="11.25" customHeight="1" x14ac:dyDescent="0.2">
      <c r="A410" s="335"/>
      <c r="B410" s="155"/>
      <c r="C410" s="142"/>
      <c r="D410" s="143"/>
      <c r="E410" s="335"/>
      <c r="F410" s="754"/>
      <c r="G410" s="754"/>
      <c r="H410" s="754"/>
      <c r="I410" s="754"/>
      <c r="J410" s="754"/>
      <c r="K410" s="754"/>
      <c r="L410" s="754"/>
      <c r="M410" s="754"/>
      <c r="N410" s="754"/>
      <c r="O410" s="754"/>
      <c r="P410" s="754"/>
      <c r="Q410" s="754"/>
      <c r="R410" s="754"/>
      <c r="S410" s="754"/>
      <c r="T410" s="754"/>
      <c r="U410" s="142"/>
      <c r="V410" s="143"/>
      <c r="W410" s="335"/>
      <c r="Y410" s="157"/>
      <c r="AM410" s="142"/>
      <c r="AN410" s="143"/>
      <c r="AO410" s="335"/>
      <c r="AP410" s="335"/>
      <c r="AQ410" s="335"/>
    </row>
    <row r="411" spans="1:43" s="232" customFormat="1" ht="11.25" customHeight="1" x14ac:dyDescent="0.2">
      <c r="A411" s="335"/>
      <c r="B411" s="155"/>
      <c r="C411" s="142"/>
      <c r="D411" s="143"/>
      <c r="E411" s="335"/>
      <c r="F411" s="754"/>
      <c r="G411" s="754"/>
      <c r="H411" s="754"/>
      <c r="I411" s="754"/>
      <c r="J411" s="754"/>
      <c r="K411" s="754"/>
      <c r="L411" s="754"/>
      <c r="M411" s="754"/>
      <c r="N411" s="754"/>
      <c r="O411" s="754"/>
      <c r="P411" s="754"/>
      <c r="Q411" s="754"/>
      <c r="R411" s="754"/>
      <c r="S411" s="754"/>
      <c r="T411" s="754"/>
      <c r="U411" s="142"/>
      <c r="V411" s="143"/>
      <c r="W411" s="335"/>
      <c r="AM411" s="142"/>
      <c r="AN411" s="143"/>
      <c r="AO411" s="335"/>
      <c r="AP411" s="335"/>
      <c r="AQ411" s="335"/>
    </row>
    <row r="412" spans="1:43" s="232" customFormat="1" ht="11.25" customHeight="1" x14ac:dyDescent="0.2">
      <c r="A412" s="335"/>
      <c r="B412" s="155"/>
      <c r="C412" s="142"/>
      <c r="D412" s="143"/>
      <c r="E412" s="335"/>
      <c r="F412" s="754"/>
      <c r="G412" s="754"/>
      <c r="H412" s="754"/>
      <c r="I412" s="754"/>
      <c r="J412" s="754"/>
      <c r="K412" s="754"/>
      <c r="L412" s="754"/>
      <c r="M412" s="754"/>
      <c r="N412" s="754"/>
      <c r="O412" s="754"/>
      <c r="P412" s="754"/>
      <c r="Q412" s="754"/>
      <c r="R412" s="754"/>
      <c r="S412" s="754"/>
      <c r="T412" s="754"/>
      <c r="U412" s="142"/>
      <c r="V412" s="143"/>
      <c r="W412" s="335"/>
      <c r="AM412" s="142"/>
      <c r="AN412" s="143"/>
      <c r="AO412" s="335"/>
      <c r="AP412" s="335"/>
      <c r="AQ412" s="335"/>
    </row>
    <row r="413" spans="1:43" s="232" customFormat="1" ht="11.25" customHeight="1" x14ac:dyDescent="0.2">
      <c r="A413" s="335"/>
      <c r="B413" s="155"/>
      <c r="C413" s="142"/>
      <c r="D413" s="143"/>
      <c r="E413" s="335"/>
      <c r="F413" s="754"/>
      <c r="G413" s="754"/>
      <c r="H413" s="754"/>
      <c r="I413" s="754"/>
      <c r="J413" s="754"/>
      <c r="K413" s="754"/>
      <c r="L413" s="754"/>
      <c r="M413" s="754"/>
      <c r="N413" s="754"/>
      <c r="O413" s="754"/>
      <c r="P413" s="754"/>
      <c r="Q413" s="754"/>
      <c r="R413" s="754"/>
      <c r="S413" s="754"/>
      <c r="T413" s="754"/>
      <c r="U413" s="142"/>
      <c r="V413" s="143"/>
      <c r="W413" s="335"/>
      <c r="AM413" s="142"/>
      <c r="AN413" s="143"/>
      <c r="AO413" s="335"/>
      <c r="AP413" s="335"/>
      <c r="AQ413" s="335"/>
    </row>
    <row r="414" spans="1:43" s="232" customFormat="1" ht="11.25" customHeight="1" x14ac:dyDescent="0.2">
      <c r="A414" s="335"/>
      <c r="B414" s="155"/>
      <c r="C414" s="142"/>
      <c r="D414" s="143"/>
      <c r="E414" s="335"/>
      <c r="F414" s="754"/>
      <c r="G414" s="754"/>
      <c r="H414" s="754"/>
      <c r="I414" s="754"/>
      <c r="J414" s="754"/>
      <c r="K414" s="754"/>
      <c r="L414" s="754"/>
      <c r="M414" s="754"/>
      <c r="N414" s="754"/>
      <c r="O414" s="754"/>
      <c r="P414" s="754"/>
      <c r="Q414" s="754"/>
      <c r="R414" s="754"/>
      <c r="S414" s="754"/>
      <c r="T414" s="754"/>
      <c r="U414" s="142"/>
      <c r="V414" s="143"/>
      <c r="W414" s="335"/>
      <c r="X414" s="157"/>
      <c r="Y414" s="157"/>
      <c r="Z414" s="157"/>
      <c r="AA414" s="161"/>
      <c r="AB414" s="162"/>
      <c r="AC414" s="163"/>
      <c r="AD414" s="164"/>
      <c r="AE414" s="335"/>
      <c r="AF414" s="335"/>
      <c r="AG414" s="163"/>
      <c r="AH414" s="335"/>
      <c r="AI414" s="335"/>
      <c r="AJ414" s="335"/>
      <c r="AK414" s="163"/>
      <c r="AL414" s="144"/>
      <c r="AM414" s="142"/>
      <c r="AN414" s="143"/>
      <c r="AO414" s="335"/>
      <c r="AP414" s="335"/>
      <c r="AQ414" s="335"/>
    </row>
    <row r="415" spans="1:43" ht="6" customHeight="1" x14ac:dyDescent="0.2">
      <c r="A415" s="335"/>
      <c r="B415" s="155"/>
      <c r="C415" s="142"/>
      <c r="D415" s="165"/>
      <c r="E415" s="166"/>
      <c r="F415" s="166"/>
      <c r="G415" s="166"/>
      <c r="H415" s="166"/>
      <c r="I415" s="166"/>
      <c r="J415" s="166"/>
      <c r="K415" s="166"/>
      <c r="L415" s="166"/>
      <c r="M415" s="166"/>
      <c r="N415" s="166"/>
      <c r="O415" s="166"/>
      <c r="P415" s="166"/>
      <c r="Q415" s="166"/>
      <c r="R415" s="166"/>
      <c r="S415" s="166"/>
      <c r="T415" s="166"/>
      <c r="U415" s="167"/>
      <c r="V415" s="165"/>
      <c r="W415" s="166"/>
      <c r="X415" s="166"/>
      <c r="Y415" s="166"/>
      <c r="Z415" s="166"/>
      <c r="AA415" s="168"/>
      <c r="AB415" s="166"/>
      <c r="AC415" s="169"/>
      <c r="AD415" s="168"/>
      <c r="AE415" s="166"/>
      <c r="AF415" s="166"/>
      <c r="AG415" s="169"/>
      <c r="AH415" s="166"/>
      <c r="AI415" s="166"/>
      <c r="AJ415" s="166"/>
      <c r="AK415" s="169"/>
      <c r="AL415" s="170"/>
      <c r="AM415" s="167"/>
      <c r="AN415" s="143"/>
      <c r="AO415" s="335"/>
      <c r="AP415" s="335"/>
      <c r="AQ415" s="335"/>
    </row>
    <row r="416" spans="1:43" ht="6" customHeight="1" x14ac:dyDescent="0.2">
      <c r="A416" s="184"/>
      <c r="B416" s="357"/>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5"/>
      <c r="AM416" s="184"/>
      <c r="AN416" s="184"/>
      <c r="AO416" s="184"/>
      <c r="AP416" s="184"/>
      <c r="AQ416" s="184"/>
    </row>
    <row r="417" spans="1:43" ht="11.25" customHeight="1" x14ac:dyDescent="0.2">
      <c r="A417" s="335"/>
      <c r="B417" s="155"/>
      <c r="D417" s="335"/>
      <c r="E417" s="335"/>
      <c r="F417" s="335"/>
      <c r="G417" s="335"/>
      <c r="H417" s="335"/>
      <c r="I417" s="335"/>
      <c r="J417" s="335"/>
      <c r="K417" s="335"/>
      <c r="L417" s="335"/>
      <c r="M417" s="335"/>
      <c r="N417" s="335"/>
      <c r="O417" s="335"/>
      <c r="P417" s="335"/>
      <c r="Q417" s="335"/>
      <c r="R417" s="335"/>
      <c r="S417" s="335"/>
      <c r="T417" s="335"/>
      <c r="U417" s="335"/>
      <c r="V417" s="335"/>
      <c r="W417" s="335"/>
      <c r="X417" s="335"/>
      <c r="Y417" s="335"/>
      <c r="Z417" s="335"/>
      <c r="AA417" s="335"/>
      <c r="AB417" s="335"/>
      <c r="AC417" s="335"/>
      <c r="AD417" s="335"/>
      <c r="AE417" s="335"/>
      <c r="AF417" s="335"/>
      <c r="AG417" s="335"/>
      <c r="AH417" s="335"/>
      <c r="AI417" s="335"/>
      <c r="AJ417" s="335"/>
      <c r="AK417" s="335"/>
      <c r="AL417" s="144"/>
      <c r="AM417" s="335"/>
      <c r="AN417" s="335"/>
      <c r="AO417" s="335"/>
      <c r="AP417" s="335"/>
      <c r="AQ417" s="335"/>
    </row>
    <row r="418" spans="1:43" ht="11.25" customHeight="1" x14ac:dyDescent="0.2">
      <c r="A418" s="335"/>
      <c r="B418" s="155"/>
      <c r="D418" s="335"/>
      <c r="E418" s="335"/>
      <c r="F418" s="335"/>
      <c r="G418" s="335"/>
      <c r="H418" s="335"/>
      <c r="I418" s="335"/>
      <c r="J418" s="335"/>
      <c r="K418" s="335"/>
      <c r="L418" s="335"/>
      <c r="M418" s="335"/>
      <c r="N418" s="335"/>
      <c r="O418" s="335"/>
      <c r="P418" s="335"/>
      <c r="Q418" s="335"/>
      <c r="R418" s="335"/>
      <c r="S418" s="335"/>
      <c r="T418" s="335"/>
      <c r="U418" s="335"/>
      <c r="V418" s="335"/>
      <c r="W418" s="335"/>
      <c r="X418" s="335"/>
      <c r="Y418" s="335"/>
      <c r="Z418" s="335"/>
      <c r="AA418" s="335"/>
      <c r="AB418" s="335"/>
      <c r="AC418" s="335"/>
      <c r="AD418" s="335"/>
      <c r="AE418" s="335"/>
      <c r="AF418" s="335"/>
      <c r="AG418" s="335"/>
      <c r="AH418" s="335"/>
      <c r="AI418" s="335"/>
      <c r="AJ418" s="335"/>
      <c r="AK418" s="335"/>
      <c r="AL418" s="144"/>
      <c r="AM418" s="335"/>
      <c r="AN418" s="335"/>
      <c r="AO418" s="335"/>
      <c r="AP418" s="335"/>
      <c r="AQ418" s="335"/>
    </row>
    <row r="419" spans="1:43" ht="11.25" customHeight="1" x14ac:dyDescent="0.2">
      <c r="A419" s="335"/>
      <c r="B419" s="155"/>
      <c r="C419" s="335"/>
      <c r="D419" s="335"/>
      <c r="E419" s="335"/>
      <c r="F419" s="335"/>
      <c r="G419" s="335"/>
      <c r="H419" s="335"/>
      <c r="I419" s="335"/>
      <c r="J419" s="335"/>
      <c r="K419" s="335"/>
      <c r="L419" s="335"/>
      <c r="M419" s="335"/>
      <c r="N419" s="335"/>
      <c r="O419" s="335"/>
      <c r="P419" s="335"/>
      <c r="Q419" s="335"/>
      <c r="R419" s="335"/>
      <c r="S419" s="335"/>
      <c r="T419" s="335"/>
      <c r="U419" s="335"/>
      <c r="V419" s="335"/>
      <c r="W419" s="335"/>
      <c r="X419" s="335"/>
      <c r="Y419" s="335"/>
      <c r="Z419" s="335"/>
      <c r="AA419" s="335"/>
      <c r="AB419" s="335"/>
      <c r="AC419" s="335"/>
      <c r="AD419" s="335"/>
      <c r="AE419" s="335"/>
      <c r="AF419" s="335"/>
      <c r="AG419" s="335"/>
      <c r="AH419" s="335"/>
      <c r="AI419" s="335"/>
      <c r="AJ419" s="335"/>
      <c r="AK419" s="335"/>
      <c r="AL419" s="144"/>
      <c r="AM419" s="335"/>
      <c r="AN419" s="335"/>
      <c r="AO419" s="335"/>
      <c r="AP419" s="335"/>
      <c r="AQ419" s="335"/>
    </row>
    <row r="420" spans="1:43" ht="11.25" customHeight="1" x14ac:dyDescent="0.2">
      <c r="A420" s="335"/>
      <c r="B420" s="155"/>
      <c r="C420" s="335"/>
      <c r="D420" s="335"/>
      <c r="E420" s="335"/>
      <c r="F420" s="335"/>
      <c r="G420" s="335"/>
      <c r="H420" s="335"/>
      <c r="I420" s="335"/>
      <c r="J420" s="335"/>
      <c r="K420" s="335"/>
      <c r="L420" s="335"/>
      <c r="M420" s="335"/>
      <c r="N420" s="335"/>
      <c r="O420" s="335"/>
      <c r="P420" s="335"/>
      <c r="Q420" s="335"/>
      <c r="R420" s="335"/>
      <c r="S420" s="335"/>
      <c r="T420" s="335"/>
      <c r="U420" s="335"/>
      <c r="V420" s="335"/>
      <c r="W420" s="335"/>
      <c r="X420" s="335"/>
      <c r="Y420" s="335"/>
      <c r="Z420" s="335"/>
      <c r="AA420" s="335"/>
      <c r="AB420" s="335"/>
      <c r="AC420" s="335"/>
      <c r="AD420" s="335"/>
      <c r="AE420" s="335"/>
      <c r="AF420" s="335"/>
      <c r="AG420" s="335"/>
      <c r="AH420" s="335"/>
      <c r="AI420" s="335"/>
      <c r="AJ420" s="335"/>
      <c r="AK420" s="335"/>
      <c r="AL420" s="144"/>
      <c r="AM420" s="335"/>
      <c r="AN420" s="335"/>
      <c r="AO420" s="335"/>
      <c r="AP420" s="335"/>
      <c r="AQ420" s="335"/>
    </row>
  </sheetData>
  <sheetProtection formatCells="0" formatRows="0" insertRows="0" deleteRows="0"/>
  <mergeCells count="101">
    <mergeCell ref="F408:T414"/>
    <mergeCell ref="F186:T187"/>
    <mergeCell ref="F169:T171"/>
    <mergeCell ref="F352:T353"/>
    <mergeCell ref="F356:T360"/>
    <mergeCell ref="F363:T364"/>
    <mergeCell ref="F343:T345"/>
    <mergeCell ref="F348:T349"/>
    <mergeCell ref="F317:T319"/>
    <mergeCell ref="F329:T332"/>
    <mergeCell ref="F340:T340"/>
    <mergeCell ref="F322:T322"/>
    <mergeCell ref="F325:T326"/>
    <mergeCell ref="F312:T314"/>
    <mergeCell ref="F174:T174"/>
    <mergeCell ref="F291:T295"/>
    <mergeCell ref="F281:T284"/>
    <mergeCell ref="F287:T288"/>
    <mergeCell ref="F298:T301"/>
    <mergeCell ref="F304:T306"/>
    <mergeCell ref="E247:T249"/>
    <mergeCell ref="F27:T28"/>
    <mergeCell ref="F74:T74"/>
    <mergeCell ref="F47:T47"/>
    <mergeCell ref="F49:T50"/>
    <mergeCell ref="F53:T55"/>
    <mergeCell ref="F35:T38"/>
    <mergeCell ref="F404:T404"/>
    <mergeCell ref="F406:T406"/>
    <mergeCell ref="F77:T77"/>
    <mergeCell ref="F335:T337"/>
    <mergeCell ref="F396:T396"/>
    <mergeCell ref="F398:T398"/>
    <mergeCell ref="F401:T401"/>
    <mergeCell ref="F377:T377"/>
    <mergeCell ref="F380:T380"/>
    <mergeCell ref="F371:T374"/>
    <mergeCell ref="F383:T387"/>
    <mergeCell ref="F393:T393"/>
    <mergeCell ref="F367:T368"/>
    <mergeCell ref="Z262:AK262"/>
    <mergeCell ref="E265:T279"/>
    <mergeCell ref="F153:T153"/>
    <mergeCell ref="E227:T227"/>
    <mergeCell ref="E232:T238"/>
    <mergeCell ref="Z233:AJ234"/>
    <mergeCell ref="F177:T179"/>
    <mergeCell ref="E241:T243"/>
    <mergeCell ref="F197:T198"/>
    <mergeCell ref="F205:T208"/>
    <mergeCell ref="E244:T244"/>
    <mergeCell ref="F182:T183"/>
    <mergeCell ref="F190:T194"/>
    <mergeCell ref="F201:T202"/>
    <mergeCell ref="F163:T166"/>
    <mergeCell ref="E252:T261"/>
    <mergeCell ref="F218:T224"/>
    <mergeCell ref="F214:T214"/>
    <mergeCell ref="F216:T216"/>
    <mergeCell ref="F211:T211"/>
    <mergeCell ref="E12:T12"/>
    <mergeCell ref="F30:T31"/>
    <mergeCell ref="W30:AC31"/>
    <mergeCell ref="W40:AC41"/>
    <mergeCell ref="AK30:AK31"/>
    <mergeCell ref="AK40:AK41"/>
    <mergeCell ref="E17:T22"/>
    <mergeCell ref="F95:T97"/>
    <mergeCell ref="A1:AQ1"/>
    <mergeCell ref="E3:T3"/>
    <mergeCell ref="W3:AL3"/>
    <mergeCell ref="AO3:AP3"/>
    <mergeCell ref="E5:AL6"/>
    <mergeCell ref="AP8:AP9"/>
    <mergeCell ref="E80:T93"/>
    <mergeCell ref="F66:T66"/>
    <mergeCell ref="F69:T69"/>
    <mergeCell ref="F72:T72"/>
    <mergeCell ref="F64:T64"/>
    <mergeCell ref="F32:T32"/>
    <mergeCell ref="F40:T40"/>
    <mergeCell ref="F41:T41"/>
    <mergeCell ref="F61:T61"/>
    <mergeCell ref="F24:T24"/>
    <mergeCell ref="W101:AC102"/>
    <mergeCell ref="AK101:AK102"/>
    <mergeCell ref="F107:T109"/>
    <mergeCell ref="G111:T112"/>
    <mergeCell ref="W107:AA108"/>
    <mergeCell ref="F159:T160"/>
    <mergeCell ref="F43:T44"/>
    <mergeCell ref="F105:T105"/>
    <mergeCell ref="F125:T128"/>
    <mergeCell ref="F121:T122"/>
    <mergeCell ref="F131:T135"/>
    <mergeCell ref="F143:T145"/>
    <mergeCell ref="F138:T140"/>
    <mergeCell ref="F148:T150"/>
    <mergeCell ref="F115:T118"/>
    <mergeCell ref="F58:T58"/>
    <mergeCell ref="F101:T104"/>
  </mergeCells>
  <printOptions horizontalCentered="1"/>
  <pageMargins left="0.5" right="0.5" top="0.5" bottom="0.5" header="0.3" footer="0.3"/>
  <pageSetup paperSize="9" scale="96" orientation="portrait" r:id="rId1"/>
  <headerFooter>
    <oddFooter>&amp;CW-&amp;P</oddFooter>
  </headerFooter>
  <rowBreaks count="5" manualBreakCount="5">
    <brk id="78" max="42" man="1"/>
    <brk id="155" max="42" man="1"/>
    <brk id="230" max="42" man="1"/>
    <brk id="308" max="42" man="1"/>
    <brk id="389" max="42" man="1"/>
  </row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tabColor rgb="FFCC00CC"/>
  </sheetPr>
  <dimension ref="A1:AZ30"/>
  <sheetViews>
    <sheetView view="pageBreakPreview" zoomScaleNormal="100" zoomScaleSheetLayoutView="100" workbookViewId="0">
      <selection activeCell="B29" sqref="B29:AO29"/>
    </sheetView>
  </sheetViews>
  <sheetFormatPr defaultColWidth="2.77734375" defaultRowHeight="10" x14ac:dyDescent="0.2"/>
  <cols>
    <col min="1" max="16384" width="2.77734375" style="140"/>
  </cols>
  <sheetData>
    <row r="1" spans="1:52" customFormat="1" x14ac:dyDescent="0.2">
      <c r="A1" s="724" t="s">
        <v>782</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207"/>
      <c r="AQ1" s="207"/>
      <c r="AR1" s="207"/>
      <c r="AS1" s="207"/>
      <c r="AT1" s="207"/>
      <c r="AU1" s="207"/>
      <c r="AV1" s="207"/>
      <c r="AW1" s="207"/>
      <c r="AX1" s="207"/>
      <c r="AY1" s="207"/>
      <c r="AZ1" s="207"/>
    </row>
    <row r="2" spans="1:52" customFormat="1" ht="6"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row>
    <row r="3" spans="1:52" x14ac:dyDescent="0.2">
      <c r="B3" s="746" t="s">
        <v>783</v>
      </c>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746"/>
      <c r="AJ3" s="746"/>
      <c r="AK3" s="746"/>
      <c r="AL3" s="746"/>
      <c r="AM3" s="746"/>
      <c r="AN3" s="746"/>
      <c r="AO3" s="746"/>
      <c r="AP3"/>
      <c r="AQ3"/>
    </row>
    <row r="4" spans="1:52" x14ac:dyDescent="0.2">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c r="AO4" s="746"/>
      <c r="AP4"/>
      <c r="AQ4"/>
    </row>
    <row r="5" spans="1:52" x14ac:dyDescent="0.2">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c r="AQ5"/>
    </row>
    <row r="6" spans="1:52" customFormat="1" ht="11.25" customHeight="1" x14ac:dyDescent="0.2">
      <c r="A6" s="232"/>
      <c r="B6" s="645" t="s">
        <v>784</v>
      </c>
      <c r="C6" s="645"/>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333"/>
      <c r="AQ6" s="333"/>
    </row>
    <row r="7" spans="1:52" customFormat="1" ht="11.25" customHeight="1" x14ac:dyDescent="0.2">
      <c r="A7" s="232"/>
      <c r="B7" s="645"/>
      <c r="C7" s="645"/>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333"/>
      <c r="AQ7" s="333"/>
    </row>
    <row r="8" spans="1:52" customFormat="1" ht="11.25" customHeight="1" x14ac:dyDescent="0.2">
      <c r="A8" s="232"/>
      <c r="B8" s="645"/>
      <c r="C8" s="645"/>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333"/>
      <c r="AQ8" s="333"/>
    </row>
    <row r="9" spans="1:52" customFormat="1" ht="11.25" customHeight="1" x14ac:dyDescent="0.2">
      <c r="A9" s="232"/>
      <c r="B9" s="645"/>
      <c r="C9" s="645"/>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333"/>
      <c r="AQ9" s="333"/>
    </row>
    <row r="10" spans="1:52" ht="11.15" customHeight="1" x14ac:dyDescent="0.2">
      <c r="B10" s="660" t="s">
        <v>785</v>
      </c>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row>
    <row r="11" spans="1:52" ht="11.15" customHeight="1" x14ac:dyDescent="0.2">
      <c r="B11" s="660"/>
      <c r="C11" s="660"/>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row>
    <row r="12" spans="1:52" ht="11.15" customHeight="1" x14ac:dyDescent="0.2">
      <c r="B12" s="660"/>
      <c r="C12" s="660"/>
      <c r="D12" s="660"/>
      <c r="E12" s="660"/>
      <c r="F12" s="660"/>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0"/>
      <c r="AI12" s="660"/>
      <c r="AJ12" s="660"/>
      <c r="AK12" s="660"/>
      <c r="AL12" s="660"/>
      <c r="AM12" s="660"/>
      <c r="AN12" s="660"/>
      <c r="AO12" s="660"/>
    </row>
    <row r="13" spans="1:52" ht="11.25" customHeight="1" x14ac:dyDescent="0.2">
      <c r="B13" s="738" t="s">
        <v>786</v>
      </c>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738"/>
      <c r="AN13" s="738"/>
      <c r="AO13" s="738"/>
      <c r="AP13" s="335"/>
      <c r="AQ13" s="335"/>
      <c r="AR13" s="335"/>
      <c r="AS13" s="335"/>
      <c r="AT13" s="335"/>
      <c r="AU13" s="335"/>
      <c r="AV13" s="335"/>
      <c r="AW13" s="335"/>
      <c r="AX13" s="335"/>
      <c r="AY13" s="335"/>
    </row>
    <row r="14" spans="1:52" ht="11.25" customHeight="1" x14ac:dyDescent="0.2">
      <c r="B14" s="738"/>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38"/>
      <c r="AC14" s="738"/>
      <c r="AD14" s="738"/>
      <c r="AE14" s="738"/>
      <c r="AF14" s="738"/>
      <c r="AG14" s="738"/>
      <c r="AH14" s="738"/>
      <c r="AI14" s="738"/>
      <c r="AJ14" s="738"/>
      <c r="AK14" s="738"/>
      <c r="AL14" s="738"/>
      <c r="AM14" s="738"/>
      <c r="AN14" s="738"/>
      <c r="AO14" s="738"/>
      <c r="AP14" s="335"/>
      <c r="AQ14" s="335"/>
      <c r="AR14" s="335"/>
      <c r="AS14" s="335"/>
      <c r="AT14" s="335"/>
      <c r="AU14" s="335"/>
      <c r="AV14" s="335"/>
      <c r="AW14" s="335"/>
      <c r="AX14" s="335"/>
      <c r="AY14" s="335"/>
    </row>
    <row r="15" spans="1:52" ht="11.25" customHeight="1" x14ac:dyDescent="0.2">
      <c r="B15" s="738" t="s">
        <v>787</v>
      </c>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8"/>
      <c r="AJ15" s="738"/>
      <c r="AK15" s="738"/>
      <c r="AL15" s="738"/>
      <c r="AM15" s="738"/>
      <c r="AN15" s="738"/>
      <c r="AO15" s="738"/>
      <c r="AP15" s="335"/>
      <c r="AQ15" s="335"/>
      <c r="AR15" s="335"/>
      <c r="AS15" s="335"/>
      <c r="AT15" s="335"/>
      <c r="AU15" s="335"/>
      <c r="AV15" s="335"/>
      <c r="AW15" s="335"/>
      <c r="AX15" s="335"/>
      <c r="AY15" s="335"/>
    </row>
    <row r="16" spans="1:52" ht="11.25" customHeight="1" x14ac:dyDescent="0.2">
      <c r="B16" s="738" t="s">
        <v>788</v>
      </c>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38"/>
      <c r="AM16" s="738"/>
      <c r="AN16" s="738"/>
      <c r="AO16" s="738"/>
      <c r="AP16" s="335"/>
      <c r="AQ16" s="335"/>
      <c r="AR16" s="335"/>
      <c r="AS16" s="335"/>
      <c r="AT16" s="335"/>
      <c r="AU16" s="335"/>
      <c r="AV16" s="335"/>
      <c r="AW16" s="335"/>
      <c r="AX16" s="335"/>
      <c r="AY16" s="335"/>
    </row>
    <row r="17" spans="2:51" ht="11.25" customHeight="1" x14ac:dyDescent="0.2">
      <c r="B17" s="738"/>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335"/>
      <c r="AQ17" s="335"/>
      <c r="AR17" s="335"/>
      <c r="AS17" s="335"/>
      <c r="AT17" s="335"/>
      <c r="AU17" s="335"/>
      <c r="AV17" s="335"/>
      <c r="AW17" s="335"/>
      <c r="AX17" s="335"/>
      <c r="AY17" s="335"/>
    </row>
    <row r="18" spans="2:51" ht="11.25" customHeight="1" x14ac:dyDescent="0.2">
      <c r="B18" s="738" t="s">
        <v>789</v>
      </c>
      <c r="C18" s="738"/>
      <c r="D18" s="738"/>
      <c r="E18" s="738"/>
      <c r="F18" s="738"/>
      <c r="G18" s="738"/>
      <c r="H18" s="738"/>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335"/>
      <c r="AQ18" s="335"/>
      <c r="AR18" s="335"/>
      <c r="AS18" s="335"/>
      <c r="AT18" s="335"/>
      <c r="AU18" s="335"/>
      <c r="AV18" s="335"/>
      <c r="AW18" s="335"/>
      <c r="AX18" s="335"/>
      <c r="AY18" s="335"/>
    </row>
    <row r="19" spans="2:51" ht="11.25" customHeight="1" x14ac:dyDescent="0.2">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335"/>
      <c r="AQ19" s="335"/>
      <c r="AR19" s="335"/>
      <c r="AS19" s="335"/>
      <c r="AT19" s="335"/>
      <c r="AU19" s="335"/>
      <c r="AV19" s="335"/>
      <c r="AW19" s="335"/>
      <c r="AX19" s="335"/>
      <c r="AY19" s="335"/>
    </row>
    <row r="20" spans="2:51" ht="11.25" customHeight="1" x14ac:dyDescent="0.2">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335"/>
      <c r="AQ20" s="335"/>
      <c r="AR20" s="335"/>
      <c r="AS20" s="335"/>
      <c r="AT20" s="335"/>
      <c r="AU20" s="335"/>
      <c r="AV20" s="335"/>
      <c r="AW20" s="335"/>
      <c r="AX20" s="335"/>
      <c r="AY20" s="335"/>
    </row>
    <row r="21" spans="2:51" x14ac:dyDescent="0.2">
      <c r="B21" s="738" t="s">
        <v>790</v>
      </c>
      <c r="C21" s="738"/>
      <c r="D21" s="738"/>
      <c r="E21" s="738"/>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8"/>
      <c r="AM21" s="738"/>
      <c r="AN21" s="738"/>
      <c r="AO21" s="738"/>
      <c r="AP21" s="335"/>
      <c r="AQ21" s="335"/>
      <c r="AR21" s="335"/>
      <c r="AS21" s="335"/>
      <c r="AT21" s="335"/>
      <c r="AU21" s="335"/>
      <c r="AV21" s="335"/>
      <c r="AW21" s="335"/>
      <c r="AX21" s="335"/>
      <c r="AY21" s="335"/>
    </row>
    <row r="22" spans="2:51" ht="11.25" customHeight="1" x14ac:dyDescent="0.2">
      <c r="B22" s="738" t="s">
        <v>791</v>
      </c>
      <c r="C22" s="738"/>
      <c r="D22" s="738"/>
      <c r="E22" s="738"/>
      <c r="F22" s="738"/>
      <c r="G22" s="738"/>
      <c r="H22" s="738"/>
      <c r="I22" s="738"/>
      <c r="J22" s="738"/>
      <c r="K22" s="738"/>
      <c r="L22" s="738"/>
      <c r="M22" s="738"/>
      <c r="N22" s="738"/>
      <c r="O22" s="738"/>
      <c r="P22" s="738"/>
      <c r="Q22" s="738"/>
      <c r="R22" s="738"/>
      <c r="S22" s="738"/>
      <c r="T22" s="738"/>
      <c r="U22" s="738"/>
      <c r="V22" s="738"/>
      <c r="W22" s="738"/>
      <c r="X22" s="738"/>
      <c r="Y22" s="738"/>
      <c r="Z22" s="738"/>
      <c r="AA22" s="738"/>
      <c r="AB22" s="738"/>
      <c r="AC22" s="738"/>
      <c r="AD22" s="738"/>
      <c r="AE22" s="738"/>
      <c r="AF22" s="738"/>
      <c r="AG22" s="738"/>
      <c r="AH22" s="738"/>
      <c r="AI22" s="738"/>
      <c r="AJ22" s="738"/>
      <c r="AK22" s="738"/>
      <c r="AL22" s="738"/>
      <c r="AM22" s="738"/>
      <c r="AN22" s="738"/>
      <c r="AO22" s="738"/>
      <c r="AP22" s="335"/>
      <c r="AQ22" s="335"/>
      <c r="AR22" s="335"/>
      <c r="AS22" s="335"/>
      <c r="AT22" s="335"/>
      <c r="AU22" s="335"/>
      <c r="AV22" s="335"/>
      <c r="AW22" s="335"/>
      <c r="AX22" s="335"/>
      <c r="AY22" s="335"/>
    </row>
    <row r="23" spans="2:51" ht="11.25" customHeight="1" x14ac:dyDescent="0.2">
      <c r="B23" s="738"/>
      <c r="C23" s="738"/>
      <c r="D23" s="738"/>
      <c r="E23" s="738"/>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c r="AK23" s="738"/>
      <c r="AL23" s="738"/>
      <c r="AM23" s="738"/>
      <c r="AN23" s="738"/>
      <c r="AO23" s="738"/>
      <c r="AP23" s="335"/>
      <c r="AQ23" s="335"/>
      <c r="AR23" s="335"/>
      <c r="AS23" s="335"/>
      <c r="AT23" s="335"/>
      <c r="AU23" s="335"/>
      <c r="AV23" s="335"/>
      <c r="AW23" s="335"/>
      <c r="AX23" s="335"/>
      <c r="AY23" s="335"/>
    </row>
    <row r="24" spans="2:51" ht="11.25" customHeight="1" x14ac:dyDescent="0.2">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335"/>
      <c r="AQ24" s="335"/>
      <c r="AR24" s="335"/>
      <c r="AS24" s="335"/>
      <c r="AT24" s="335"/>
      <c r="AU24" s="335"/>
      <c r="AV24" s="335"/>
      <c r="AW24" s="335"/>
      <c r="AX24" s="335"/>
      <c r="AY24" s="335"/>
    </row>
    <row r="25" spans="2:51" ht="10.4" customHeight="1" x14ac:dyDescent="0.2">
      <c r="B25" s="738" t="s">
        <v>792</v>
      </c>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c r="AQ25"/>
    </row>
    <row r="26" spans="2:51" x14ac:dyDescent="0.2">
      <c r="B26" s="646"/>
      <c r="C26" s="646"/>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c r="AL26" s="646"/>
      <c r="AM26" s="646"/>
      <c r="AN26" s="646"/>
      <c r="AO26" s="646"/>
      <c r="AP26"/>
      <c r="AQ26"/>
    </row>
    <row r="27" spans="2:51" ht="11.25" customHeight="1" x14ac:dyDescent="0.2">
      <c r="B27" s="738" t="s">
        <v>793</v>
      </c>
      <c r="C27" s="738"/>
      <c r="D27" s="738"/>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8"/>
      <c r="AJ27" s="738"/>
      <c r="AK27" s="738"/>
      <c r="AL27" s="738"/>
      <c r="AM27" s="738"/>
      <c r="AN27" s="738"/>
      <c r="AO27" s="738"/>
      <c r="AP27" s="335"/>
      <c r="AQ27" s="335"/>
      <c r="AR27" s="335"/>
      <c r="AS27" s="335"/>
      <c r="AT27" s="335"/>
      <c r="AU27" s="335"/>
      <c r="AV27" s="335"/>
      <c r="AW27" s="335"/>
      <c r="AX27" s="335"/>
      <c r="AY27" s="335"/>
    </row>
    <row r="28" spans="2:51" ht="11.15" customHeight="1" x14ac:dyDescent="0.2">
      <c r="B28" s="738"/>
      <c r="C28" s="738"/>
      <c r="D28" s="738"/>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738"/>
      <c r="AM28" s="738"/>
      <c r="AN28" s="738"/>
      <c r="AO28" s="738"/>
      <c r="AP28" s="335"/>
      <c r="AQ28" s="335"/>
      <c r="AR28" s="335"/>
      <c r="AS28" s="335"/>
      <c r="AT28" s="335"/>
      <c r="AU28" s="335"/>
      <c r="AV28" s="335"/>
      <c r="AW28" s="335"/>
      <c r="AX28" s="335"/>
      <c r="AY28" s="335"/>
    </row>
    <row r="29" spans="2:51" ht="11.25" customHeight="1" x14ac:dyDescent="0.2">
      <c r="B29" s="738" t="s">
        <v>794</v>
      </c>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738"/>
      <c r="AM29" s="738"/>
      <c r="AN29" s="738"/>
      <c r="AO29" s="738"/>
      <c r="AP29" s="335"/>
      <c r="AQ29" s="335"/>
      <c r="AR29" s="335"/>
      <c r="AS29" s="335"/>
      <c r="AT29" s="335"/>
      <c r="AU29" s="335"/>
      <c r="AV29" s="335"/>
      <c r="AW29" s="335"/>
      <c r="AX29" s="335"/>
      <c r="AY29" s="335"/>
    </row>
    <row r="30" spans="2:51" ht="6" customHeight="1" x14ac:dyDescent="0.2"/>
  </sheetData>
  <sheetProtection formatCells="0" formatRows="0" insertRows="0" deleteRows="0"/>
  <mergeCells count="13">
    <mergeCell ref="A1:AO1"/>
    <mergeCell ref="B13:AO14"/>
    <mergeCell ref="B16:AO17"/>
    <mergeCell ref="B15:AO15"/>
    <mergeCell ref="B10:AO12"/>
    <mergeCell ref="B3:AO5"/>
    <mergeCell ref="B6:AO9"/>
    <mergeCell ref="B29:AO29"/>
    <mergeCell ref="B22:AO24"/>
    <mergeCell ref="B21:AO21"/>
    <mergeCell ref="B18:AO20"/>
    <mergeCell ref="B25:AO26"/>
    <mergeCell ref="B27:AO28"/>
  </mergeCells>
  <printOptions horizontalCentered="1"/>
  <pageMargins left="0.5" right="0.5" top="0.5" bottom="0.5" header="0.3" footer="0.3"/>
  <pageSetup paperSize="9" scale="98" orientation="portrait" r:id="rId1"/>
  <headerFooter>
    <oddFooter>&amp;CW-&amp;P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59999389629810485"/>
  </sheetPr>
  <dimension ref="A1:BL307"/>
  <sheetViews>
    <sheetView view="pageBreakPreview" zoomScaleNormal="100" zoomScaleSheetLayoutView="100" workbookViewId="0">
      <selection activeCell="B5" sqref="B5"/>
    </sheetView>
  </sheetViews>
  <sheetFormatPr defaultColWidth="2.77734375" defaultRowHeight="11.25" customHeight="1" x14ac:dyDescent="0.2"/>
  <cols>
    <col min="1" max="1" width="1.77734375" customWidth="1"/>
    <col min="2" max="2" width="4.77734375" style="125" customWidth="1"/>
    <col min="3" max="4" width="1.77734375" customWidth="1"/>
    <col min="21" max="22" width="1.77734375" customWidth="1"/>
    <col min="33" max="33" width="2.77734375" customWidth="1"/>
    <col min="38" max="38" width="2.77734375" style="27" customWidth="1"/>
    <col min="39" max="41" width="1.77734375" customWidth="1"/>
    <col min="42" max="42" width="4.77734375" customWidth="1"/>
    <col min="43" max="43" width="1.77734375" customWidth="1"/>
  </cols>
  <sheetData>
    <row r="1" spans="1:43" ht="11.25" customHeight="1" x14ac:dyDescent="0.2">
      <c r="A1" s="672" t="s">
        <v>795</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88"/>
      <c r="AM2" s="232"/>
      <c r="AN2" s="232"/>
      <c r="AO2" s="232"/>
      <c r="AP2" s="232"/>
      <c r="AQ2" s="232"/>
    </row>
    <row r="3" spans="1:43" ht="11.25" customHeight="1" thickBot="1" x14ac:dyDescent="0.25">
      <c r="A3" s="85"/>
      <c r="B3" s="332" t="s">
        <v>59</v>
      </c>
      <c r="C3" s="86"/>
      <c r="D3" s="87"/>
      <c r="E3" s="673" t="s">
        <v>60</v>
      </c>
      <c r="F3" s="673"/>
      <c r="G3" s="673"/>
      <c r="H3" s="673"/>
      <c r="I3" s="673"/>
      <c r="J3" s="673"/>
      <c r="K3" s="673"/>
      <c r="L3" s="673"/>
      <c r="M3" s="673"/>
      <c r="N3" s="673"/>
      <c r="O3" s="673"/>
      <c r="P3" s="673"/>
      <c r="Q3" s="673"/>
      <c r="R3" s="673"/>
      <c r="S3" s="673"/>
      <c r="T3" s="673"/>
      <c r="U3" s="86"/>
      <c r="V3" s="87"/>
      <c r="W3" s="673" t="s">
        <v>61</v>
      </c>
      <c r="X3" s="673"/>
      <c r="Y3" s="673"/>
      <c r="Z3" s="673"/>
      <c r="AA3" s="673"/>
      <c r="AB3" s="673"/>
      <c r="AC3" s="673"/>
      <c r="AD3" s="673"/>
      <c r="AE3" s="673"/>
      <c r="AF3" s="673"/>
      <c r="AG3" s="673"/>
      <c r="AH3" s="673"/>
      <c r="AI3" s="673"/>
      <c r="AJ3" s="673"/>
      <c r="AK3" s="673"/>
      <c r="AL3" s="673"/>
      <c r="AM3" s="86"/>
      <c r="AN3" s="87"/>
      <c r="AO3" s="673" t="s">
        <v>62</v>
      </c>
      <c r="AP3" s="673"/>
      <c r="AQ3" s="85"/>
    </row>
    <row r="4" spans="1:43" ht="6" customHeight="1" x14ac:dyDescent="0.2">
      <c r="A4" s="232"/>
      <c r="B4" s="328"/>
      <c r="C4" s="334"/>
      <c r="D4" s="55"/>
      <c r="E4" s="232"/>
      <c r="F4" s="232"/>
      <c r="G4" s="232"/>
      <c r="H4" s="232"/>
      <c r="I4" s="232"/>
      <c r="J4" s="232"/>
      <c r="K4" s="232"/>
      <c r="L4" s="232"/>
      <c r="M4" s="232"/>
      <c r="N4" s="232"/>
      <c r="O4" s="232"/>
      <c r="P4" s="232"/>
      <c r="Q4" s="232"/>
      <c r="R4" s="232"/>
      <c r="S4" s="232"/>
      <c r="T4" s="232"/>
      <c r="U4" s="334"/>
      <c r="V4" s="55"/>
      <c r="W4" s="232"/>
      <c r="X4" s="232"/>
      <c r="Y4" s="232"/>
      <c r="Z4" s="232"/>
      <c r="AA4" s="232"/>
      <c r="AB4" s="232"/>
      <c r="AC4" s="232"/>
      <c r="AD4" s="232"/>
      <c r="AE4" s="232"/>
      <c r="AF4" s="232"/>
      <c r="AG4" s="232"/>
      <c r="AH4" s="232"/>
      <c r="AI4" s="232"/>
      <c r="AJ4" s="232"/>
      <c r="AK4" s="232"/>
      <c r="AL4" s="88"/>
      <c r="AM4" s="334"/>
      <c r="AN4" s="55"/>
      <c r="AO4" s="232"/>
      <c r="AP4" s="232"/>
      <c r="AQ4" s="232"/>
    </row>
    <row r="5" spans="1:43" s="626" customFormat="1" ht="11.25" customHeight="1" x14ac:dyDescent="0.2">
      <c r="A5" s="619"/>
      <c r="B5" s="620">
        <v>701</v>
      </c>
      <c r="C5" s="621"/>
      <c r="D5" s="622"/>
      <c r="E5" s="773" t="str">
        <f ca="1">VLOOKUP(INDIRECT(ADDRESS(ROW(),COLUMN()-3)),Language_Translations,MATCH(Language_Selected,Language_Options,0),FALSE)</f>
        <v>Are you currently married or living together with a man as if married?</v>
      </c>
      <c r="F5" s="773"/>
      <c r="G5" s="773"/>
      <c r="H5" s="773"/>
      <c r="I5" s="773"/>
      <c r="J5" s="773"/>
      <c r="K5" s="773"/>
      <c r="L5" s="773"/>
      <c r="M5" s="773"/>
      <c r="N5" s="773"/>
      <c r="O5" s="773"/>
      <c r="P5" s="773"/>
      <c r="Q5" s="773"/>
      <c r="R5" s="773"/>
      <c r="S5" s="773"/>
      <c r="T5" s="773"/>
      <c r="U5" s="621"/>
      <c r="V5" s="622"/>
      <c r="W5" s="619" t="s">
        <v>796</v>
      </c>
      <c r="X5" s="619"/>
      <c r="Y5" s="619"/>
      <c r="Z5" s="619"/>
      <c r="AA5" s="619"/>
      <c r="AB5" s="619"/>
      <c r="AC5" s="619"/>
      <c r="AD5" s="619"/>
      <c r="AE5" s="619"/>
      <c r="AF5" s="623" t="s">
        <v>9</v>
      </c>
      <c r="AG5" s="624"/>
      <c r="AH5" s="624"/>
      <c r="AI5" s="624"/>
      <c r="AJ5" s="624"/>
      <c r="AK5" s="624"/>
      <c r="AL5" s="625" t="s">
        <v>87</v>
      </c>
      <c r="AM5" s="621"/>
      <c r="AN5" s="622"/>
      <c r="AO5" s="619"/>
      <c r="AP5" s="775" t="s">
        <v>1836</v>
      </c>
      <c r="AQ5" s="619"/>
    </row>
    <row r="6" spans="1:43" s="626" customFormat="1" ht="11.25" customHeight="1" x14ac:dyDescent="0.2">
      <c r="A6" s="619"/>
      <c r="B6" s="620"/>
      <c r="C6" s="621"/>
      <c r="D6" s="622"/>
      <c r="E6" s="773"/>
      <c r="F6" s="773"/>
      <c r="G6" s="773"/>
      <c r="H6" s="773"/>
      <c r="I6" s="773"/>
      <c r="J6" s="773"/>
      <c r="K6" s="773"/>
      <c r="L6" s="773"/>
      <c r="M6" s="773"/>
      <c r="N6" s="773"/>
      <c r="O6" s="773"/>
      <c r="P6" s="773"/>
      <c r="Q6" s="773"/>
      <c r="R6" s="773"/>
      <c r="S6" s="773"/>
      <c r="T6" s="773"/>
      <c r="U6" s="621"/>
      <c r="V6" s="622"/>
      <c r="W6" s="619" t="s">
        <v>797</v>
      </c>
      <c r="X6" s="619"/>
      <c r="Y6" s="619"/>
      <c r="Z6" s="619"/>
      <c r="AA6" s="619"/>
      <c r="AB6" s="619"/>
      <c r="AC6" s="619"/>
      <c r="AD6" s="619"/>
      <c r="AE6" s="623" t="s">
        <v>9</v>
      </c>
      <c r="AF6" s="623"/>
      <c r="AG6" s="624"/>
      <c r="AH6" s="624"/>
      <c r="AI6" s="623"/>
      <c r="AJ6" s="623"/>
      <c r="AK6" s="624"/>
      <c r="AL6" s="625" t="s">
        <v>89</v>
      </c>
      <c r="AM6" s="621"/>
      <c r="AN6" s="622"/>
      <c r="AO6" s="619"/>
      <c r="AP6" s="775"/>
      <c r="AQ6" s="619"/>
    </row>
    <row r="7" spans="1:43" s="626" customFormat="1" ht="11.25" customHeight="1" x14ac:dyDescent="0.2">
      <c r="A7" s="619"/>
      <c r="B7" s="620"/>
      <c r="C7" s="621"/>
      <c r="D7" s="622"/>
      <c r="E7" s="773"/>
      <c r="F7" s="773"/>
      <c r="G7" s="773"/>
      <c r="H7" s="773"/>
      <c r="I7" s="773"/>
      <c r="J7" s="773"/>
      <c r="K7" s="773"/>
      <c r="L7" s="773"/>
      <c r="M7" s="773"/>
      <c r="N7" s="773"/>
      <c r="O7" s="773"/>
      <c r="P7" s="773"/>
      <c r="Q7" s="773"/>
      <c r="R7" s="773"/>
      <c r="S7" s="773"/>
      <c r="T7" s="773"/>
      <c r="U7" s="621"/>
      <c r="V7" s="622"/>
      <c r="W7" s="619" t="s">
        <v>798</v>
      </c>
      <c r="X7" s="619"/>
      <c r="Y7" s="619"/>
      <c r="Z7" s="619"/>
      <c r="AA7" s="619"/>
      <c r="AB7" s="619"/>
      <c r="AC7" s="623" t="s">
        <v>9</v>
      </c>
      <c r="AD7" s="624"/>
      <c r="AE7" s="623"/>
      <c r="AF7" s="623"/>
      <c r="AG7" s="623"/>
      <c r="AH7" s="623"/>
      <c r="AI7" s="623"/>
      <c r="AJ7" s="623"/>
      <c r="AK7" s="623"/>
      <c r="AL7" s="625" t="s">
        <v>91</v>
      </c>
      <c r="AM7" s="621"/>
      <c r="AN7" s="622"/>
      <c r="AO7" s="619"/>
      <c r="AP7" s="619"/>
      <c r="AQ7" s="619"/>
    </row>
    <row r="8" spans="1:43" s="626" customFormat="1" ht="6" customHeight="1" x14ac:dyDescent="0.2">
      <c r="A8" s="627"/>
      <c r="B8" s="628"/>
      <c r="C8" s="629"/>
      <c r="D8" s="630"/>
      <c r="E8" s="627"/>
      <c r="F8" s="627"/>
      <c r="G8" s="627"/>
      <c r="H8" s="627"/>
      <c r="I8" s="627"/>
      <c r="J8" s="627"/>
      <c r="K8" s="627"/>
      <c r="L8" s="627"/>
      <c r="M8" s="627"/>
      <c r="N8" s="627"/>
      <c r="O8" s="627"/>
      <c r="P8" s="627"/>
      <c r="Q8" s="627"/>
      <c r="R8" s="627"/>
      <c r="S8" s="627"/>
      <c r="T8" s="627"/>
      <c r="U8" s="629"/>
      <c r="V8" s="630"/>
      <c r="W8" s="627"/>
      <c r="X8" s="627"/>
      <c r="Y8" s="627"/>
      <c r="Z8" s="627"/>
      <c r="AA8" s="627"/>
      <c r="AB8" s="627"/>
      <c r="AC8" s="627"/>
      <c r="AD8" s="627"/>
      <c r="AE8" s="627"/>
      <c r="AF8" s="627"/>
      <c r="AG8" s="627"/>
      <c r="AH8" s="627"/>
      <c r="AI8" s="627"/>
      <c r="AJ8" s="627"/>
      <c r="AK8" s="627"/>
      <c r="AL8" s="631"/>
      <c r="AM8" s="629"/>
      <c r="AN8" s="630"/>
      <c r="AO8" s="627"/>
      <c r="AP8" s="627"/>
      <c r="AQ8" s="627"/>
    </row>
    <row r="9" spans="1:43" s="626" customFormat="1" ht="6" customHeight="1" x14ac:dyDescent="0.2">
      <c r="A9" s="632"/>
      <c r="B9" s="633"/>
      <c r="C9" s="634"/>
      <c r="D9" s="635"/>
      <c r="E9" s="632"/>
      <c r="F9" s="632"/>
      <c r="G9" s="632"/>
      <c r="H9" s="632"/>
      <c r="I9" s="632"/>
      <c r="J9" s="632"/>
      <c r="K9" s="632"/>
      <c r="L9" s="632"/>
      <c r="M9" s="632"/>
      <c r="N9" s="632"/>
      <c r="O9" s="632"/>
      <c r="P9" s="632"/>
      <c r="Q9" s="632"/>
      <c r="R9" s="632"/>
      <c r="S9" s="632"/>
      <c r="T9" s="632"/>
      <c r="U9" s="634"/>
      <c r="V9" s="635"/>
      <c r="W9" s="632"/>
      <c r="X9" s="632"/>
      <c r="Y9" s="632"/>
      <c r="Z9" s="632"/>
      <c r="AA9" s="632"/>
      <c r="AB9" s="632"/>
      <c r="AC9" s="632"/>
      <c r="AD9" s="632"/>
      <c r="AE9" s="632"/>
      <c r="AF9" s="632"/>
      <c r="AG9" s="632"/>
      <c r="AH9" s="632"/>
      <c r="AI9" s="632"/>
      <c r="AJ9" s="632"/>
      <c r="AK9" s="632"/>
      <c r="AL9" s="636"/>
      <c r="AM9" s="634"/>
      <c r="AN9" s="635"/>
      <c r="AO9" s="632"/>
      <c r="AP9" s="632"/>
      <c r="AQ9" s="632"/>
    </row>
    <row r="10" spans="1:43" s="626" customFormat="1" ht="11.25" customHeight="1" x14ac:dyDescent="0.2">
      <c r="A10" s="619"/>
      <c r="B10" s="620">
        <v>702</v>
      </c>
      <c r="C10" s="621"/>
      <c r="D10" s="622"/>
      <c r="E10" s="773" t="str">
        <f ca="1">VLOOKUP(INDIRECT(ADDRESS(ROW(),COLUMN()-3)),Language_Translations,MATCH(Language_Selected,Language_Options,0),FALSE)</f>
        <v>Have you ever been married or lived together with a man as if married?</v>
      </c>
      <c r="F10" s="773"/>
      <c r="G10" s="773"/>
      <c r="H10" s="773"/>
      <c r="I10" s="773"/>
      <c r="J10" s="773"/>
      <c r="K10" s="773"/>
      <c r="L10" s="773"/>
      <c r="M10" s="773"/>
      <c r="N10" s="773"/>
      <c r="O10" s="773"/>
      <c r="P10" s="773"/>
      <c r="Q10" s="773"/>
      <c r="R10" s="773"/>
      <c r="S10" s="773"/>
      <c r="T10" s="773"/>
      <c r="U10" s="621"/>
      <c r="V10" s="622"/>
      <c r="W10" s="619" t="s">
        <v>799</v>
      </c>
      <c r="X10" s="619"/>
      <c r="Y10" s="619"/>
      <c r="Z10" s="619"/>
      <c r="AA10" s="619"/>
      <c r="AB10" s="619"/>
      <c r="AC10" s="619"/>
      <c r="AD10" s="619"/>
      <c r="AE10" s="619"/>
      <c r="AF10" s="623" t="s">
        <v>9</v>
      </c>
      <c r="AG10" s="623"/>
      <c r="AH10" s="624"/>
      <c r="AI10" s="623"/>
      <c r="AJ10" s="623"/>
      <c r="AK10" s="623"/>
      <c r="AL10" s="625" t="s">
        <v>87</v>
      </c>
      <c r="AM10" s="621"/>
      <c r="AN10" s="622"/>
      <c r="AO10" s="619"/>
      <c r="AP10" s="619"/>
      <c r="AQ10" s="619"/>
    </row>
    <row r="11" spans="1:43" s="626" customFormat="1" ht="11.25" customHeight="1" x14ac:dyDescent="0.2">
      <c r="A11" s="619"/>
      <c r="B11" s="620"/>
      <c r="C11" s="621"/>
      <c r="D11" s="622"/>
      <c r="E11" s="773"/>
      <c r="F11" s="773"/>
      <c r="G11" s="773"/>
      <c r="H11" s="773"/>
      <c r="I11" s="773"/>
      <c r="J11" s="773"/>
      <c r="K11" s="773"/>
      <c r="L11" s="773"/>
      <c r="M11" s="773"/>
      <c r="N11" s="773"/>
      <c r="O11" s="773"/>
      <c r="P11" s="773"/>
      <c r="Q11" s="773"/>
      <c r="R11" s="773"/>
      <c r="S11" s="773"/>
      <c r="T11" s="773"/>
      <c r="U11" s="621"/>
      <c r="V11" s="622"/>
      <c r="W11" s="619" t="s">
        <v>800</v>
      </c>
      <c r="X11" s="619"/>
      <c r="Y11" s="619"/>
      <c r="Z11" s="619"/>
      <c r="AA11" s="619"/>
      <c r="AB11" s="619"/>
      <c r="AC11" s="619"/>
      <c r="AD11" s="619"/>
      <c r="AE11" s="623" t="s">
        <v>9</v>
      </c>
      <c r="AF11" s="623"/>
      <c r="AG11" s="624"/>
      <c r="AH11" s="623"/>
      <c r="AI11" s="623"/>
      <c r="AJ11" s="623"/>
      <c r="AK11" s="623"/>
      <c r="AL11" s="625" t="s">
        <v>89</v>
      </c>
      <c r="AM11" s="621"/>
      <c r="AN11" s="622"/>
      <c r="AO11" s="619"/>
      <c r="AP11" s="619"/>
      <c r="AQ11" s="619"/>
    </row>
    <row r="12" spans="1:43" s="626" customFormat="1" ht="11.25" customHeight="1" x14ac:dyDescent="0.2">
      <c r="A12" s="619"/>
      <c r="B12" s="620"/>
      <c r="C12" s="621"/>
      <c r="D12" s="622"/>
      <c r="E12" s="773"/>
      <c r="F12" s="773"/>
      <c r="G12" s="773"/>
      <c r="H12" s="773"/>
      <c r="I12" s="773"/>
      <c r="J12" s="773"/>
      <c r="K12" s="773"/>
      <c r="L12" s="773"/>
      <c r="M12" s="773"/>
      <c r="N12" s="773"/>
      <c r="O12" s="773"/>
      <c r="P12" s="773"/>
      <c r="Q12" s="773"/>
      <c r="R12" s="773"/>
      <c r="S12" s="773"/>
      <c r="T12" s="773"/>
      <c r="U12" s="621"/>
      <c r="V12" s="622"/>
      <c r="W12" s="619" t="s">
        <v>113</v>
      </c>
      <c r="X12" s="619"/>
      <c r="Y12" s="623" t="s">
        <v>9</v>
      </c>
      <c r="Z12" s="623"/>
      <c r="AA12" s="623"/>
      <c r="AB12" s="623"/>
      <c r="AC12" s="623"/>
      <c r="AD12" s="623"/>
      <c r="AE12" s="623"/>
      <c r="AF12" s="623"/>
      <c r="AG12" s="623"/>
      <c r="AH12" s="623"/>
      <c r="AI12" s="623"/>
      <c r="AJ12" s="623"/>
      <c r="AK12" s="623"/>
      <c r="AL12" s="625" t="s">
        <v>91</v>
      </c>
      <c r="AM12" s="621"/>
      <c r="AN12" s="622"/>
      <c r="AO12" s="619"/>
      <c r="AP12" s="637">
        <v>721</v>
      </c>
      <c r="AQ12" s="619"/>
    </row>
    <row r="13" spans="1:43" s="626" customFormat="1" ht="6" customHeight="1" x14ac:dyDescent="0.2">
      <c r="A13" s="627"/>
      <c r="B13" s="628"/>
      <c r="C13" s="629"/>
      <c r="D13" s="630"/>
      <c r="E13" s="627"/>
      <c r="F13" s="627"/>
      <c r="G13" s="627"/>
      <c r="H13" s="627"/>
      <c r="I13" s="627"/>
      <c r="J13" s="627"/>
      <c r="K13" s="627"/>
      <c r="L13" s="627"/>
      <c r="M13" s="627"/>
      <c r="N13" s="627"/>
      <c r="O13" s="627"/>
      <c r="P13" s="627"/>
      <c r="Q13" s="627"/>
      <c r="R13" s="627"/>
      <c r="S13" s="627"/>
      <c r="T13" s="627"/>
      <c r="U13" s="629"/>
      <c r="V13" s="630"/>
      <c r="W13" s="627"/>
      <c r="X13" s="627"/>
      <c r="Y13" s="627"/>
      <c r="Z13" s="627"/>
      <c r="AA13" s="627"/>
      <c r="AB13" s="627"/>
      <c r="AC13" s="627"/>
      <c r="AD13" s="627"/>
      <c r="AE13" s="627"/>
      <c r="AF13" s="627"/>
      <c r="AG13" s="627"/>
      <c r="AH13" s="627"/>
      <c r="AI13" s="627"/>
      <c r="AJ13" s="627"/>
      <c r="AK13" s="627"/>
      <c r="AL13" s="631"/>
      <c r="AM13" s="629"/>
      <c r="AN13" s="630"/>
      <c r="AO13" s="627"/>
      <c r="AP13" s="627"/>
      <c r="AQ13" s="627"/>
    </row>
    <row r="14" spans="1:43" s="626" customFormat="1" ht="6" customHeight="1" x14ac:dyDescent="0.2">
      <c r="A14" s="632"/>
      <c r="B14" s="633"/>
      <c r="C14" s="634"/>
      <c r="D14" s="635"/>
      <c r="E14" s="632"/>
      <c r="F14" s="632"/>
      <c r="G14" s="632"/>
      <c r="H14" s="632"/>
      <c r="I14" s="632"/>
      <c r="J14" s="632"/>
      <c r="K14" s="632"/>
      <c r="L14" s="632"/>
      <c r="M14" s="632"/>
      <c r="N14" s="632"/>
      <c r="O14" s="632"/>
      <c r="P14" s="632"/>
      <c r="Q14" s="632"/>
      <c r="R14" s="632"/>
      <c r="S14" s="632"/>
      <c r="T14" s="632"/>
      <c r="U14" s="634"/>
      <c r="V14" s="635"/>
      <c r="W14" s="632"/>
      <c r="X14" s="632"/>
      <c r="Y14" s="632"/>
      <c r="Z14" s="632"/>
      <c r="AA14" s="632"/>
      <c r="AB14" s="632"/>
      <c r="AC14" s="632"/>
      <c r="AD14" s="632"/>
      <c r="AE14" s="632"/>
      <c r="AF14" s="632"/>
      <c r="AG14" s="632"/>
      <c r="AH14" s="632"/>
      <c r="AI14" s="632"/>
      <c r="AJ14" s="632"/>
      <c r="AK14" s="632"/>
      <c r="AL14" s="636"/>
      <c r="AM14" s="634"/>
      <c r="AN14" s="635"/>
      <c r="AO14" s="632"/>
      <c r="AP14" s="632"/>
      <c r="AQ14" s="632"/>
    </row>
    <row r="15" spans="1:43" s="626" customFormat="1" ht="11.25" customHeight="1" x14ac:dyDescent="0.2">
      <c r="A15" s="619"/>
      <c r="B15" s="620">
        <v>703</v>
      </c>
      <c r="C15" s="621"/>
      <c r="D15" s="622"/>
      <c r="E15" s="773" t="str">
        <f ca="1">VLOOKUP(INDIRECT(ADDRESS(ROW(),COLUMN()-3)),Language_Translations,MATCH(Language_Selected,Language_Options,0),FALSE)</f>
        <v>What is your marital status now: are you widowed, divorced, or separated?</v>
      </c>
      <c r="F15" s="773"/>
      <c r="G15" s="773"/>
      <c r="H15" s="773"/>
      <c r="I15" s="773"/>
      <c r="J15" s="773"/>
      <c r="K15" s="773"/>
      <c r="L15" s="773"/>
      <c r="M15" s="773"/>
      <c r="N15" s="773"/>
      <c r="O15" s="773"/>
      <c r="P15" s="773"/>
      <c r="Q15" s="773"/>
      <c r="R15" s="773"/>
      <c r="S15" s="773"/>
      <c r="T15" s="773"/>
      <c r="U15" s="621"/>
      <c r="V15" s="622"/>
      <c r="W15" s="619" t="s">
        <v>801</v>
      </c>
      <c r="X15" s="619"/>
      <c r="Y15" s="619"/>
      <c r="Z15" s="619"/>
      <c r="AA15" s="623" t="s">
        <v>9</v>
      </c>
      <c r="AB15" s="623"/>
      <c r="AC15" s="624"/>
      <c r="AD15" s="624"/>
      <c r="AE15" s="624"/>
      <c r="AF15" s="624"/>
      <c r="AG15" s="624"/>
      <c r="AH15" s="624"/>
      <c r="AI15" s="624"/>
      <c r="AJ15" s="624"/>
      <c r="AK15" s="624"/>
      <c r="AL15" s="625" t="s">
        <v>87</v>
      </c>
      <c r="AM15" s="621"/>
      <c r="AN15" s="622"/>
      <c r="AO15" s="619"/>
      <c r="AP15" s="619"/>
      <c r="AQ15" s="619"/>
    </row>
    <row r="16" spans="1:43" s="626" customFormat="1" ht="11.25" customHeight="1" x14ac:dyDescent="0.2">
      <c r="A16" s="619"/>
      <c r="B16" s="620"/>
      <c r="C16" s="621"/>
      <c r="D16" s="622"/>
      <c r="E16" s="773"/>
      <c r="F16" s="773"/>
      <c r="G16" s="773"/>
      <c r="H16" s="773"/>
      <c r="I16" s="773"/>
      <c r="J16" s="773"/>
      <c r="K16" s="773"/>
      <c r="L16" s="773"/>
      <c r="M16" s="773"/>
      <c r="N16" s="773"/>
      <c r="O16" s="773"/>
      <c r="P16" s="773"/>
      <c r="Q16" s="773"/>
      <c r="R16" s="773"/>
      <c r="S16" s="773"/>
      <c r="T16" s="773"/>
      <c r="U16" s="621"/>
      <c r="V16" s="622"/>
      <c r="W16" s="619" t="s">
        <v>802</v>
      </c>
      <c r="X16" s="619"/>
      <c r="Y16" s="619"/>
      <c r="Z16" s="619"/>
      <c r="AA16" s="623" t="s">
        <v>9</v>
      </c>
      <c r="AB16" s="623"/>
      <c r="AC16" s="624"/>
      <c r="AD16" s="623"/>
      <c r="AE16" s="623"/>
      <c r="AF16" s="623"/>
      <c r="AG16" s="623"/>
      <c r="AH16" s="623"/>
      <c r="AI16" s="623"/>
      <c r="AJ16" s="623"/>
      <c r="AK16" s="623"/>
      <c r="AL16" s="625" t="s">
        <v>89</v>
      </c>
      <c r="AM16" s="621"/>
      <c r="AN16" s="622"/>
      <c r="AO16" s="619"/>
      <c r="AP16" s="638">
        <v>714</v>
      </c>
      <c r="AQ16" s="619"/>
    </row>
    <row r="17" spans="1:43" s="626" customFormat="1" ht="11.25" customHeight="1" x14ac:dyDescent="0.2">
      <c r="A17" s="619"/>
      <c r="B17" s="620"/>
      <c r="C17" s="621"/>
      <c r="D17" s="622"/>
      <c r="E17" s="773"/>
      <c r="F17" s="773"/>
      <c r="G17" s="773"/>
      <c r="H17" s="773"/>
      <c r="I17" s="773"/>
      <c r="J17" s="773"/>
      <c r="K17" s="773"/>
      <c r="L17" s="773"/>
      <c r="M17" s="773"/>
      <c r="N17" s="773"/>
      <c r="O17" s="773"/>
      <c r="P17" s="773"/>
      <c r="Q17" s="773"/>
      <c r="R17" s="773"/>
      <c r="S17" s="773"/>
      <c r="T17" s="773"/>
      <c r="U17" s="621"/>
      <c r="V17" s="622"/>
      <c r="W17" s="619" t="s">
        <v>803</v>
      </c>
      <c r="X17" s="619"/>
      <c r="Y17" s="619"/>
      <c r="Z17" s="619"/>
      <c r="AA17" s="619"/>
      <c r="AB17" s="623" t="s">
        <v>9</v>
      </c>
      <c r="AC17" s="624"/>
      <c r="AD17" s="624"/>
      <c r="AE17" s="624"/>
      <c r="AF17" s="624"/>
      <c r="AG17" s="624"/>
      <c r="AH17" s="624"/>
      <c r="AI17" s="624"/>
      <c r="AJ17" s="624"/>
      <c r="AK17" s="624"/>
      <c r="AL17" s="625" t="s">
        <v>91</v>
      </c>
      <c r="AM17" s="621"/>
      <c r="AN17" s="622"/>
      <c r="AO17" s="619"/>
      <c r="AP17" s="619"/>
      <c r="AQ17" s="619"/>
    </row>
    <row r="18" spans="1:43" s="626" customFormat="1" ht="6" customHeight="1" x14ac:dyDescent="0.2">
      <c r="A18" s="627"/>
      <c r="B18" s="628"/>
      <c r="C18" s="629"/>
      <c r="D18" s="630"/>
      <c r="E18" s="627"/>
      <c r="F18" s="627"/>
      <c r="G18" s="627"/>
      <c r="H18" s="627"/>
      <c r="I18" s="627"/>
      <c r="J18" s="627"/>
      <c r="K18" s="627"/>
      <c r="L18" s="627"/>
      <c r="M18" s="627"/>
      <c r="N18" s="627"/>
      <c r="O18" s="627"/>
      <c r="P18" s="627"/>
      <c r="Q18" s="627"/>
      <c r="R18" s="627"/>
      <c r="S18" s="627"/>
      <c r="T18" s="627"/>
      <c r="U18" s="629"/>
      <c r="V18" s="630"/>
      <c r="W18" s="627"/>
      <c r="X18" s="627"/>
      <c r="Y18" s="627"/>
      <c r="Z18" s="627"/>
      <c r="AA18" s="627"/>
      <c r="AB18" s="627"/>
      <c r="AC18" s="627"/>
      <c r="AD18" s="627"/>
      <c r="AE18" s="627"/>
      <c r="AF18" s="627"/>
      <c r="AG18" s="627"/>
      <c r="AH18" s="627"/>
      <c r="AI18" s="627"/>
      <c r="AJ18" s="627"/>
      <c r="AK18" s="627"/>
      <c r="AL18" s="631"/>
      <c r="AM18" s="629"/>
      <c r="AN18" s="630"/>
      <c r="AO18" s="627"/>
      <c r="AP18" s="627"/>
      <c r="AQ18" s="627"/>
    </row>
    <row r="19" spans="1:43" s="626" customFormat="1" ht="6" customHeight="1" x14ac:dyDescent="0.2">
      <c r="A19" s="632"/>
      <c r="B19" s="633"/>
      <c r="C19" s="634"/>
      <c r="D19" s="635"/>
      <c r="E19" s="632"/>
      <c r="F19" s="632"/>
      <c r="G19" s="632"/>
      <c r="H19" s="632"/>
      <c r="I19" s="632"/>
      <c r="J19" s="632"/>
      <c r="K19" s="632"/>
      <c r="L19" s="632"/>
      <c r="M19" s="632"/>
      <c r="N19" s="632"/>
      <c r="O19" s="632"/>
      <c r="P19" s="632"/>
      <c r="Q19" s="632"/>
      <c r="R19" s="632"/>
      <c r="S19" s="632"/>
      <c r="T19" s="632"/>
      <c r="U19" s="634"/>
      <c r="V19" s="635"/>
      <c r="W19" s="632"/>
      <c r="X19" s="632"/>
      <c r="Y19" s="632"/>
      <c r="Z19" s="632"/>
      <c r="AA19" s="632"/>
      <c r="AB19" s="632"/>
      <c r="AC19" s="632"/>
      <c r="AD19" s="632"/>
      <c r="AE19" s="632"/>
      <c r="AF19" s="632"/>
      <c r="AG19" s="632"/>
      <c r="AH19" s="632"/>
      <c r="AI19" s="632"/>
      <c r="AJ19" s="632"/>
      <c r="AK19" s="632"/>
      <c r="AL19" s="636"/>
      <c r="AM19" s="634"/>
      <c r="AN19" s="635"/>
      <c r="AO19" s="632"/>
      <c r="AP19" s="632"/>
      <c r="AQ19" s="632"/>
    </row>
    <row r="20" spans="1:43" s="626" customFormat="1" ht="11.25" customHeight="1" x14ac:dyDescent="0.2">
      <c r="A20" s="619"/>
      <c r="B20" s="639" t="s">
        <v>1836</v>
      </c>
      <c r="C20" s="621"/>
      <c r="D20" s="622"/>
      <c r="E20" s="773" t="str">
        <f ca="1">VLOOKUP(INDIRECT(ADDRESS(ROW(),COLUMN()-3)),Language_Translations,MATCH(Language_Selected,Language_Options,0),FALSE)</f>
        <v>Do you have a marriage certificate or other document recognizing this (marriage/union)?</v>
      </c>
      <c r="F20" s="773"/>
      <c r="G20" s="773"/>
      <c r="H20" s="773"/>
      <c r="I20" s="773"/>
      <c r="J20" s="773"/>
      <c r="K20" s="773"/>
      <c r="L20" s="773"/>
      <c r="M20" s="773"/>
      <c r="N20" s="773"/>
      <c r="O20" s="773"/>
      <c r="P20" s="773"/>
      <c r="Q20" s="773"/>
      <c r="R20" s="773"/>
      <c r="S20" s="773"/>
      <c r="T20" s="773"/>
      <c r="U20" s="621"/>
      <c r="V20" s="622"/>
      <c r="W20" s="619" t="s">
        <v>112</v>
      </c>
      <c r="X20" s="619"/>
      <c r="Y20" s="623" t="s">
        <v>9</v>
      </c>
      <c r="Z20" s="623"/>
      <c r="AA20" s="623"/>
      <c r="AB20" s="623"/>
      <c r="AC20" s="623"/>
      <c r="AD20" s="623"/>
      <c r="AE20" s="623"/>
      <c r="AF20" s="623"/>
      <c r="AG20" s="623"/>
      <c r="AH20" s="623"/>
      <c r="AI20" s="623"/>
      <c r="AJ20" s="623"/>
      <c r="AK20" s="623"/>
      <c r="AL20" s="625" t="s">
        <v>87</v>
      </c>
      <c r="AM20" s="621"/>
      <c r="AN20" s="622"/>
      <c r="AO20" s="619"/>
      <c r="AQ20" s="619"/>
    </row>
    <row r="21" spans="1:43" s="626" customFormat="1" ht="11.25" customHeight="1" x14ac:dyDescent="0.2">
      <c r="A21" s="619"/>
      <c r="B21" s="620"/>
      <c r="C21" s="621"/>
      <c r="D21" s="622"/>
      <c r="E21" s="773"/>
      <c r="F21" s="773"/>
      <c r="G21" s="773"/>
      <c r="H21" s="773"/>
      <c r="I21" s="773"/>
      <c r="J21" s="773"/>
      <c r="K21" s="773"/>
      <c r="L21" s="773"/>
      <c r="M21" s="773"/>
      <c r="N21" s="773"/>
      <c r="O21" s="773"/>
      <c r="P21" s="773"/>
      <c r="Q21" s="773"/>
      <c r="R21" s="773"/>
      <c r="S21" s="773"/>
      <c r="T21" s="773"/>
      <c r="U21" s="621"/>
      <c r="V21" s="622"/>
      <c r="W21" s="619" t="s">
        <v>113</v>
      </c>
      <c r="X21" s="619"/>
      <c r="Y21" s="623" t="s">
        <v>9</v>
      </c>
      <c r="Z21" s="623"/>
      <c r="AA21" s="623"/>
      <c r="AB21" s="623"/>
      <c r="AC21" s="623"/>
      <c r="AD21" s="623"/>
      <c r="AE21" s="623"/>
      <c r="AF21" s="623"/>
      <c r="AG21" s="623"/>
      <c r="AH21" s="623"/>
      <c r="AI21" s="623"/>
      <c r="AJ21" s="623"/>
      <c r="AK21" s="623"/>
      <c r="AL21" s="625" t="s">
        <v>89</v>
      </c>
      <c r="AM21" s="621"/>
      <c r="AN21" s="622"/>
      <c r="AO21" s="619"/>
      <c r="AP21" s="772">
        <v>707</v>
      </c>
      <c r="AQ21" s="619"/>
    </row>
    <row r="22" spans="1:43" s="626" customFormat="1" ht="11.25" customHeight="1" x14ac:dyDescent="0.2">
      <c r="A22" s="619"/>
      <c r="B22" s="620"/>
      <c r="C22" s="621"/>
      <c r="D22" s="622"/>
      <c r="E22" s="773"/>
      <c r="F22" s="773"/>
      <c r="G22" s="773"/>
      <c r="H22" s="773"/>
      <c r="I22" s="773"/>
      <c r="J22" s="773"/>
      <c r="K22" s="773"/>
      <c r="L22" s="773"/>
      <c r="M22" s="773"/>
      <c r="N22" s="773"/>
      <c r="O22" s="773"/>
      <c r="P22" s="773"/>
      <c r="Q22" s="773"/>
      <c r="R22" s="773"/>
      <c r="S22" s="773"/>
      <c r="T22" s="773"/>
      <c r="U22" s="621"/>
      <c r="V22" s="622"/>
      <c r="W22" s="619" t="s">
        <v>260</v>
      </c>
      <c r="X22" s="619"/>
      <c r="Y22" s="619"/>
      <c r="Z22" s="619"/>
      <c r="AA22" s="619"/>
      <c r="AB22" s="623" t="s">
        <v>9</v>
      </c>
      <c r="AC22" s="624"/>
      <c r="AD22" s="623"/>
      <c r="AE22" s="623"/>
      <c r="AF22" s="623"/>
      <c r="AG22" s="623"/>
      <c r="AH22" s="623"/>
      <c r="AI22" s="623"/>
      <c r="AJ22" s="623"/>
      <c r="AK22" s="623"/>
      <c r="AL22" s="625" t="s">
        <v>212</v>
      </c>
      <c r="AM22" s="621"/>
      <c r="AN22" s="622"/>
      <c r="AO22" s="619"/>
      <c r="AP22" s="772"/>
      <c r="AQ22" s="619"/>
    </row>
    <row r="23" spans="1:43" s="626" customFormat="1" ht="6" customHeight="1" x14ac:dyDescent="0.2">
      <c r="A23" s="627"/>
      <c r="B23" s="628"/>
      <c r="C23" s="629"/>
      <c r="D23" s="630"/>
      <c r="E23" s="627"/>
      <c r="F23" s="627"/>
      <c r="G23" s="627"/>
      <c r="H23" s="627"/>
      <c r="I23" s="627"/>
      <c r="J23" s="627"/>
      <c r="K23" s="627"/>
      <c r="L23" s="627"/>
      <c r="M23" s="627"/>
      <c r="N23" s="627"/>
      <c r="O23" s="627"/>
      <c r="P23" s="627"/>
      <c r="Q23" s="627"/>
      <c r="R23" s="627"/>
      <c r="S23" s="627"/>
      <c r="T23" s="627"/>
      <c r="U23" s="629"/>
      <c r="V23" s="630"/>
      <c r="W23" s="627"/>
      <c r="X23" s="627"/>
      <c r="Y23" s="627"/>
      <c r="Z23" s="627"/>
      <c r="AA23" s="627"/>
      <c r="AB23" s="627"/>
      <c r="AC23" s="627"/>
      <c r="AD23" s="627"/>
      <c r="AE23" s="627"/>
      <c r="AF23" s="627"/>
      <c r="AG23" s="627"/>
      <c r="AH23" s="627"/>
      <c r="AI23" s="627"/>
      <c r="AJ23" s="627"/>
      <c r="AK23" s="627"/>
      <c r="AL23" s="631"/>
      <c r="AM23" s="629"/>
      <c r="AN23" s="630"/>
      <c r="AO23" s="627"/>
      <c r="AP23" s="627"/>
      <c r="AQ23" s="627"/>
    </row>
    <row r="24" spans="1:43" s="626" customFormat="1" ht="6" customHeight="1" x14ac:dyDescent="0.2">
      <c r="A24" s="632"/>
      <c r="B24" s="633"/>
      <c r="C24" s="634"/>
      <c r="D24" s="635"/>
      <c r="E24" s="632"/>
      <c r="F24" s="632"/>
      <c r="G24" s="632"/>
      <c r="H24" s="632"/>
      <c r="I24" s="632"/>
      <c r="J24" s="632"/>
      <c r="K24" s="632"/>
      <c r="L24" s="632"/>
      <c r="M24" s="632"/>
      <c r="N24" s="632"/>
      <c r="O24" s="632"/>
      <c r="P24" s="632"/>
      <c r="Q24" s="632"/>
      <c r="R24" s="632"/>
      <c r="S24" s="632"/>
      <c r="T24" s="632"/>
      <c r="U24" s="634"/>
      <c r="V24" s="635"/>
      <c r="W24" s="632"/>
      <c r="X24" s="632"/>
      <c r="Y24" s="632"/>
      <c r="Z24" s="632"/>
      <c r="AA24" s="632"/>
      <c r="AB24" s="632"/>
      <c r="AC24" s="632"/>
      <c r="AD24" s="632"/>
      <c r="AE24" s="632"/>
      <c r="AF24" s="632"/>
      <c r="AG24" s="632"/>
      <c r="AH24" s="632"/>
      <c r="AI24" s="632"/>
      <c r="AJ24" s="632"/>
      <c r="AK24" s="632"/>
      <c r="AL24" s="636"/>
      <c r="AM24" s="634"/>
      <c r="AN24" s="635"/>
      <c r="AO24" s="632"/>
      <c r="AP24" s="632"/>
      <c r="AQ24" s="632"/>
    </row>
    <row r="25" spans="1:43" s="626" customFormat="1" ht="11.25" customHeight="1" x14ac:dyDescent="0.2">
      <c r="A25" s="619"/>
      <c r="B25" s="639" t="s">
        <v>1837</v>
      </c>
      <c r="C25" s="621"/>
      <c r="D25" s="622"/>
      <c r="E25" s="718" t="str">
        <f ca="1">VLOOKUP(INDIRECT(ADDRESS(ROW(),COLUMN()-3)),Language_Translations,MATCH(Language_Selected,Language_Options,0),FALSE)</f>
        <v>What document or documents do you have?
Any other document?</v>
      </c>
      <c r="F25" s="718"/>
      <c r="G25" s="718"/>
      <c r="H25" s="718"/>
      <c r="I25" s="718"/>
      <c r="J25" s="718"/>
      <c r="K25" s="718"/>
      <c r="L25" s="718"/>
      <c r="M25" s="718"/>
      <c r="N25" s="718"/>
      <c r="O25" s="718"/>
      <c r="P25" s="718"/>
      <c r="Q25" s="718"/>
      <c r="R25" s="718"/>
      <c r="S25" s="718"/>
      <c r="T25" s="718"/>
      <c r="U25" s="621"/>
      <c r="V25" s="622"/>
      <c r="W25" s="619" t="s">
        <v>804</v>
      </c>
      <c r="X25" s="619"/>
      <c r="Y25" s="623"/>
      <c r="Z25" s="623"/>
      <c r="AA25" s="623"/>
      <c r="AB25" s="623"/>
      <c r="AC25" s="623"/>
      <c r="AD25" s="623"/>
      <c r="AE25" s="623"/>
      <c r="AF25" s="623"/>
      <c r="AG25" s="623"/>
      <c r="AH25" s="623"/>
      <c r="AI25" s="623"/>
      <c r="AJ25" s="623"/>
      <c r="AK25" s="623"/>
      <c r="AL25" s="625"/>
      <c r="AM25" s="621"/>
      <c r="AN25" s="622"/>
      <c r="AO25" s="619"/>
      <c r="AP25" s="619"/>
      <c r="AQ25" s="619"/>
    </row>
    <row r="26" spans="1:43" s="626" customFormat="1" ht="11.25" customHeight="1" x14ac:dyDescent="0.2">
      <c r="A26" s="619"/>
      <c r="B26" s="620"/>
      <c r="C26" s="621"/>
      <c r="D26" s="622"/>
      <c r="E26" s="718"/>
      <c r="F26" s="718"/>
      <c r="G26" s="718"/>
      <c r="H26" s="718"/>
      <c r="I26" s="718"/>
      <c r="J26" s="718"/>
      <c r="K26" s="718"/>
      <c r="L26" s="718"/>
      <c r="M26" s="718"/>
      <c r="N26" s="718"/>
      <c r="O26" s="718"/>
      <c r="P26" s="718"/>
      <c r="Q26" s="718"/>
      <c r="R26" s="718"/>
      <c r="S26" s="718"/>
      <c r="T26" s="718"/>
      <c r="U26" s="621"/>
      <c r="V26" s="622"/>
      <c r="W26" s="619"/>
      <c r="X26" s="619" t="s">
        <v>1849</v>
      </c>
      <c r="Y26" s="623"/>
      <c r="Z26" s="623"/>
      <c r="AA26" s="623"/>
      <c r="AB26" s="623"/>
      <c r="AC26" s="623"/>
      <c r="AD26" s="623"/>
      <c r="AE26" s="623"/>
      <c r="AF26" s="623"/>
      <c r="AG26" s="623"/>
      <c r="AH26" s="623"/>
      <c r="AI26" s="623"/>
      <c r="AJ26" s="623"/>
      <c r="AK26" s="623"/>
      <c r="AM26" s="621"/>
      <c r="AN26" s="622"/>
      <c r="AO26" s="619"/>
      <c r="AP26" s="638"/>
      <c r="AQ26" s="619"/>
    </row>
    <row r="27" spans="1:43" s="626" customFormat="1" ht="11.25" customHeight="1" x14ac:dyDescent="0.2">
      <c r="A27" s="619"/>
      <c r="B27" s="620"/>
      <c r="C27" s="621"/>
      <c r="D27" s="622"/>
      <c r="E27" s="718"/>
      <c r="F27" s="718"/>
      <c r="G27" s="718"/>
      <c r="H27" s="718"/>
      <c r="I27" s="718"/>
      <c r="J27" s="718"/>
      <c r="K27" s="718"/>
      <c r="L27" s="718"/>
      <c r="M27" s="718"/>
      <c r="N27" s="718"/>
      <c r="O27" s="718"/>
      <c r="P27" s="718"/>
      <c r="Q27" s="718"/>
      <c r="R27" s="718"/>
      <c r="S27" s="718"/>
      <c r="T27" s="718"/>
      <c r="U27" s="621"/>
      <c r="V27" s="622"/>
      <c r="W27" s="619"/>
      <c r="X27" s="619" t="s">
        <v>809</v>
      </c>
      <c r="Y27" s="623"/>
      <c r="Z27" s="623"/>
      <c r="AA27" s="623"/>
      <c r="AB27" s="623"/>
      <c r="AC27" s="623" t="s">
        <v>9</v>
      </c>
      <c r="AD27" s="623"/>
      <c r="AE27" s="623"/>
      <c r="AF27" s="623"/>
      <c r="AG27" s="623"/>
      <c r="AH27" s="623"/>
      <c r="AI27" s="623"/>
      <c r="AJ27" s="623"/>
      <c r="AK27" s="623"/>
      <c r="AL27" s="642" t="s">
        <v>239</v>
      </c>
      <c r="AM27" s="621"/>
      <c r="AN27" s="622"/>
      <c r="AO27" s="619"/>
      <c r="AP27" s="638"/>
      <c r="AQ27" s="619"/>
    </row>
    <row r="28" spans="1:43" s="626" customFormat="1" ht="11.25" customHeight="1" x14ac:dyDescent="0.2">
      <c r="A28" s="619"/>
      <c r="B28" s="620"/>
      <c r="C28" s="621"/>
      <c r="D28" s="622"/>
      <c r="E28" s="718"/>
      <c r="F28" s="718"/>
      <c r="G28" s="718"/>
      <c r="H28" s="718"/>
      <c r="I28" s="718"/>
      <c r="J28" s="718"/>
      <c r="K28" s="718"/>
      <c r="L28" s="718"/>
      <c r="M28" s="718"/>
      <c r="N28" s="718"/>
      <c r="O28" s="718"/>
      <c r="P28" s="718"/>
      <c r="Q28" s="718"/>
      <c r="R28" s="718"/>
      <c r="S28" s="718"/>
      <c r="T28" s="718"/>
      <c r="U28" s="621"/>
      <c r="V28" s="622"/>
      <c r="W28" s="619" t="s">
        <v>805</v>
      </c>
      <c r="X28" s="619"/>
      <c r="Y28" s="623"/>
      <c r="Z28" s="623"/>
      <c r="AA28" s="623"/>
      <c r="AB28" s="623"/>
      <c r="AC28" s="623"/>
      <c r="AD28" s="623"/>
      <c r="AE28" s="623"/>
      <c r="AF28" s="623"/>
      <c r="AG28" s="623"/>
      <c r="AH28" s="623"/>
      <c r="AI28" s="623"/>
      <c r="AJ28" s="623"/>
      <c r="AK28" s="623"/>
      <c r="AL28" s="625"/>
      <c r="AM28" s="621"/>
      <c r="AN28" s="622"/>
      <c r="AO28" s="619"/>
      <c r="AP28" s="638"/>
      <c r="AQ28" s="619"/>
    </row>
    <row r="29" spans="1:43" s="626" customFormat="1" ht="11.25" customHeight="1" x14ac:dyDescent="0.2">
      <c r="A29" s="619"/>
      <c r="B29" s="620"/>
      <c r="C29" s="621"/>
      <c r="D29" s="622"/>
      <c r="E29" s="718"/>
      <c r="F29" s="718"/>
      <c r="G29" s="718"/>
      <c r="H29" s="718"/>
      <c r="I29" s="718"/>
      <c r="J29" s="718"/>
      <c r="K29" s="718"/>
      <c r="L29" s="718"/>
      <c r="M29" s="718"/>
      <c r="N29" s="718"/>
      <c r="O29" s="718"/>
      <c r="P29" s="718"/>
      <c r="Q29" s="718"/>
      <c r="R29" s="718"/>
      <c r="S29" s="718"/>
      <c r="T29" s="718"/>
      <c r="U29" s="621"/>
      <c r="V29" s="622"/>
      <c r="W29" s="619"/>
      <c r="X29" s="619" t="s">
        <v>806</v>
      </c>
      <c r="Y29" s="623"/>
      <c r="Z29" s="623"/>
      <c r="AA29" s="623"/>
      <c r="AB29" s="623" t="s">
        <v>9</v>
      </c>
      <c r="AC29" s="623"/>
      <c r="AD29" s="623"/>
      <c r="AE29" s="623"/>
      <c r="AF29" s="623"/>
      <c r="AG29" s="623"/>
      <c r="AH29" s="623"/>
      <c r="AI29" s="623"/>
      <c r="AJ29" s="623"/>
      <c r="AK29" s="623"/>
      <c r="AL29" s="625" t="s">
        <v>241</v>
      </c>
      <c r="AM29" s="621"/>
      <c r="AN29" s="622"/>
      <c r="AO29" s="619"/>
      <c r="AP29" s="638"/>
      <c r="AQ29" s="619"/>
    </row>
    <row r="30" spans="1:43" s="626" customFormat="1" ht="11.25" customHeight="1" x14ac:dyDescent="0.2">
      <c r="A30" s="619"/>
      <c r="B30" s="620"/>
      <c r="C30" s="621"/>
      <c r="D30" s="622"/>
      <c r="E30" s="718" t="s">
        <v>807</v>
      </c>
      <c r="F30" s="718"/>
      <c r="G30" s="718"/>
      <c r="H30" s="718"/>
      <c r="I30" s="718"/>
      <c r="J30" s="718"/>
      <c r="K30" s="718"/>
      <c r="L30" s="718"/>
      <c r="M30" s="718"/>
      <c r="N30" s="718"/>
      <c r="O30" s="718"/>
      <c r="P30" s="718"/>
      <c r="Q30" s="718"/>
      <c r="R30" s="718"/>
      <c r="S30" s="718"/>
      <c r="T30" s="718"/>
      <c r="U30" s="621"/>
      <c r="V30" s="622"/>
      <c r="W30" s="619" t="s">
        <v>808</v>
      </c>
      <c r="X30" s="619"/>
      <c r="Y30" s="623"/>
      <c r="Z30" s="623"/>
      <c r="AA30" s="623"/>
      <c r="AB30" s="623"/>
      <c r="AC30" s="623"/>
      <c r="AD30" s="623"/>
      <c r="AE30" s="623"/>
      <c r="AF30" s="623"/>
      <c r="AG30" s="623"/>
      <c r="AH30" s="623"/>
      <c r="AI30" s="623"/>
      <c r="AJ30" s="623"/>
      <c r="AK30" s="623"/>
      <c r="AL30" s="625"/>
      <c r="AM30" s="621"/>
      <c r="AN30" s="622"/>
      <c r="AO30" s="619"/>
      <c r="AQ30" s="619"/>
    </row>
    <row r="31" spans="1:43" s="626" customFormat="1" ht="11.25" customHeight="1" x14ac:dyDescent="0.2">
      <c r="A31" s="619"/>
      <c r="B31" s="620"/>
      <c r="C31" s="621"/>
      <c r="D31" s="622"/>
      <c r="E31" s="718"/>
      <c r="F31" s="718"/>
      <c r="G31" s="718"/>
      <c r="H31" s="718"/>
      <c r="I31" s="718"/>
      <c r="J31" s="718"/>
      <c r="K31" s="718"/>
      <c r="L31" s="718"/>
      <c r="M31" s="718"/>
      <c r="N31" s="718"/>
      <c r="O31" s="718"/>
      <c r="P31" s="718"/>
      <c r="Q31" s="718"/>
      <c r="R31" s="718"/>
      <c r="S31" s="718"/>
      <c r="T31" s="718"/>
      <c r="U31" s="621"/>
      <c r="V31" s="622"/>
      <c r="W31" s="619"/>
      <c r="X31" s="619" t="s">
        <v>809</v>
      </c>
      <c r="Y31" s="623"/>
      <c r="Z31" s="623"/>
      <c r="AA31" s="623"/>
      <c r="AC31" s="623" t="s">
        <v>9</v>
      </c>
      <c r="AD31" s="623"/>
      <c r="AE31" s="623"/>
      <c r="AF31" s="623"/>
      <c r="AG31" s="623"/>
      <c r="AH31" s="623"/>
      <c r="AI31" s="623"/>
      <c r="AJ31" s="623"/>
      <c r="AK31" s="623"/>
      <c r="AL31" s="625" t="s">
        <v>209</v>
      </c>
      <c r="AM31" s="621"/>
      <c r="AN31" s="622"/>
      <c r="AO31" s="619"/>
      <c r="AP31" s="640">
        <v>709</v>
      </c>
      <c r="AQ31" s="619"/>
    </row>
    <row r="32" spans="1:43" s="626" customFormat="1" ht="11.25" customHeight="1" x14ac:dyDescent="0.2">
      <c r="A32" s="619"/>
      <c r="B32" s="620"/>
      <c r="C32" s="621"/>
      <c r="D32" s="622"/>
      <c r="E32" s="641"/>
      <c r="F32" s="641"/>
      <c r="G32" s="641"/>
      <c r="H32" s="641"/>
      <c r="I32" s="641"/>
      <c r="J32" s="641"/>
      <c r="K32" s="641"/>
      <c r="L32" s="641"/>
      <c r="M32" s="641"/>
      <c r="N32" s="641"/>
      <c r="O32" s="641"/>
      <c r="P32" s="641"/>
      <c r="Q32" s="641"/>
      <c r="R32" s="641"/>
      <c r="S32" s="641"/>
      <c r="T32" s="641"/>
      <c r="U32" s="621"/>
      <c r="V32" s="622"/>
      <c r="W32" s="619" t="s">
        <v>1850</v>
      </c>
      <c r="X32" s="619"/>
      <c r="Y32" s="623"/>
      <c r="Z32" s="623"/>
      <c r="AA32" s="623"/>
      <c r="AB32" s="623"/>
      <c r="AC32" s="623"/>
      <c r="AD32" s="623"/>
      <c r="AE32" s="623"/>
      <c r="AF32" s="623"/>
      <c r="AG32" s="623"/>
      <c r="AH32" s="623"/>
      <c r="AI32" s="623"/>
      <c r="AJ32" s="623"/>
      <c r="AK32" s="623"/>
      <c r="AM32" s="621"/>
      <c r="AN32" s="622"/>
      <c r="AO32" s="619"/>
      <c r="AP32" s="638"/>
      <c r="AQ32" s="619"/>
    </row>
    <row r="33" spans="1:43" s="626" customFormat="1" ht="11.25" customHeight="1" x14ac:dyDescent="0.2">
      <c r="A33" s="619"/>
      <c r="B33" s="620"/>
      <c r="C33" s="621"/>
      <c r="D33" s="622"/>
      <c r="E33" s="641"/>
      <c r="F33" s="641"/>
      <c r="G33" s="641"/>
      <c r="H33" s="641"/>
      <c r="I33" s="641"/>
      <c r="J33" s="641"/>
      <c r="K33" s="641"/>
      <c r="L33" s="641"/>
      <c r="M33" s="641"/>
      <c r="N33" s="641"/>
      <c r="O33" s="641"/>
      <c r="P33" s="641"/>
      <c r="Q33" s="641"/>
      <c r="R33" s="641"/>
      <c r="S33" s="641"/>
      <c r="T33" s="641"/>
      <c r="U33" s="621"/>
      <c r="V33" s="622"/>
      <c r="W33" s="619"/>
      <c r="X33" s="619" t="s">
        <v>806</v>
      </c>
      <c r="Y33" s="623"/>
      <c r="Z33" s="623"/>
      <c r="AA33" s="623"/>
      <c r="AB33" s="623" t="s">
        <v>9</v>
      </c>
      <c r="AC33" s="623"/>
      <c r="AD33" s="623"/>
      <c r="AE33" s="623"/>
      <c r="AF33" s="623"/>
      <c r="AG33" s="623"/>
      <c r="AH33" s="623"/>
      <c r="AI33" s="623"/>
      <c r="AJ33" s="623"/>
      <c r="AK33" s="623"/>
      <c r="AL33" s="625" t="s">
        <v>244</v>
      </c>
      <c r="AM33" s="621"/>
      <c r="AN33" s="622"/>
      <c r="AO33" s="619"/>
      <c r="AP33" s="638"/>
      <c r="AQ33" s="619"/>
    </row>
    <row r="34" spans="1:43" s="626" customFormat="1" ht="11.25" customHeight="1" x14ac:dyDescent="0.2">
      <c r="A34" s="619"/>
      <c r="B34" s="620"/>
      <c r="C34" s="621"/>
      <c r="D34" s="622"/>
      <c r="E34" s="641"/>
      <c r="F34" s="641"/>
      <c r="G34" s="641"/>
      <c r="H34" s="641"/>
      <c r="I34" s="641"/>
      <c r="J34" s="641"/>
      <c r="K34" s="641"/>
      <c r="L34" s="641"/>
      <c r="M34" s="641"/>
      <c r="N34" s="641"/>
      <c r="O34" s="641"/>
      <c r="P34" s="641"/>
      <c r="Q34" s="641"/>
      <c r="R34" s="641"/>
      <c r="S34" s="641"/>
      <c r="T34" s="641"/>
      <c r="U34" s="621"/>
      <c r="V34" s="622"/>
      <c r="AM34" s="621"/>
      <c r="AN34" s="622"/>
      <c r="AO34" s="619"/>
      <c r="AP34" s="638"/>
      <c r="AQ34" s="619"/>
    </row>
    <row r="35" spans="1:43" s="626" customFormat="1" ht="11.25" customHeight="1" x14ac:dyDescent="0.2">
      <c r="A35" s="619"/>
      <c r="B35" s="620"/>
      <c r="C35" s="621"/>
      <c r="D35" s="622"/>
      <c r="E35" s="641"/>
      <c r="F35" s="641"/>
      <c r="G35" s="641"/>
      <c r="H35" s="641"/>
      <c r="I35" s="641"/>
      <c r="J35" s="641"/>
      <c r="K35" s="641"/>
      <c r="L35" s="641"/>
      <c r="M35" s="641"/>
      <c r="N35" s="641"/>
      <c r="O35" s="641"/>
      <c r="P35" s="641"/>
      <c r="Q35" s="641"/>
      <c r="R35" s="641"/>
      <c r="S35" s="641"/>
      <c r="T35" s="641"/>
      <c r="U35" s="621"/>
      <c r="V35" s="622"/>
      <c r="W35" s="619" t="s">
        <v>253</v>
      </c>
      <c r="X35" s="619"/>
      <c r="Y35" s="619"/>
      <c r="Z35" s="619"/>
      <c r="AA35" s="619"/>
      <c r="AB35" s="619"/>
      <c r="AC35" s="619"/>
      <c r="AD35" s="619"/>
      <c r="AE35" s="619"/>
      <c r="AF35" s="619"/>
      <c r="AG35" s="619"/>
      <c r="AH35" s="619"/>
      <c r="AI35" s="619"/>
      <c r="AJ35" s="619"/>
      <c r="AK35" s="619"/>
      <c r="AL35" s="642" t="s">
        <v>254</v>
      </c>
      <c r="AM35" s="621"/>
      <c r="AN35" s="622"/>
      <c r="AO35" s="619"/>
      <c r="AP35" s="638"/>
      <c r="AQ35" s="619"/>
    </row>
    <row r="36" spans="1:43" s="626" customFormat="1" ht="11.25" customHeight="1" x14ac:dyDescent="0.2">
      <c r="A36" s="619"/>
      <c r="B36" s="620"/>
      <c r="C36" s="621"/>
      <c r="D36" s="622"/>
      <c r="E36" s="641"/>
      <c r="F36" s="641"/>
      <c r="G36" s="641"/>
      <c r="H36" s="641"/>
      <c r="I36" s="641"/>
      <c r="J36" s="641"/>
      <c r="K36" s="641"/>
      <c r="L36" s="641"/>
      <c r="M36" s="641"/>
      <c r="N36" s="641"/>
      <c r="O36" s="641"/>
      <c r="P36" s="641"/>
      <c r="Q36" s="641"/>
      <c r="R36" s="641"/>
      <c r="S36" s="641"/>
      <c r="T36" s="641"/>
      <c r="U36" s="621"/>
      <c r="V36" s="622"/>
      <c r="W36" s="619"/>
      <c r="X36" s="619"/>
      <c r="Y36" s="619"/>
      <c r="Z36" s="643" t="s">
        <v>102</v>
      </c>
      <c r="AA36" s="643"/>
      <c r="AB36" s="643"/>
      <c r="AC36" s="643"/>
      <c r="AD36" s="643"/>
      <c r="AE36" s="643"/>
      <c r="AF36" s="643"/>
      <c r="AG36" s="643"/>
      <c r="AH36" s="643"/>
      <c r="AI36" s="643"/>
      <c r="AJ36" s="643"/>
      <c r="AK36" s="643"/>
      <c r="AL36" s="642"/>
      <c r="AM36" s="621"/>
      <c r="AN36" s="622"/>
      <c r="AO36" s="619"/>
      <c r="AP36" s="638"/>
      <c r="AQ36" s="619"/>
    </row>
    <row r="37" spans="1:43" s="626" customFormat="1" ht="6" customHeight="1" x14ac:dyDescent="0.2">
      <c r="A37" s="627"/>
      <c r="B37" s="628"/>
      <c r="C37" s="629"/>
      <c r="D37" s="630"/>
      <c r="E37" s="627"/>
      <c r="F37" s="627"/>
      <c r="G37" s="627"/>
      <c r="H37" s="627"/>
      <c r="I37" s="627"/>
      <c r="J37" s="627"/>
      <c r="K37" s="627"/>
      <c r="L37" s="627"/>
      <c r="M37" s="627"/>
      <c r="N37" s="627"/>
      <c r="O37" s="627"/>
      <c r="P37" s="627"/>
      <c r="Q37" s="627"/>
      <c r="R37" s="627"/>
      <c r="S37" s="627"/>
      <c r="T37" s="627"/>
      <c r="U37" s="629"/>
      <c r="V37" s="630"/>
      <c r="W37" s="627"/>
      <c r="X37" s="627"/>
      <c r="Y37" s="627"/>
      <c r="Z37" s="627"/>
      <c r="AA37" s="627"/>
      <c r="AB37" s="627"/>
      <c r="AC37" s="627"/>
      <c r="AD37" s="627"/>
      <c r="AE37" s="627"/>
      <c r="AF37" s="627"/>
      <c r="AG37" s="627"/>
      <c r="AH37" s="627"/>
      <c r="AI37" s="627"/>
      <c r="AJ37" s="627"/>
      <c r="AK37" s="627"/>
      <c r="AL37" s="631"/>
      <c r="AM37" s="629"/>
      <c r="AN37" s="630"/>
      <c r="AO37" s="627"/>
      <c r="AP37" s="627"/>
      <c r="AQ37" s="627"/>
    </row>
    <row r="38" spans="1:43" s="626" customFormat="1" ht="6" customHeight="1" x14ac:dyDescent="0.2">
      <c r="A38" s="632"/>
      <c r="B38" s="633"/>
      <c r="C38" s="634"/>
      <c r="D38" s="635"/>
      <c r="E38" s="632"/>
      <c r="F38" s="632"/>
      <c r="G38" s="632"/>
      <c r="H38" s="632"/>
      <c r="I38" s="632"/>
      <c r="J38" s="632"/>
      <c r="K38" s="632"/>
      <c r="L38" s="632"/>
      <c r="M38" s="632"/>
      <c r="N38" s="632"/>
      <c r="O38" s="632"/>
      <c r="P38" s="632"/>
      <c r="Q38" s="632"/>
      <c r="R38" s="632"/>
      <c r="S38" s="632"/>
      <c r="T38" s="632"/>
      <c r="U38" s="634"/>
      <c r="V38" s="635"/>
      <c r="W38" s="632"/>
      <c r="X38" s="632"/>
      <c r="Y38" s="632"/>
      <c r="Z38" s="632"/>
      <c r="AA38" s="632"/>
      <c r="AB38" s="632"/>
      <c r="AC38" s="632"/>
      <c r="AD38" s="632"/>
      <c r="AE38" s="632"/>
      <c r="AF38" s="632"/>
      <c r="AG38" s="632"/>
      <c r="AH38" s="632"/>
      <c r="AI38" s="632"/>
      <c r="AJ38" s="632"/>
      <c r="AK38" s="632"/>
      <c r="AL38" s="636"/>
      <c r="AM38" s="634"/>
      <c r="AN38" s="635"/>
      <c r="AO38" s="632"/>
      <c r="AP38" s="632"/>
      <c r="AQ38" s="632"/>
    </row>
    <row r="39" spans="1:43" s="626" customFormat="1" ht="11.25" customHeight="1" x14ac:dyDescent="0.2">
      <c r="A39" s="619"/>
      <c r="B39" s="644">
        <v>707</v>
      </c>
      <c r="C39" s="621"/>
      <c r="D39" s="622"/>
      <c r="E39" s="773" t="str">
        <f ca="1">VLOOKUP(INDIRECT(ADDRESS(ROW(),COLUMN()-3)),Language_Translations,MATCH(Language_Selected,Language_Options,0),FALSE)</f>
        <v>Was this marriage ever registered with the civil authority?</v>
      </c>
      <c r="F39" s="773"/>
      <c r="G39" s="773"/>
      <c r="H39" s="773"/>
      <c r="I39" s="773"/>
      <c r="J39" s="773"/>
      <c r="K39" s="773"/>
      <c r="L39" s="773"/>
      <c r="M39" s="773"/>
      <c r="N39" s="773"/>
      <c r="O39" s="773"/>
      <c r="P39" s="773"/>
      <c r="Q39" s="773"/>
      <c r="R39" s="773"/>
      <c r="S39" s="773"/>
      <c r="T39" s="773"/>
      <c r="U39" s="621"/>
      <c r="V39" s="622"/>
      <c r="W39" s="619" t="s">
        <v>112</v>
      </c>
      <c r="X39" s="619"/>
      <c r="Y39" s="623" t="s">
        <v>9</v>
      </c>
      <c r="Z39" s="623"/>
      <c r="AA39" s="623"/>
      <c r="AB39" s="623"/>
      <c r="AC39" s="623"/>
      <c r="AD39" s="623"/>
      <c r="AE39" s="623"/>
      <c r="AF39" s="623"/>
      <c r="AG39" s="623"/>
      <c r="AH39" s="623"/>
      <c r="AI39" s="623"/>
      <c r="AJ39" s="623"/>
      <c r="AK39" s="623"/>
      <c r="AL39" s="625" t="s">
        <v>87</v>
      </c>
      <c r="AM39" s="621"/>
      <c r="AN39" s="622"/>
      <c r="AO39" s="619"/>
      <c r="AP39" s="619"/>
      <c r="AQ39" s="619"/>
    </row>
    <row r="40" spans="1:43" s="626" customFormat="1" ht="11.25" customHeight="1" x14ac:dyDescent="0.2">
      <c r="A40" s="619"/>
      <c r="B40" s="620"/>
      <c r="C40" s="621"/>
      <c r="D40" s="622"/>
      <c r="E40" s="773"/>
      <c r="F40" s="773"/>
      <c r="G40" s="773"/>
      <c r="H40" s="773"/>
      <c r="I40" s="773"/>
      <c r="J40" s="773"/>
      <c r="K40" s="773"/>
      <c r="L40" s="773"/>
      <c r="M40" s="773"/>
      <c r="N40" s="773"/>
      <c r="O40" s="773"/>
      <c r="P40" s="773"/>
      <c r="Q40" s="773"/>
      <c r="R40" s="773"/>
      <c r="S40" s="773"/>
      <c r="T40" s="773"/>
      <c r="U40" s="621"/>
      <c r="V40" s="622"/>
      <c r="W40" s="619" t="s">
        <v>113</v>
      </c>
      <c r="X40" s="619"/>
      <c r="Y40" s="623" t="s">
        <v>9</v>
      </c>
      <c r="Z40" s="623"/>
      <c r="AA40" s="623"/>
      <c r="AB40" s="623"/>
      <c r="AC40" s="623"/>
      <c r="AD40" s="623"/>
      <c r="AE40" s="623"/>
      <c r="AF40" s="623"/>
      <c r="AG40" s="623"/>
      <c r="AH40" s="623"/>
      <c r="AI40" s="623"/>
      <c r="AJ40" s="623"/>
      <c r="AK40" s="623"/>
      <c r="AL40" s="625" t="s">
        <v>89</v>
      </c>
      <c r="AM40" s="621"/>
      <c r="AN40" s="622"/>
      <c r="AO40" s="619"/>
      <c r="AP40" s="638"/>
      <c r="AQ40" s="619"/>
    </row>
    <row r="41" spans="1:43" s="626" customFormat="1" ht="11.25" customHeight="1" x14ac:dyDescent="0.2">
      <c r="A41" s="619"/>
      <c r="B41" s="620"/>
      <c r="C41" s="621"/>
      <c r="D41" s="622"/>
      <c r="E41" s="773"/>
      <c r="F41" s="773"/>
      <c r="G41" s="773"/>
      <c r="H41" s="773"/>
      <c r="I41" s="773"/>
      <c r="J41" s="773"/>
      <c r="K41" s="773"/>
      <c r="L41" s="773"/>
      <c r="M41" s="773"/>
      <c r="N41" s="773"/>
      <c r="O41" s="773"/>
      <c r="P41" s="773"/>
      <c r="Q41" s="773"/>
      <c r="R41" s="773"/>
      <c r="S41" s="773"/>
      <c r="T41" s="773"/>
      <c r="U41" s="621"/>
      <c r="V41" s="622"/>
      <c r="W41" s="619" t="s">
        <v>260</v>
      </c>
      <c r="X41" s="619"/>
      <c r="Y41" s="619"/>
      <c r="Z41" s="619"/>
      <c r="AA41" s="619"/>
      <c r="AB41" s="623" t="s">
        <v>9</v>
      </c>
      <c r="AC41" s="624"/>
      <c r="AD41" s="623"/>
      <c r="AE41" s="623"/>
      <c r="AF41" s="623"/>
      <c r="AG41" s="623"/>
      <c r="AH41" s="623"/>
      <c r="AI41" s="623"/>
      <c r="AJ41" s="623"/>
      <c r="AK41" s="623"/>
      <c r="AL41" s="625" t="s">
        <v>212</v>
      </c>
      <c r="AM41" s="621"/>
      <c r="AN41" s="622"/>
      <c r="AO41" s="619"/>
      <c r="AP41" s="619"/>
      <c r="AQ41" s="619"/>
    </row>
    <row r="42" spans="1:43" s="626" customFormat="1" ht="6" customHeight="1" x14ac:dyDescent="0.2">
      <c r="A42" s="627"/>
      <c r="B42" s="628"/>
      <c r="C42" s="629"/>
      <c r="D42" s="630"/>
      <c r="E42" s="627"/>
      <c r="F42" s="627"/>
      <c r="G42" s="627"/>
      <c r="H42" s="627"/>
      <c r="I42" s="627"/>
      <c r="J42" s="627"/>
      <c r="K42" s="627"/>
      <c r="L42" s="627"/>
      <c r="M42" s="627"/>
      <c r="N42" s="627"/>
      <c r="O42" s="627"/>
      <c r="P42" s="627"/>
      <c r="Q42" s="627"/>
      <c r="R42" s="627"/>
      <c r="S42" s="627"/>
      <c r="T42" s="627"/>
      <c r="U42" s="629"/>
      <c r="V42" s="630"/>
      <c r="W42" s="627"/>
      <c r="X42" s="627"/>
      <c r="Y42" s="627"/>
      <c r="Z42" s="627"/>
      <c r="AA42" s="627"/>
      <c r="AB42" s="627"/>
      <c r="AC42" s="627"/>
      <c r="AD42" s="627"/>
      <c r="AE42" s="627"/>
      <c r="AF42" s="627"/>
      <c r="AG42" s="627"/>
      <c r="AH42" s="627"/>
      <c r="AI42" s="627"/>
      <c r="AJ42" s="627"/>
      <c r="AK42" s="627"/>
      <c r="AL42" s="631"/>
      <c r="AM42" s="629"/>
      <c r="AN42" s="630"/>
      <c r="AO42" s="627"/>
      <c r="AP42" s="627"/>
      <c r="AQ42" s="627"/>
    </row>
    <row r="43" spans="1:43" s="626" customFormat="1" ht="6" customHeight="1" x14ac:dyDescent="0.2">
      <c r="A43" s="619"/>
      <c r="B43" s="620"/>
      <c r="C43" s="621"/>
      <c r="D43" s="622"/>
      <c r="E43" s="619"/>
      <c r="F43" s="619"/>
      <c r="G43" s="619"/>
      <c r="H43" s="619"/>
      <c r="I43" s="619"/>
      <c r="J43" s="619"/>
      <c r="K43" s="619"/>
      <c r="L43" s="619"/>
      <c r="M43" s="619"/>
      <c r="N43" s="619"/>
      <c r="O43" s="619"/>
      <c r="P43" s="619"/>
      <c r="Q43" s="619"/>
      <c r="R43" s="619"/>
      <c r="S43" s="619"/>
      <c r="T43" s="619"/>
      <c r="U43" s="621"/>
      <c r="V43" s="622"/>
      <c r="W43" s="619"/>
      <c r="X43" s="619"/>
      <c r="Y43" s="619"/>
      <c r="Z43" s="619"/>
      <c r="AA43" s="619"/>
      <c r="AB43" s="619"/>
      <c r="AC43" s="619"/>
      <c r="AD43" s="619"/>
      <c r="AE43" s="619"/>
      <c r="AF43" s="619"/>
      <c r="AG43" s="619"/>
      <c r="AH43" s="619"/>
      <c r="AI43" s="619"/>
      <c r="AJ43" s="619"/>
      <c r="AK43" s="619"/>
      <c r="AL43" s="642"/>
      <c r="AM43" s="621"/>
      <c r="AN43" s="622"/>
      <c r="AO43" s="619"/>
      <c r="AP43" s="619"/>
      <c r="AQ43" s="619"/>
    </row>
    <row r="44" spans="1:43" s="626" customFormat="1" ht="11.25" customHeight="1" x14ac:dyDescent="0.2">
      <c r="A44" s="619"/>
      <c r="B44" s="644">
        <v>709</v>
      </c>
      <c r="C44" s="621"/>
      <c r="D44" s="622"/>
      <c r="E44" s="671" t="str">
        <f ca="1">VLOOKUP(INDIRECT(ADDRESS(ROW(),COLUMN()-3)),Language_Translations,MATCH(Language_Selected,Language_Options,0),FALSE)</f>
        <v>Is your (husband/partner) living with you now or is he staying elsewhere?</v>
      </c>
      <c r="F44" s="671"/>
      <c r="G44" s="671"/>
      <c r="H44" s="671"/>
      <c r="I44" s="671"/>
      <c r="J44" s="671"/>
      <c r="K44" s="671"/>
      <c r="L44" s="671"/>
      <c r="M44" s="671"/>
      <c r="N44" s="671"/>
      <c r="O44" s="671"/>
      <c r="P44" s="671"/>
      <c r="Q44" s="671"/>
      <c r="R44" s="671"/>
      <c r="S44" s="671"/>
      <c r="T44" s="671"/>
      <c r="U44" s="621"/>
      <c r="V44" s="622"/>
      <c r="W44" s="619" t="s">
        <v>810</v>
      </c>
      <c r="X44" s="619"/>
      <c r="Y44" s="619"/>
      <c r="Z44" s="619"/>
      <c r="AA44" s="619"/>
      <c r="AB44" s="619"/>
      <c r="AC44" s="623" t="s">
        <v>9</v>
      </c>
      <c r="AD44" s="623"/>
      <c r="AE44" s="623"/>
      <c r="AF44" s="624"/>
      <c r="AG44" s="623"/>
      <c r="AH44" s="623"/>
      <c r="AI44" s="623"/>
      <c r="AJ44" s="623"/>
      <c r="AK44" s="623"/>
      <c r="AL44" s="625" t="s">
        <v>87</v>
      </c>
      <c r="AM44" s="621"/>
      <c r="AN44" s="622"/>
      <c r="AO44" s="619"/>
      <c r="AP44" s="619"/>
      <c r="AQ44" s="619"/>
    </row>
    <row r="45" spans="1:43" ht="11.25" customHeight="1" x14ac:dyDescent="0.2">
      <c r="A45" s="232"/>
      <c r="B45" s="328"/>
      <c r="C45" s="334"/>
      <c r="D45" s="55"/>
      <c r="E45" s="671"/>
      <c r="F45" s="671"/>
      <c r="G45" s="671"/>
      <c r="H45" s="671"/>
      <c r="I45" s="671"/>
      <c r="J45" s="671"/>
      <c r="K45" s="671"/>
      <c r="L45" s="671"/>
      <c r="M45" s="671"/>
      <c r="N45" s="671"/>
      <c r="O45" s="671"/>
      <c r="P45" s="671"/>
      <c r="Q45" s="671"/>
      <c r="R45" s="671"/>
      <c r="S45" s="671"/>
      <c r="T45" s="671"/>
      <c r="U45" s="334"/>
      <c r="V45" s="55"/>
      <c r="W45" s="232" t="s">
        <v>811</v>
      </c>
      <c r="X45" s="232"/>
      <c r="Y45" s="232"/>
      <c r="Z45" s="232"/>
      <c r="AA45" s="232"/>
      <c r="AB45" s="232"/>
      <c r="AC45" s="232"/>
      <c r="AD45" s="232"/>
      <c r="AE45" s="51" t="s">
        <v>9</v>
      </c>
      <c r="AF45" s="111"/>
      <c r="AG45" s="51"/>
      <c r="AH45" s="51"/>
      <c r="AI45" s="51"/>
      <c r="AJ45" s="51"/>
      <c r="AK45" s="51"/>
      <c r="AL45" s="89" t="s">
        <v>89</v>
      </c>
      <c r="AM45" s="334"/>
      <c r="AN45" s="55"/>
      <c r="AO45" s="232"/>
      <c r="AP45" s="232"/>
      <c r="AQ45" s="232"/>
    </row>
    <row r="46" spans="1:43" ht="6" customHeight="1" thickBot="1" x14ac:dyDescent="0.25">
      <c r="A46" s="85"/>
      <c r="B46" s="332"/>
      <c r="C46" s="86"/>
      <c r="D46" s="87"/>
      <c r="E46" s="85"/>
      <c r="F46" s="85"/>
      <c r="G46" s="85"/>
      <c r="H46" s="85"/>
      <c r="I46" s="85"/>
      <c r="J46" s="85"/>
      <c r="K46" s="85"/>
      <c r="L46" s="85"/>
      <c r="M46" s="85"/>
      <c r="N46" s="85"/>
      <c r="O46" s="85"/>
      <c r="P46" s="85"/>
      <c r="Q46" s="85"/>
      <c r="R46" s="85"/>
      <c r="S46" s="85"/>
      <c r="T46" s="85"/>
      <c r="U46" s="86"/>
      <c r="V46" s="87"/>
      <c r="W46" s="85"/>
      <c r="X46" s="85"/>
      <c r="Y46" s="85"/>
      <c r="Z46" s="85"/>
      <c r="AA46" s="85"/>
      <c r="AB46" s="85"/>
      <c r="AC46" s="85"/>
      <c r="AD46" s="85"/>
      <c r="AE46" s="85"/>
      <c r="AF46" s="85"/>
      <c r="AG46" s="85"/>
      <c r="AH46" s="85"/>
      <c r="AI46" s="85"/>
      <c r="AJ46" s="85"/>
      <c r="AK46" s="85"/>
      <c r="AL46" s="105"/>
      <c r="AM46" s="86"/>
      <c r="AN46" s="87"/>
      <c r="AO46" s="85"/>
      <c r="AP46" s="85"/>
      <c r="AQ46" s="85"/>
    </row>
    <row r="47" spans="1:43" ht="6" customHeight="1" x14ac:dyDescent="0.2">
      <c r="A47" s="96"/>
      <c r="B47" s="97"/>
      <c r="C47" s="98"/>
      <c r="D47" s="99"/>
      <c r="E47" s="1"/>
      <c r="F47" s="1"/>
      <c r="G47" s="1"/>
      <c r="H47" s="1"/>
      <c r="I47" s="1"/>
      <c r="J47" s="1"/>
      <c r="K47" s="1"/>
      <c r="L47" s="1"/>
      <c r="M47" s="1"/>
      <c r="N47" s="1"/>
      <c r="O47" s="1"/>
      <c r="P47" s="1"/>
      <c r="Q47" s="1"/>
      <c r="R47" s="1"/>
      <c r="S47" s="1"/>
      <c r="T47" s="1"/>
      <c r="U47" s="98"/>
      <c r="V47" s="99"/>
      <c r="W47" s="1"/>
      <c r="X47" s="1"/>
      <c r="Y47" s="1"/>
      <c r="Z47" s="1"/>
      <c r="AA47" s="1"/>
      <c r="AB47" s="1"/>
      <c r="AC47" s="1"/>
      <c r="AD47" s="1"/>
      <c r="AE47" s="1"/>
      <c r="AF47" s="1"/>
      <c r="AG47" s="1"/>
      <c r="AH47" s="1"/>
      <c r="AI47" s="1"/>
      <c r="AJ47" s="1"/>
      <c r="AK47" s="1"/>
      <c r="AL47" s="100"/>
      <c r="AM47" s="98"/>
      <c r="AN47" s="99"/>
      <c r="AO47" s="1"/>
      <c r="AP47" s="1"/>
      <c r="AQ47" s="101"/>
    </row>
    <row r="48" spans="1:43" ht="11.25" customHeight="1" x14ac:dyDescent="0.2">
      <c r="A48" s="102"/>
      <c r="B48" s="146">
        <v>710</v>
      </c>
      <c r="C48" s="334"/>
      <c r="D48" s="55"/>
      <c r="E48" s="670" t="s">
        <v>812</v>
      </c>
      <c r="F48" s="670"/>
      <c r="G48" s="670"/>
      <c r="H48" s="670"/>
      <c r="I48" s="670"/>
      <c r="J48" s="670"/>
      <c r="K48" s="670"/>
      <c r="L48" s="670"/>
      <c r="M48" s="670"/>
      <c r="N48" s="670"/>
      <c r="O48" s="670"/>
      <c r="P48" s="670"/>
      <c r="Q48" s="670"/>
      <c r="R48" s="670"/>
      <c r="S48" s="670"/>
      <c r="T48" s="670"/>
      <c r="U48" s="334"/>
      <c r="V48" s="55"/>
      <c r="W48" s="232" t="s">
        <v>19</v>
      </c>
      <c r="X48" s="232"/>
      <c r="Y48" s="232"/>
      <c r="Z48" s="91"/>
      <c r="AA48" s="91"/>
      <c r="AB48" s="91"/>
      <c r="AC48" s="91"/>
      <c r="AD48" s="91"/>
      <c r="AE48" s="91"/>
      <c r="AF48" s="91"/>
      <c r="AG48" s="91"/>
      <c r="AH48" s="91"/>
      <c r="AI48" s="91"/>
      <c r="AJ48" s="91"/>
      <c r="AK48" s="91"/>
      <c r="AL48" s="92"/>
      <c r="AM48" s="334"/>
      <c r="AN48" s="55"/>
      <c r="AO48" s="232"/>
      <c r="AP48" s="232"/>
      <c r="AQ48" s="103"/>
    </row>
    <row r="49" spans="1:43" ht="11.25" customHeight="1" x14ac:dyDescent="0.2">
      <c r="A49" s="102"/>
      <c r="B49" s="328"/>
      <c r="C49" s="334"/>
      <c r="D49" s="55"/>
      <c r="E49" s="670"/>
      <c r="F49" s="670"/>
      <c r="G49" s="670"/>
      <c r="H49" s="670"/>
      <c r="I49" s="670"/>
      <c r="J49" s="670"/>
      <c r="K49" s="670"/>
      <c r="L49" s="670"/>
      <c r="M49" s="670"/>
      <c r="N49" s="670"/>
      <c r="O49" s="670"/>
      <c r="P49" s="670"/>
      <c r="Q49" s="670"/>
      <c r="R49" s="670"/>
      <c r="S49" s="670"/>
      <c r="T49" s="670"/>
      <c r="U49" s="334"/>
      <c r="V49" s="55"/>
      <c r="W49" s="232"/>
      <c r="X49" s="232"/>
      <c r="Y49" s="232"/>
      <c r="Z49" s="232"/>
      <c r="AA49" s="232"/>
      <c r="AB49" s="232"/>
      <c r="AC49" s="232"/>
      <c r="AD49" s="232"/>
      <c r="AE49" s="232"/>
      <c r="AF49" s="232"/>
      <c r="AG49" s="232"/>
      <c r="AH49" s="232"/>
      <c r="AI49" s="232"/>
      <c r="AJ49" s="232"/>
      <c r="AK49" s="232"/>
      <c r="AL49" s="88"/>
      <c r="AM49" s="334"/>
      <c r="AN49" s="55"/>
      <c r="AO49" s="232"/>
      <c r="AP49" s="232"/>
      <c r="AQ49" s="103"/>
    </row>
    <row r="50" spans="1:43" ht="11.25" customHeight="1" x14ac:dyDescent="0.2">
      <c r="A50" s="102"/>
      <c r="B50" s="328"/>
      <c r="C50" s="334"/>
      <c r="D50" s="55"/>
      <c r="E50" s="670"/>
      <c r="F50" s="670"/>
      <c r="G50" s="670"/>
      <c r="H50" s="670"/>
      <c r="I50" s="670"/>
      <c r="J50" s="670"/>
      <c r="K50" s="670"/>
      <c r="L50" s="670"/>
      <c r="M50" s="670"/>
      <c r="N50" s="670"/>
      <c r="O50" s="670"/>
      <c r="P50" s="670"/>
      <c r="Q50" s="670"/>
      <c r="R50" s="670"/>
      <c r="S50" s="670"/>
      <c r="T50" s="670"/>
      <c r="U50" s="334"/>
      <c r="V50" s="55"/>
      <c r="W50" s="232"/>
      <c r="X50" s="232"/>
      <c r="Y50" s="232"/>
      <c r="Z50" s="232"/>
      <c r="AA50" s="232"/>
      <c r="AB50" s="232"/>
      <c r="AC50" s="232"/>
      <c r="AD50" s="232"/>
      <c r="AE50" s="232"/>
      <c r="AF50" s="232"/>
      <c r="AG50" s="232"/>
      <c r="AH50" s="232"/>
      <c r="AI50" s="29"/>
      <c r="AJ50" s="50"/>
      <c r="AK50" s="29"/>
      <c r="AL50" s="23"/>
      <c r="AM50" s="334"/>
      <c r="AN50" s="55"/>
      <c r="AO50" s="232"/>
      <c r="AP50" s="232"/>
      <c r="AQ50" s="103"/>
    </row>
    <row r="51" spans="1:43" ht="11.25" customHeight="1" x14ac:dyDescent="0.2">
      <c r="A51" s="102"/>
      <c r="B51" s="328"/>
      <c r="C51" s="334"/>
      <c r="D51" s="55"/>
      <c r="E51" s="670"/>
      <c r="F51" s="670"/>
      <c r="G51" s="670"/>
      <c r="H51" s="670"/>
      <c r="I51" s="670"/>
      <c r="J51" s="670"/>
      <c r="K51" s="670"/>
      <c r="L51" s="670"/>
      <c r="M51" s="670"/>
      <c r="N51" s="670"/>
      <c r="O51" s="670"/>
      <c r="P51" s="670"/>
      <c r="Q51" s="670"/>
      <c r="R51" s="670"/>
      <c r="S51" s="670"/>
      <c r="T51" s="670"/>
      <c r="U51" s="334"/>
      <c r="V51" s="55"/>
      <c r="W51" s="232" t="s">
        <v>813</v>
      </c>
      <c r="X51" s="232"/>
      <c r="Y51" s="232"/>
      <c r="Z51" s="51" t="s">
        <v>9</v>
      </c>
      <c r="AA51" s="111"/>
      <c r="AB51" s="51"/>
      <c r="AC51" s="51"/>
      <c r="AD51" s="51"/>
      <c r="AE51" s="51"/>
      <c r="AF51" s="51"/>
      <c r="AG51" s="51"/>
      <c r="AH51" s="51"/>
      <c r="AI51" s="28"/>
      <c r="AJ51" s="52"/>
      <c r="AK51" s="28"/>
      <c r="AL51" s="24"/>
      <c r="AM51" s="334"/>
      <c r="AN51" s="55"/>
      <c r="AO51" s="232"/>
      <c r="AP51" s="232"/>
      <c r="AQ51" s="103"/>
    </row>
    <row r="52" spans="1:43" ht="6" customHeight="1" thickBot="1" x14ac:dyDescent="0.25">
      <c r="A52" s="104"/>
      <c r="B52" s="332"/>
      <c r="C52" s="86"/>
      <c r="D52" s="87"/>
      <c r="E52" s="85"/>
      <c r="F52" s="85"/>
      <c r="G52" s="85"/>
      <c r="H52" s="85"/>
      <c r="I52" s="85"/>
      <c r="J52" s="85"/>
      <c r="K52" s="85"/>
      <c r="L52" s="85"/>
      <c r="M52" s="85"/>
      <c r="N52" s="85"/>
      <c r="O52" s="85"/>
      <c r="P52" s="85"/>
      <c r="Q52" s="85"/>
      <c r="R52" s="85"/>
      <c r="S52" s="85"/>
      <c r="T52" s="85"/>
      <c r="U52" s="86"/>
      <c r="V52" s="87"/>
      <c r="W52" s="85"/>
      <c r="X52" s="85"/>
      <c r="Y52" s="85"/>
      <c r="Z52" s="85"/>
      <c r="AA52" s="85"/>
      <c r="AB52" s="85"/>
      <c r="AC52" s="85"/>
      <c r="AD52" s="85"/>
      <c r="AE52" s="85"/>
      <c r="AF52" s="85"/>
      <c r="AG52" s="85"/>
      <c r="AH52" s="85"/>
      <c r="AI52" s="85"/>
      <c r="AJ52" s="85"/>
      <c r="AK52" s="85"/>
      <c r="AL52" s="105"/>
      <c r="AM52" s="86"/>
      <c r="AN52" s="87"/>
      <c r="AO52" s="85"/>
      <c r="AP52" s="85"/>
      <c r="AQ52" s="106"/>
    </row>
    <row r="53" spans="1:43" ht="6" customHeight="1" x14ac:dyDescent="0.2">
      <c r="A53" s="127"/>
      <c r="B53" s="128"/>
      <c r="C53" s="129"/>
      <c r="D53" s="99"/>
      <c r="E53" s="1"/>
      <c r="F53" s="1"/>
      <c r="G53" s="1"/>
      <c r="H53" s="1"/>
      <c r="I53" s="1"/>
      <c r="J53" s="1"/>
      <c r="K53" s="1"/>
      <c r="L53" s="1"/>
      <c r="M53" s="1"/>
      <c r="N53" s="1"/>
      <c r="O53" s="1"/>
      <c r="P53" s="1"/>
      <c r="Q53" s="1"/>
      <c r="R53" s="1"/>
      <c r="S53" s="1"/>
      <c r="T53" s="1"/>
      <c r="U53" s="98"/>
      <c r="V53" s="99"/>
      <c r="W53" s="1"/>
      <c r="X53" s="1"/>
      <c r="Y53" s="1"/>
      <c r="Z53" s="1"/>
      <c r="AA53" s="1"/>
      <c r="AB53" s="1"/>
      <c r="AC53" s="1"/>
      <c r="AD53" s="1"/>
      <c r="AE53" s="1"/>
      <c r="AF53" s="1"/>
      <c r="AG53" s="1"/>
      <c r="AH53" s="1"/>
      <c r="AI53" s="1"/>
      <c r="AJ53" s="1"/>
      <c r="AK53" s="1"/>
      <c r="AL53" s="100"/>
      <c r="AM53" s="98"/>
      <c r="AN53" s="99"/>
      <c r="AO53" s="1"/>
      <c r="AP53" s="1"/>
      <c r="AQ53" s="1"/>
    </row>
    <row r="54" spans="1:43" ht="11.25" customHeight="1" x14ac:dyDescent="0.2">
      <c r="A54" s="262"/>
      <c r="B54" s="385">
        <v>711</v>
      </c>
      <c r="C54" s="131"/>
      <c r="D54" s="55"/>
      <c r="E54" s="671" t="str">
        <f ca="1">VLOOKUP(INDIRECT(ADDRESS(ROW(),COLUMN()-3)),Language_Translations,MATCH(Language_Selected,Language_Options,0),FALSE)</f>
        <v>Does your (husband/partner) have other wives or does he live with other women as if married?</v>
      </c>
      <c r="F54" s="671"/>
      <c r="G54" s="671"/>
      <c r="H54" s="671"/>
      <c r="I54" s="671"/>
      <c r="J54" s="671"/>
      <c r="K54" s="671"/>
      <c r="L54" s="671"/>
      <c r="M54" s="671"/>
      <c r="N54" s="671"/>
      <c r="O54" s="671"/>
      <c r="P54" s="671"/>
      <c r="Q54" s="671"/>
      <c r="R54" s="671"/>
      <c r="S54" s="671"/>
      <c r="T54" s="671"/>
      <c r="U54" s="334"/>
      <c r="V54" s="55"/>
      <c r="W54" s="232" t="s">
        <v>112</v>
      </c>
      <c r="X54" s="232"/>
      <c r="Y54" s="51" t="s">
        <v>9</v>
      </c>
      <c r="Z54" s="51"/>
      <c r="AA54" s="51"/>
      <c r="AB54" s="51"/>
      <c r="AC54" s="51"/>
      <c r="AD54" s="51"/>
      <c r="AE54" s="51"/>
      <c r="AF54" s="51"/>
      <c r="AG54" s="51"/>
      <c r="AH54" s="51"/>
      <c r="AI54" s="51"/>
      <c r="AJ54" s="51"/>
      <c r="AK54" s="51"/>
      <c r="AL54" s="89" t="s">
        <v>87</v>
      </c>
      <c r="AM54" s="334"/>
      <c r="AN54" s="55"/>
      <c r="AO54" s="232"/>
      <c r="AP54" s="232"/>
      <c r="AQ54" s="232"/>
    </row>
    <row r="55" spans="1:43" ht="11.25" customHeight="1" x14ac:dyDescent="0.2">
      <c r="A55" s="262"/>
      <c r="B55" s="130" t="s">
        <v>52</v>
      </c>
      <c r="C55" s="131"/>
      <c r="D55" s="55"/>
      <c r="E55" s="671"/>
      <c r="F55" s="671"/>
      <c r="G55" s="671"/>
      <c r="H55" s="671"/>
      <c r="I55" s="671"/>
      <c r="J55" s="671"/>
      <c r="K55" s="671"/>
      <c r="L55" s="671"/>
      <c r="M55" s="671"/>
      <c r="N55" s="671"/>
      <c r="O55" s="671"/>
      <c r="P55" s="671"/>
      <c r="Q55" s="671"/>
      <c r="R55" s="671"/>
      <c r="S55" s="671"/>
      <c r="T55" s="671"/>
      <c r="U55" s="334"/>
      <c r="V55" s="55"/>
      <c r="W55" s="232" t="s">
        <v>113</v>
      </c>
      <c r="X55" s="232"/>
      <c r="Y55" s="51" t="s">
        <v>9</v>
      </c>
      <c r="Z55" s="51"/>
      <c r="AA55" s="51"/>
      <c r="AB55" s="51"/>
      <c r="AC55" s="51"/>
      <c r="AD55" s="51"/>
      <c r="AE55" s="51"/>
      <c r="AF55" s="51"/>
      <c r="AG55" s="51"/>
      <c r="AH55" s="51"/>
      <c r="AI55" s="51"/>
      <c r="AJ55" s="51"/>
      <c r="AK55" s="51"/>
      <c r="AL55" s="89" t="s">
        <v>89</v>
      </c>
      <c r="AM55" s="334"/>
      <c r="AN55" s="55"/>
      <c r="AO55" s="232"/>
      <c r="AP55" s="675">
        <v>714</v>
      </c>
      <c r="AQ55" s="232"/>
    </row>
    <row r="56" spans="1:43" ht="11.25" customHeight="1" x14ac:dyDescent="0.2">
      <c r="A56" s="262"/>
      <c r="B56" s="130"/>
      <c r="C56" s="131"/>
      <c r="D56" s="55"/>
      <c r="E56" s="671"/>
      <c r="F56" s="671"/>
      <c r="G56" s="671"/>
      <c r="H56" s="671"/>
      <c r="I56" s="671"/>
      <c r="J56" s="671"/>
      <c r="K56" s="671"/>
      <c r="L56" s="671"/>
      <c r="M56" s="671"/>
      <c r="N56" s="671"/>
      <c r="O56" s="671"/>
      <c r="P56" s="671"/>
      <c r="Q56" s="671"/>
      <c r="R56" s="671"/>
      <c r="S56" s="671"/>
      <c r="T56" s="671"/>
      <c r="U56" s="334"/>
      <c r="V56" s="55"/>
      <c r="W56" s="232" t="s">
        <v>260</v>
      </c>
      <c r="X56" s="232"/>
      <c r="Y56" s="232"/>
      <c r="Z56" s="232"/>
      <c r="AA56" s="232"/>
      <c r="AB56" s="51" t="s">
        <v>9</v>
      </c>
      <c r="AC56" s="111"/>
      <c r="AD56" s="51"/>
      <c r="AE56" s="51"/>
      <c r="AF56" s="51"/>
      <c r="AG56" s="51"/>
      <c r="AH56" s="51"/>
      <c r="AI56" s="51"/>
      <c r="AJ56" s="51"/>
      <c r="AK56" s="51"/>
      <c r="AL56" s="89" t="s">
        <v>212</v>
      </c>
      <c r="AM56" s="334"/>
      <c r="AN56" s="55"/>
      <c r="AO56" s="232"/>
      <c r="AP56" s="675"/>
      <c r="AQ56" s="232"/>
    </row>
    <row r="57" spans="1:43" ht="6" customHeight="1" x14ac:dyDescent="0.2">
      <c r="A57" s="132"/>
      <c r="B57" s="133"/>
      <c r="C57" s="134"/>
      <c r="D57" s="28"/>
      <c r="E57" s="91"/>
      <c r="F57" s="91"/>
      <c r="G57" s="91"/>
      <c r="H57" s="91"/>
      <c r="I57" s="91"/>
      <c r="J57" s="91"/>
      <c r="K57" s="91"/>
      <c r="L57" s="91"/>
      <c r="M57" s="91"/>
      <c r="N57" s="91"/>
      <c r="O57" s="91"/>
      <c r="P57" s="91"/>
      <c r="Q57" s="91"/>
      <c r="R57" s="91"/>
      <c r="S57" s="91"/>
      <c r="T57" s="91"/>
      <c r="U57" s="52"/>
      <c r="V57" s="28"/>
      <c r="W57" s="91"/>
      <c r="X57" s="91"/>
      <c r="Y57" s="91"/>
      <c r="Z57" s="91"/>
      <c r="AA57" s="91"/>
      <c r="AB57" s="91"/>
      <c r="AC57" s="91"/>
      <c r="AD57" s="91"/>
      <c r="AE57" s="91"/>
      <c r="AF57" s="91"/>
      <c r="AG57" s="91"/>
      <c r="AH57" s="91"/>
      <c r="AI57" s="91"/>
      <c r="AJ57" s="91"/>
      <c r="AK57" s="91"/>
      <c r="AL57" s="92"/>
      <c r="AM57" s="52"/>
      <c r="AN57" s="28"/>
      <c r="AO57" s="91"/>
      <c r="AP57" s="91"/>
      <c r="AQ57" s="91"/>
    </row>
    <row r="58" spans="1:43" ht="6" customHeight="1" x14ac:dyDescent="0.2">
      <c r="A58" s="135"/>
      <c r="B58" s="348"/>
      <c r="C58" s="136"/>
      <c r="D58" s="29"/>
      <c r="E58" s="18"/>
      <c r="F58" s="18"/>
      <c r="G58" s="18"/>
      <c r="H58" s="18"/>
      <c r="I58" s="18"/>
      <c r="J58" s="18"/>
      <c r="K58" s="18"/>
      <c r="L58" s="18"/>
      <c r="M58" s="18"/>
      <c r="N58" s="18"/>
      <c r="O58" s="18"/>
      <c r="P58" s="18"/>
      <c r="Q58" s="18"/>
      <c r="R58" s="18"/>
      <c r="S58" s="18"/>
      <c r="T58" s="18"/>
      <c r="U58" s="50"/>
      <c r="V58" s="29"/>
      <c r="W58" s="18"/>
      <c r="X58" s="18"/>
      <c r="Y58" s="18"/>
      <c r="Z58" s="18"/>
      <c r="AA58" s="18"/>
      <c r="AB58" s="18"/>
      <c r="AC58" s="18"/>
      <c r="AD58" s="18"/>
      <c r="AE58" s="18"/>
      <c r="AF58" s="18"/>
      <c r="AG58" s="18"/>
      <c r="AH58" s="18"/>
      <c r="AI58" s="18"/>
      <c r="AJ58" s="18"/>
      <c r="AK58" s="18"/>
      <c r="AL58" s="26"/>
      <c r="AM58" s="50"/>
      <c r="AN58" s="29"/>
      <c r="AO58" s="18"/>
      <c r="AP58" s="18"/>
      <c r="AQ58" s="18"/>
    </row>
    <row r="59" spans="1:43" ht="11.25" customHeight="1" x14ac:dyDescent="0.2">
      <c r="A59" s="262"/>
      <c r="B59" s="385">
        <v>712</v>
      </c>
      <c r="C59" s="131"/>
      <c r="D59" s="55"/>
      <c r="E59" s="671" t="str">
        <f ca="1">VLOOKUP(INDIRECT(ADDRESS(ROW(),COLUMN()-3)),Language_Translations,MATCH(Language_Selected,Language_Options,0),FALSE)</f>
        <v>Including yourself, in total, how many wives or live-in partners does he have?</v>
      </c>
      <c r="F59" s="671"/>
      <c r="G59" s="671"/>
      <c r="H59" s="671"/>
      <c r="I59" s="671"/>
      <c r="J59" s="671"/>
      <c r="K59" s="671"/>
      <c r="L59" s="671"/>
      <c r="M59" s="671"/>
      <c r="N59" s="671"/>
      <c r="O59" s="671"/>
      <c r="P59" s="671"/>
      <c r="Q59" s="671"/>
      <c r="R59" s="671"/>
      <c r="S59" s="671"/>
      <c r="T59" s="671"/>
      <c r="U59" s="334"/>
      <c r="V59" s="55"/>
      <c r="W59" s="232" t="s">
        <v>814</v>
      </c>
      <c r="X59" s="232"/>
      <c r="Y59" s="232"/>
      <c r="Z59" s="232"/>
      <c r="AA59" s="232"/>
      <c r="AB59" s="232"/>
      <c r="AC59" s="232"/>
      <c r="AD59" s="232"/>
      <c r="AE59" s="232"/>
      <c r="AF59" s="232"/>
      <c r="AG59" s="232"/>
      <c r="AH59" s="232"/>
      <c r="AI59" s="29"/>
      <c r="AJ59" s="50"/>
      <c r="AK59" s="29"/>
      <c r="AL59" s="23"/>
      <c r="AM59" s="334"/>
      <c r="AN59" s="55"/>
      <c r="AO59" s="232"/>
      <c r="AP59" s="232"/>
      <c r="AQ59" s="232"/>
    </row>
    <row r="60" spans="1:43" ht="11.25" customHeight="1" x14ac:dyDescent="0.2">
      <c r="A60" s="262"/>
      <c r="B60" s="130" t="s">
        <v>52</v>
      </c>
      <c r="C60" s="131"/>
      <c r="D60" s="55"/>
      <c r="E60" s="671"/>
      <c r="F60" s="671"/>
      <c r="G60" s="671"/>
      <c r="H60" s="671"/>
      <c r="I60" s="671"/>
      <c r="J60" s="671"/>
      <c r="K60" s="671"/>
      <c r="L60" s="671"/>
      <c r="M60" s="671"/>
      <c r="N60" s="671"/>
      <c r="O60" s="671"/>
      <c r="P60" s="671"/>
      <c r="Q60" s="671"/>
      <c r="R60" s="671"/>
      <c r="S60" s="671"/>
      <c r="T60" s="671"/>
      <c r="U60" s="334"/>
      <c r="V60" s="55"/>
      <c r="X60" s="232" t="s">
        <v>815</v>
      </c>
      <c r="Y60" s="232"/>
      <c r="Z60" s="232"/>
      <c r="AA60" s="232"/>
      <c r="AB60" s="232"/>
      <c r="AC60" s="232"/>
      <c r="AD60" s="232"/>
      <c r="AE60" s="232"/>
      <c r="AF60" s="51" t="s">
        <v>9</v>
      </c>
      <c r="AG60" s="51"/>
      <c r="AH60" s="51"/>
      <c r="AI60" s="28"/>
      <c r="AJ60" s="52"/>
      <c r="AK60" s="28"/>
      <c r="AL60" s="24"/>
      <c r="AM60" s="334"/>
      <c r="AN60" s="55"/>
      <c r="AO60" s="232"/>
      <c r="AP60" s="232"/>
      <c r="AQ60" s="232"/>
    </row>
    <row r="61" spans="1:43" ht="11.25" customHeight="1" x14ac:dyDescent="0.2">
      <c r="A61" s="262"/>
      <c r="B61" s="130"/>
      <c r="C61" s="131"/>
      <c r="D61" s="55"/>
      <c r="E61" s="671"/>
      <c r="F61" s="671"/>
      <c r="G61" s="671"/>
      <c r="H61" s="671"/>
      <c r="I61" s="671"/>
      <c r="J61" s="671"/>
      <c r="K61" s="671"/>
      <c r="L61" s="671"/>
      <c r="M61" s="671"/>
      <c r="N61" s="671"/>
      <c r="O61" s="671"/>
      <c r="P61" s="671"/>
      <c r="Q61" s="671"/>
      <c r="R61" s="671"/>
      <c r="S61" s="671"/>
      <c r="T61" s="671"/>
      <c r="U61" s="334"/>
      <c r="V61" s="55"/>
      <c r="W61" s="232"/>
      <c r="X61" s="232"/>
      <c r="Y61" s="232"/>
      <c r="Z61" s="232"/>
      <c r="AA61" s="232"/>
      <c r="AB61" s="232"/>
      <c r="AC61" s="232"/>
      <c r="AD61" s="232"/>
      <c r="AE61" s="232"/>
      <c r="AF61" s="232"/>
      <c r="AG61" s="232"/>
      <c r="AH61" s="232"/>
      <c r="AI61" s="232"/>
      <c r="AJ61" s="232"/>
      <c r="AK61" s="232"/>
      <c r="AL61" s="88"/>
      <c r="AM61" s="334"/>
      <c r="AN61" s="55"/>
      <c r="AO61" s="232"/>
      <c r="AP61" s="232"/>
      <c r="AQ61" s="232"/>
    </row>
    <row r="62" spans="1:43" ht="11.25" customHeight="1" x14ac:dyDescent="0.2">
      <c r="A62" s="262"/>
      <c r="B62" s="130"/>
      <c r="C62" s="131"/>
      <c r="D62" s="55"/>
      <c r="E62" s="671"/>
      <c r="F62" s="671"/>
      <c r="G62" s="671"/>
      <c r="H62" s="671"/>
      <c r="I62" s="671"/>
      <c r="J62" s="671"/>
      <c r="K62" s="671"/>
      <c r="L62" s="671"/>
      <c r="M62" s="671"/>
      <c r="N62" s="671"/>
      <c r="O62" s="671"/>
      <c r="P62" s="671"/>
      <c r="Q62" s="671"/>
      <c r="R62" s="671"/>
      <c r="S62" s="671"/>
      <c r="T62" s="671"/>
      <c r="U62" s="334"/>
      <c r="V62" s="55"/>
      <c r="W62" s="232" t="s">
        <v>260</v>
      </c>
      <c r="X62" s="232"/>
      <c r="Y62" s="232"/>
      <c r="Z62" s="232"/>
      <c r="AA62" s="232"/>
      <c r="AB62" s="51" t="s">
        <v>9</v>
      </c>
      <c r="AC62" s="111"/>
      <c r="AD62" s="51"/>
      <c r="AE62" s="51"/>
      <c r="AF62" s="51"/>
      <c r="AG62" s="51"/>
      <c r="AH62" s="51"/>
      <c r="AI62" s="51"/>
      <c r="AJ62" s="51"/>
      <c r="AK62" s="51"/>
      <c r="AL62" s="89" t="s">
        <v>83</v>
      </c>
      <c r="AM62" s="334"/>
      <c r="AN62" s="55"/>
      <c r="AO62" s="232"/>
      <c r="AP62" s="232"/>
      <c r="AQ62" s="232"/>
    </row>
    <row r="63" spans="1:43" ht="6" customHeight="1" x14ac:dyDescent="0.2">
      <c r="A63" s="132"/>
      <c r="B63" s="133"/>
      <c r="C63" s="134"/>
      <c r="D63" s="28"/>
      <c r="E63" s="91"/>
      <c r="F63" s="91"/>
      <c r="G63" s="91"/>
      <c r="H63" s="91"/>
      <c r="I63" s="91"/>
      <c r="J63" s="91"/>
      <c r="K63" s="91"/>
      <c r="L63" s="91"/>
      <c r="M63" s="91"/>
      <c r="N63" s="91"/>
      <c r="O63" s="91"/>
      <c r="P63" s="91"/>
      <c r="Q63" s="91"/>
      <c r="R63" s="91"/>
      <c r="S63" s="91"/>
      <c r="T63" s="91"/>
      <c r="U63" s="52"/>
      <c r="V63" s="28"/>
      <c r="W63" s="91"/>
      <c r="X63" s="91"/>
      <c r="Y63" s="91"/>
      <c r="Z63" s="91"/>
      <c r="AA63" s="91"/>
      <c r="AB63" s="91"/>
      <c r="AC63" s="91"/>
      <c r="AD63" s="91"/>
      <c r="AE63" s="91"/>
      <c r="AF63" s="91"/>
      <c r="AG63" s="91"/>
      <c r="AH63" s="91"/>
      <c r="AI63" s="91"/>
      <c r="AJ63" s="91"/>
      <c r="AK63" s="91"/>
      <c r="AL63" s="92"/>
      <c r="AM63" s="52"/>
      <c r="AN63" s="28"/>
      <c r="AO63" s="91"/>
      <c r="AP63" s="91"/>
      <c r="AQ63" s="91"/>
    </row>
    <row r="64" spans="1:43" ht="6" customHeight="1" x14ac:dyDescent="0.2">
      <c r="A64" s="135"/>
      <c r="B64" s="348"/>
      <c r="C64" s="136"/>
      <c r="D64" s="29"/>
      <c r="E64" s="18"/>
      <c r="F64" s="18"/>
      <c r="G64" s="18"/>
      <c r="H64" s="18"/>
      <c r="I64" s="18"/>
      <c r="J64" s="18"/>
      <c r="K64" s="18"/>
      <c r="L64" s="18"/>
      <c r="M64" s="18"/>
      <c r="N64" s="18"/>
      <c r="O64" s="18"/>
      <c r="P64" s="18"/>
      <c r="Q64" s="18"/>
      <c r="R64" s="18"/>
      <c r="S64" s="18"/>
      <c r="T64" s="18"/>
      <c r="U64" s="50"/>
      <c r="V64" s="29"/>
      <c r="W64" s="18"/>
      <c r="X64" s="18"/>
      <c r="Y64" s="18"/>
      <c r="Z64" s="18"/>
      <c r="AA64" s="18"/>
      <c r="AB64" s="18"/>
      <c r="AC64" s="18"/>
      <c r="AD64" s="18"/>
      <c r="AE64" s="18"/>
      <c r="AF64" s="18"/>
      <c r="AG64" s="18"/>
      <c r="AH64" s="18"/>
      <c r="AI64" s="18"/>
      <c r="AJ64" s="18"/>
      <c r="AK64" s="18"/>
      <c r="AL64" s="26"/>
      <c r="AM64" s="50"/>
      <c r="AN64" s="29"/>
      <c r="AO64" s="18"/>
      <c r="AP64" s="18"/>
      <c r="AQ64" s="18"/>
    </row>
    <row r="65" spans="1:43" ht="11.25" customHeight="1" x14ac:dyDescent="0.2">
      <c r="A65" s="262"/>
      <c r="B65" s="385">
        <v>713</v>
      </c>
      <c r="C65" s="131"/>
      <c r="D65" s="55"/>
      <c r="E65" s="676" t="str">
        <f ca="1">VLOOKUP(INDIRECT(ADDRESS(ROW(),COLUMN()-3)),Language_Translations,MATCH(Language_Selected,Language_Options,0),FALSE)</f>
        <v>Are you the first, second, … wife?</v>
      </c>
      <c r="F65" s="676"/>
      <c r="G65" s="676"/>
      <c r="H65" s="676"/>
      <c r="I65" s="676"/>
      <c r="J65" s="676"/>
      <c r="K65" s="676"/>
      <c r="L65" s="676"/>
      <c r="M65" s="676"/>
      <c r="N65" s="676"/>
      <c r="O65" s="676"/>
      <c r="P65" s="676"/>
      <c r="Q65" s="676"/>
      <c r="R65" s="676"/>
      <c r="S65" s="676"/>
      <c r="T65" s="676"/>
      <c r="U65" s="334"/>
      <c r="V65" s="55"/>
      <c r="W65" s="232"/>
      <c r="X65" s="232"/>
      <c r="Y65" s="232"/>
      <c r="Z65" s="232"/>
      <c r="AA65" s="232"/>
      <c r="AB65" s="232"/>
      <c r="AC65" s="232"/>
      <c r="AD65" s="232"/>
      <c r="AE65" s="232"/>
      <c r="AF65" s="232"/>
      <c r="AG65" s="232"/>
      <c r="AH65" s="232"/>
      <c r="AI65" s="29"/>
      <c r="AJ65" s="50"/>
      <c r="AK65" s="29"/>
      <c r="AL65" s="23"/>
      <c r="AM65" s="334"/>
      <c r="AN65" s="55"/>
      <c r="AO65" s="232"/>
      <c r="AP65" s="232"/>
      <c r="AQ65" s="232"/>
    </row>
    <row r="66" spans="1:43" ht="11.25" customHeight="1" x14ac:dyDescent="0.2">
      <c r="A66" s="262"/>
      <c r="B66" s="130" t="s">
        <v>52</v>
      </c>
      <c r="C66" s="131"/>
      <c r="D66" s="55"/>
      <c r="E66" s="676"/>
      <c r="F66" s="676"/>
      <c r="G66" s="676"/>
      <c r="H66" s="676"/>
      <c r="I66" s="676"/>
      <c r="J66" s="676"/>
      <c r="K66" s="676"/>
      <c r="L66" s="676"/>
      <c r="M66" s="676"/>
      <c r="N66" s="676"/>
      <c r="O66" s="676"/>
      <c r="P66" s="676"/>
      <c r="Q66" s="676"/>
      <c r="R66" s="676"/>
      <c r="S66" s="676"/>
      <c r="T66" s="676"/>
      <c r="U66" s="334"/>
      <c r="V66" s="55"/>
      <c r="W66" s="232" t="s">
        <v>816</v>
      </c>
      <c r="X66" s="232"/>
      <c r="Y66" s="232"/>
      <c r="Z66" s="51" t="s">
        <v>9</v>
      </c>
      <c r="AA66" s="51"/>
      <c r="AB66" s="51"/>
      <c r="AC66" s="51"/>
      <c r="AD66" s="51"/>
      <c r="AE66" s="51"/>
      <c r="AF66" s="51"/>
      <c r="AG66" s="51"/>
      <c r="AH66" s="51"/>
      <c r="AI66" s="28"/>
      <c r="AJ66" s="52"/>
      <c r="AK66" s="28"/>
      <c r="AL66" s="24"/>
      <c r="AM66" s="334"/>
      <c r="AN66" s="55"/>
      <c r="AO66" s="232"/>
      <c r="AP66" s="232"/>
      <c r="AQ66" s="232"/>
    </row>
    <row r="67" spans="1:43" ht="11.25" customHeight="1" x14ac:dyDescent="0.2">
      <c r="A67" s="262"/>
      <c r="B67" s="130"/>
      <c r="C67" s="131"/>
      <c r="D67" s="55"/>
      <c r="E67" s="676"/>
      <c r="F67" s="676"/>
      <c r="G67" s="676"/>
      <c r="H67" s="676"/>
      <c r="I67" s="676"/>
      <c r="J67" s="676"/>
      <c r="K67" s="676"/>
      <c r="L67" s="676"/>
      <c r="M67" s="676"/>
      <c r="N67" s="676"/>
      <c r="O67" s="676"/>
      <c r="P67" s="676"/>
      <c r="Q67" s="676"/>
      <c r="R67" s="676"/>
      <c r="S67" s="676"/>
      <c r="T67" s="676"/>
      <c r="U67" s="334"/>
      <c r="V67" s="55"/>
      <c r="W67" s="232"/>
      <c r="X67" s="232"/>
      <c r="Y67" s="232"/>
      <c r="Z67" s="51"/>
      <c r="AA67" s="51"/>
      <c r="AB67" s="51"/>
      <c r="AC67" s="51"/>
      <c r="AD67" s="51"/>
      <c r="AE67" s="51"/>
      <c r="AF67" s="51"/>
      <c r="AG67" s="51"/>
      <c r="AH67" s="51"/>
      <c r="AI67" s="232"/>
      <c r="AJ67" s="232"/>
      <c r="AK67" s="232"/>
      <c r="AL67" s="88"/>
      <c r="AM67" s="334"/>
      <c r="AN67" s="55"/>
      <c r="AO67" s="232"/>
      <c r="AP67" s="232"/>
      <c r="AQ67" s="232"/>
    </row>
    <row r="68" spans="1:43" ht="11.25" customHeight="1" x14ac:dyDescent="0.2">
      <c r="A68" s="262"/>
      <c r="B68" s="130"/>
      <c r="C68" s="131"/>
      <c r="D68" s="55"/>
      <c r="E68" s="676"/>
      <c r="F68" s="676"/>
      <c r="G68" s="676"/>
      <c r="H68" s="676"/>
      <c r="I68" s="676"/>
      <c r="J68" s="676"/>
      <c r="K68" s="676"/>
      <c r="L68" s="676"/>
      <c r="M68" s="676"/>
      <c r="N68" s="676"/>
      <c r="O68" s="676"/>
      <c r="P68" s="676"/>
      <c r="Q68" s="676"/>
      <c r="R68" s="676"/>
      <c r="S68" s="676"/>
      <c r="T68" s="676"/>
      <c r="U68" s="334"/>
      <c r="V68" s="55"/>
      <c r="W68" s="232" t="s">
        <v>260</v>
      </c>
      <c r="X68" s="232"/>
      <c r="Y68" s="232"/>
      <c r="Z68" s="232"/>
      <c r="AA68" s="232"/>
      <c r="AB68" s="51" t="s">
        <v>9</v>
      </c>
      <c r="AC68" s="111"/>
      <c r="AD68" s="51"/>
      <c r="AE68" s="51"/>
      <c r="AF68" s="51"/>
      <c r="AG68" s="51"/>
      <c r="AH68" s="51"/>
      <c r="AI68" s="51"/>
      <c r="AJ68" s="51"/>
      <c r="AK68" s="51"/>
      <c r="AL68" s="89" t="s">
        <v>83</v>
      </c>
      <c r="AM68" s="334"/>
      <c r="AN68" s="55"/>
      <c r="AO68" s="232"/>
      <c r="AP68" s="232"/>
      <c r="AQ68" s="232"/>
    </row>
    <row r="69" spans="1:43" ht="6" customHeight="1" x14ac:dyDescent="0.2">
      <c r="A69" s="132"/>
      <c r="B69" s="133"/>
      <c r="C69" s="134"/>
      <c r="D69" s="28"/>
      <c r="E69" s="91"/>
      <c r="F69" s="91"/>
      <c r="G69" s="91"/>
      <c r="H69" s="91"/>
      <c r="I69" s="91"/>
      <c r="J69" s="91"/>
      <c r="K69" s="91"/>
      <c r="L69" s="91"/>
      <c r="M69" s="91"/>
      <c r="N69" s="91"/>
      <c r="O69" s="91"/>
      <c r="P69" s="91"/>
      <c r="Q69" s="91"/>
      <c r="R69" s="91"/>
      <c r="S69" s="91"/>
      <c r="T69" s="91"/>
      <c r="U69" s="52"/>
      <c r="V69" s="28"/>
      <c r="W69" s="91"/>
      <c r="X69" s="91"/>
      <c r="Y69" s="91"/>
      <c r="Z69" s="91"/>
      <c r="AA69" s="91"/>
      <c r="AB69" s="91"/>
      <c r="AC69" s="91"/>
      <c r="AD69" s="91"/>
      <c r="AE69" s="91"/>
      <c r="AF69" s="91"/>
      <c r="AG69" s="91"/>
      <c r="AH69" s="91"/>
      <c r="AI69" s="91"/>
      <c r="AJ69" s="91"/>
      <c r="AK69" s="91"/>
      <c r="AL69" s="92"/>
      <c r="AM69" s="52"/>
      <c r="AN69" s="28"/>
      <c r="AO69" s="91"/>
      <c r="AP69" s="91"/>
      <c r="AQ69" s="91"/>
    </row>
    <row r="70" spans="1:43" ht="6" customHeight="1" x14ac:dyDescent="0.2">
      <c r="A70" s="18"/>
      <c r="B70" s="326"/>
      <c r="C70" s="50"/>
      <c r="D70" s="29"/>
      <c r="E70" s="18"/>
      <c r="F70" s="18"/>
      <c r="G70" s="18"/>
      <c r="H70" s="18"/>
      <c r="I70" s="18"/>
      <c r="J70" s="18"/>
      <c r="K70" s="18"/>
      <c r="L70" s="18"/>
      <c r="M70" s="18"/>
      <c r="N70" s="18"/>
      <c r="O70" s="18"/>
      <c r="P70" s="18"/>
      <c r="Q70" s="18"/>
      <c r="R70" s="18"/>
      <c r="S70" s="18"/>
      <c r="T70" s="18"/>
      <c r="U70" s="50"/>
      <c r="V70" s="29"/>
      <c r="W70" s="18"/>
      <c r="X70" s="18"/>
      <c r="Y70" s="18"/>
      <c r="Z70" s="18"/>
      <c r="AA70" s="18"/>
      <c r="AB70" s="18"/>
      <c r="AC70" s="18"/>
      <c r="AD70" s="18"/>
      <c r="AE70" s="18"/>
      <c r="AF70" s="18"/>
      <c r="AG70" s="18"/>
      <c r="AH70" s="18"/>
      <c r="AI70" s="18"/>
      <c r="AJ70" s="18"/>
      <c r="AK70" s="18"/>
      <c r="AL70" s="26"/>
      <c r="AM70" s="50"/>
      <c r="AN70" s="29"/>
      <c r="AO70" s="18"/>
      <c r="AP70" s="18"/>
      <c r="AQ70" s="18"/>
    </row>
    <row r="71" spans="1:43" ht="11.25" customHeight="1" x14ac:dyDescent="0.2">
      <c r="A71" s="232"/>
      <c r="B71" s="146">
        <v>714</v>
      </c>
      <c r="C71" s="334"/>
      <c r="D71" s="55"/>
      <c r="E71" s="671" t="str">
        <f ca="1">VLOOKUP(INDIRECT(ADDRESS(ROW(),COLUMN()-3)),Language_Translations,MATCH(Language_Selected,Language_Options,0),FALSE)</f>
        <v>Have you been married or lived with a man only once or more than once?</v>
      </c>
      <c r="F71" s="671"/>
      <c r="G71" s="671"/>
      <c r="H71" s="671"/>
      <c r="I71" s="671"/>
      <c r="J71" s="671"/>
      <c r="K71" s="671"/>
      <c r="L71" s="671"/>
      <c r="M71" s="671"/>
      <c r="N71" s="671"/>
      <c r="O71" s="671"/>
      <c r="P71" s="671"/>
      <c r="Q71" s="671"/>
      <c r="R71" s="671"/>
      <c r="S71" s="671"/>
      <c r="T71" s="671"/>
      <c r="U71" s="334"/>
      <c r="V71" s="55"/>
      <c r="W71" s="232" t="s">
        <v>817</v>
      </c>
      <c r="X71" s="232"/>
      <c r="Y71" s="232"/>
      <c r="Z71" s="232"/>
      <c r="AA71" s="232"/>
      <c r="AB71" s="51" t="s">
        <v>9</v>
      </c>
      <c r="AC71" s="111"/>
      <c r="AD71" s="51"/>
      <c r="AE71" s="51"/>
      <c r="AF71" s="51"/>
      <c r="AG71" s="51"/>
      <c r="AH71" s="51"/>
      <c r="AI71" s="51"/>
      <c r="AJ71" s="51"/>
      <c r="AK71" s="51"/>
      <c r="AL71" s="89" t="s">
        <v>87</v>
      </c>
      <c r="AM71" s="334"/>
      <c r="AN71" s="55"/>
      <c r="AO71" s="232"/>
      <c r="AP71" s="232"/>
      <c r="AQ71" s="232"/>
    </row>
    <row r="72" spans="1:43" ht="11.25" customHeight="1" x14ac:dyDescent="0.2">
      <c r="A72" s="232"/>
      <c r="B72" s="328"/>
      <c r="C72" s="334"/>
      <c r="D72" s="55"/>
      <c r="E72" s="671"/>
      <c r="F72" s="671"/>
      <c r="G72" s="671"/>
      <c r="H72" s="671"/>
      <c r="I72" s="671"/>
      <c r="J72" s="671"/>
      <c r="K72" s="671"/>
      <c r="L72" s="671"/>
      <c r="M72" s="671"/>
      <c r="N72" s="671"/>
      <c r="O72" s="671"/>
      <c r="P72" s="671"/>
      <c r="Q72" s="671"/>
      <c r="R72" s="671"/>
      <c r="S72" s="671"/>
      <c r="T72" s="671"/>
      <c r="U72" s="334"/>
      <c r="V72" s="55"/>
      <c r="W72" s="232" t="s">
        <v>818</v>
      </c>
      <c r="X72" s="232"/>
      <c r="Y72" s="232"/>
      <c r="Z72" s="232"/>
      <c r="AA72" s="232"/>
      <c r="AB72" s="232"/>
      <c r="AC72" s="232"/>
      <c r="AD72" s="51" t="s">
        <v>9</v>
      </c>
      <c r="AE72" s="51"/>
      <c r="AF72" s="51"/>
      <c r="AG72" s="51"/>
      <c r="AH72" s="51"/>
      <c r="AI72" s="51"/>
      <c r="AJ72" s="51"/>
      <c r="AK72" s="51"/>
      <c r="AL72" s="89" t="s">
        <v>89</v>
      </c>
      <c r="AM72" s="334"/>
      <c r="AN72" s="55"/>
      <c r="AO72" s="232"/>
      <c r="AP72" s="232"/>
      <c r="AQ72" s="232"/>
    </row>
    <row r="73" spans="1:43" ht="6" customHeight="1" x14ac:dyDescent="0.2">
      <c r="A73" s="91"/>
      <c r="B73" s="90"/>
      <c r="C73" s="52"/>
      <c r="D73" s="28"/>
      <c r="E73" s="91"/>
      <c r="F73" s="91"/>
      <c r="G73" s="91"/>
      <c r="H73" s="91"/>
      <c r="I73" s="91"/>
      <c r="J73" s="91"/>
      <c r="K73" s="91"/>
      <c r="L73" s="91"/>
      <c r="M73" s="91"/>
      <c r="N73" s="91"/>
      <c r="O73" s="91"/>
      <c r="P73" s="91"/>
      <c r="Q73" s="91"/>
      <c r="R73" s="91"/>
      <c r="S73" s="91"/>
      <c r="T73" s="91"/>
      <c r="U73" s="52"/>
      <c r="V73" s="28"/>
      <c r="W73" s="91"/>
      <c r="X73" s="91"/>
      <c r="Y73" s="91"/>
      <c r="Z73" s="91"/>
      <c r="AA73" s="91"/>
      <c r="AB73" s="91"/>
      <c r="AC73" s="91"/>
      <c r="AD73" s="91"/>
      <c r="AE73" s="91"/>
      <c r="AF73" s="91"/>
      <c r="AG73" s="91"/>
      <c r="AH73" s="91"/>
      <c r="AI73" s="91"/>
      <c r="AJ73" s="91"/>
      <c r="AK73" s="91"/>
      <c r="AL73" s="92"/>
      <c r="AM73" s="52"/>
      <c r="AN73" s="28"/>
      <c r="AO73" s="91"/>
      <c r="AP73" s="91"/>
      <c r="AQ73" s="91"/>
    </row>
    <row r="74" spans="1:43" ht="6" customHeight="1" x14ac:dyDescent="0.2">
      <c r="A74" s="18"/>
      <c r="B74" s="326"/>
      <c r="C74" s="50"/>
      <c r="D74" s="29"/>
      <c r="E74" s="18"/>
      <c r="F74" s="18"/>
      <c r="G74" s="18"/>
      <c r="H74" s="18"/>
      <c r="I74" s="18"/>
      <c r="J74" s="18"/>
      <c r="K74" s="18"/>
      <c r="L74" s="18"/>
      <c r="M74" s="18"/>
      <c r="N74" s="18"/>
      <c r="O74" s="18"/>
      <c r="P74" s="18"/>
      <c r="Q74" s="18"/>
      <c r="R74" s="18"/>
      <c r="S74" s="18"/>
      <c r="T74" s="18"/>
      <c r="U74" s="50"/>
      <c r="V74" s="29"/>
      <c r="W74" s="18"/>
      <c r="X74" s="18"/>
      <c r="Y74" s="18"/>
      <c r="Z74" s="18"/>
      <c r="AA74" s="18"/>
      <c r="AB74" s="18"/>
      <c r="AC74" s="18"/>
      <c r="AD74" s="18"/>
      <c r="AE74" s="18"/>
      <c r="AF74" s="18"/>
      <c r="AG74" s="18"/>
      <c r="AH74" s="18"/>
      <c r="AI74" s="18"/>
      <c r="AJ74" s="18"/>
      <c r="AK74" s="18"/>
      <c r="AL74" s="26"/>
      <c r="AM74" s="50"/>
      <c r="AN74" s="29"/>
      <c r="AO74" s="18"/>
      <c r="AP74" s="18"/>
      <c r="AQ74" s="18"/>
    </row>
    <row r="75" spans="1:43" ht="11.25" customHeight="1" x14ac:dyDescent="0.2">
      <c r="A75" s="232"/>
      <c r="B75" s="328">
        <v>715</v>
      </c>
      <c r="C75" s="334"/>
      <c r="D75" s="55"/>
      <c r="E75" s="670" t="s">
        <v>819</v>
      </c>
      <c r="F75" s="670"/>
      <c r="G75" s="670"/>
      <c r="H75" s="670"/>
      <c r="I75" s="670"/>
      <c r="J75" s="670"/>
      <c r="K75" s="670"/>
      <c r="L75" s="670"/>
      <c r="M75" s="670"/>
      <c r="N75" s="670"/>
      <c r="O75" s="670"/>
      <c r="P75" s="670"/>
      <c r="Q75" s="670"/>
      <c r="R75" s="670"/>
      <c r="S75" s="670"/>
      <c r="T75" s="670"/>
      <c r="U75" s="334"/>
      <c r="V75" s="55"/>
      <c r="W75" s="232"/>
      <c r="X75" s="232"/>
      <c r="Y75" s="232"/>
      <c r="Z75" s="232"/>
      <c r="AA75" s="232"/>
      <c r="AB75" s="232"/>
      <c r="AC75" s="232"/>
      <c r="AD75" s="232"/>
      <c r="AE75" s="232"/>
      <c r="AF75" s="232"/>
      <c r="AG75" s="232"/>
      <c r="AH75" s="232"/>
      <c r="AI75" s="232"/>
      <c r="AJ75" s="232"/>
      <c r="AK75" s="232"/>
      <c r="AL75" s="88"/>
      <c r="AM75" s="334"/>
      <c r="AN75" s="55"/>
      <c r="AO75" s="232"/>
      <c r="AP75" s="232"/>
      <c r="AQ75" s="232"/>
    </row>
    <row r="76" spans="1:43" ht="6" customHeight="1" x14ac:dyDescent="0.2">
      <c r="A76" s="232"/>
      <c r="B76" s="328"/>
      <c r="C76" s="334"/>
      <c r="D76" s="55"/>
      <c r="E76" s="232"/>
      <c r="F76" s="232"/>
      <c r="G76" s="232"/>
      <c r="H76" s="232"/>
      <c r="I76" s="232"/>
      <c r="J76" s="232"/>
      <c r="K76" s="232"/>
      <c r="L76" s="232"/>
      <c r="M76" s="232"/>
      <c r="N76" s="232"/>
      <c r="O76" s="232"/>
      <c r="P76" s="232"/>
      <c r="Q76" s="232"/>
      <c r="R76" s="232"/>
      <c r="S76" s="232"/>
      <c r="T76" s="232"/>
      <c r="U76" s="334"/>
      <c r="V76" s="55"/>
      <c r="W76" s="232"/>
      <c r="X76" s="232"/>
      <c r="Y76" s="232"/>
      <c r="Z76" s="232"/>
      <c r="AA76" s="232"/>
      <c r="AB76" s="232"/>
      <c r="AC76" s="232"/>
      <c r="AD76" s="232"/>
      <c r="AE76" s="232"/>
      <c r="AF76" s="232"/>
      <c r="AG76" s="232"/>
      <c r="AH76" s="232"/>
      <c r="AI76" s="232"/>
      <c r="AJ76" s="232"/>
      <c r="AK76" s="232"/>
      <c r="AL76" s="88"/>
      <c r="AM76" s="334"/>
      <c r="AN76" s="55"/>
      <c r="AO76" s="232"/>
      <c r="AP76" s="232"/>
      <c r="AQ76" s="232"/>
    </row>
    <row r="77" spans="1:43" ht="11.25" customHeight="1" x14ac:dyDescent="0.2">
      <c r="A77" s="232"/>
      <c r="B77" s="328"/>
      <c r="C77" s="334"/>
      <c r="D77" s="55"/>
      <c r="E77" s="232"/>
      <c r="F77" s="232"/>
      <c r="G77" s="232"/>
      <c r="H77" s="232"/>
      <c r="I77" s="232"/>
      <c r="K77" s="232"/>
      <c r="L77" s="209"/>
      <c r="M77" s="232"/>
      <c r="N77" s="232"/>
      <c r="O77" s="232"/>
      <c r="P77" s="232"/>
      <c r="R77" s="88" t="s">
        <v>820</v>
      </c>
      <c r="S77" s="232"/>
      <c r="T77" s="232"/>
      <c r="U77" s="334"/>
      <c r="V77" s="55"/>
      <c r="AM77" s="334"/>
      <c r="AN77" s="55"/>
      <c r="AO77" s="232"/>
      <c r="AP77" s="232"/>
      <c r="AQ77" s="232"/>
    </row>
    <row r="78" spans="1:43" ht="11.25" customHeight="1" x14ac:dyDescent="0.2">
      <c r="A78" s="232"/>
      <c r="B78" s="328"/>
      <c r="C78" s="334"/>
      <c r="D78" s="55"/>
      <c r="E78" s="232"/>
      <c r="F78" s="232"/>
      <c r="G78" s="232"/>
      <c r="H78" s="232"/>
      <c r="I78" s="232"/>
      <c r="J78" s="88" t="s">
        <v>820</v>
      </c>
      <c r="K78" s="232"/>
      <c r="L78" s="209"/>
      <c r="M78" s="232"/>
      <c r="N78" s="232"/>
      <c r="O78" s="232"/>
      <c r="P78" s="232"/>
      <c r="R78" s="88" t="s">
        <v>821</v>
      </c>
      <c r="S78" s="232"/>
      <c r="T78" s="232"/>
      <c r="U78" s="334"/>
      <c r="V78" s="55"/>
      <c r="W78" s="232"/>
      <c r="X78" s="232"/>
      <c r="Y78" s="232"/>
      <c r="Z78" s="232"/>
      <c r="AA78" s="232"/>
      <c r="AB78" s="232"/>
      <c r="AC78" s="232"/>
      <c r="AD78" s="232"/>
      <c r="AE78" s="232"/>
      <c r="AF78" s="232"/>
      <c r="AG78" s="232"/>
      <c r="AH78" s="232"/>
      <c r="AI78" s="29"/>
      <c r="AJ78" s="50"/>
      <c r="AK78" s="29"/>
      <c r="AL78" s="23"/>
      <c r="AM78" s="334"/>
      <c r="AN78" s="55"/>
      <c r="AO78" s="232"/>
      <c r="AP78" s="232"/>
      <c r="AQ78" s="232"/>
    </row>
    <row r="79" spans="1:43" ht="11.25" customHeight="1" x14ac:dyDescent="0.2">
      <c r="A79" s="232"/>
      <c r="B79" s="328"/>
      <c r="C79" s="334"/>
      <c r="D79" s="55"/>
      <c r="E79" s="232"/>
      <c r="F79" s="232"/>
      <c r="G79" s="232"/>
      <c r="H79" s="232"/>
      <c r="I79" s="232"/>
      <c r="J79" s="88" t="s">
        <v>822</v>
      </c>
      <c r="K79" s="232"/>
      <c r="L79" s="209"/>
      <c r="M79" s="232"/>
      <c r="N79" s="232"/>
      <c r="O79" s="232"/>
      <c r="P79" s="232"/>
      <c r="R79" s="88" t="s">
        <v>823</v>
      </c>
      <c r="S79" s="232"/>
      <c r="T79" s="232"/>
      <c r="U79" s="334"/>
      <c r="V79" s="55"/>
      <c r="W79" s="232" t="s">
        <v>16</v>
      </c>
      <c r="X79" s="232"/>
      <c r="Y79" s="232"/>
      <c r="Z79" s="51" t="s">
        <v>9</v>
      </c>
      <c r="AA79" s="111"/>
      <c r="AB79" s="51"/>
      <c r="AC79" s="51"/>
      <c r="AD79" s="51"/>
      <c r="AE79" s="51"/>
      <c r="AF79" s="51"/>
      <c r="AG79" s="51"/>
      <c r="AH79" s="51"/>
      <c r="AI79" s="28"/>
      <c r="AJ79" s="52"/>
      <c r="AK79" s="28"/>
      <c r="AL79" s="24"/>
      <c r="AM79" s="334"/>
      <c r="AN79" s="55"/>
      <c r="AO79" s="232"/>
      <c r="AP79" s="232"/>
      <c r="AQ79" s="232"/>
    </row>
    <row r="80" spans="1:43" ht="11.25" customHeight="1" x14ac:dyDescent="0.2">
      <c r="A80" s="232"/>
      <c r="B80" s="328"/>
      <c r="C80" s="334"/>
      <c r="D80" s="55"/>
      <c r="E80" s="232"/>
      <c r="F80" s="232"/>
      <c r="G80" s="232"/>
      <c r="H80" s="232"/>
      <c r="I80" s="232"/>
      <c r="J80" s="88" t="s">
        <v>817</v>
      </c>
      <c r="K80" s="232"/>
      <c r="L80" s="209"/>
      <c r="M80" s="232"/>
      <c r="N80" s="232"/>
      <c r="O80" s="232"/>
      <c r="P80" s="232"/>
      <c r="R80" s="88" t="s">
        <v>824</v>
      </c>
      <c r="S80" s="232"/>
      <c r="T80" s="232"/>
      <c r="U80" s="334"/>
      <c r="V80" s="55"/>
      <c r="W80" s="232"/>
      <c r="X80" s="232"/>
      <c r="Y80" s="232"/>
      <c r="Z80" s="232"/>
      <c r="AA80" s="232"/>
      <c r="AB80" s="232"/>
      <c r="AC80" s="232"/>
      <c r="AD80" s="232"/>
      <c r="AE80" s="232"/>
      <c r="AF80" s="232"/>
      <c r="AG80" s="232"/>
      <c r="AH80" s="232"/>
      <c r="AI80" s="232"/>
      <c r="AJ80" s="232"/>
      <c r="AK80" s="232"/>
      <c r="AL80" s="88"/>
      <c r="AM80" s="334"/>
      <c r="AN80" s="55"/>
      <c r="AO80" s="232"/>
      <c r="AP80" s="232"/>
      <c r="AQ80" s="232"/>
    </row>
    <row r="81" spans="1:43" ht="6" customHeight="1" x14ac:dyDescent="0.2">
      <c r="A81" s="232"/>
      <c r="B81" s="328"/>
      <c r="C81" s="334"/>
      <c r="D81" s="55"/>
      <c r="E81" s="232"/>
      <c r="F81" s="232"/>
      <c r="G81" s="232"/>
      <c r="H81" s="232"/>
      <c r="I81" s="232"/>
      <c r="J81" s="232"/>
      <c r="K81" s="232"/>
      <c r="L81" s="112"/>
      <c r="M81" s="232"/>
      <c r="N81" s="232"/>
      <c r="O81" s="232"/>
      <c r="P81" s="232"/>
      <c r="Q81" s="232"/>
      <c r="R81" s="232"/>
      <c r="S81" s="232"/>
      <c r="T81" s="232"/>
      <c r="U81" s="334"/>
      <c r="V81" s="55"/>
      <c r="W81" s="232"/>
      <c r="X81" s="232"/>
      <c r="Y81" s="232"/>
      <c r="Z81" s="232"/>
      <c r="AA81" s="232"/>
      <c r="AB81" s="232"/>
      <c r="AC81" s="232"/>
      <c r="AD81" s="232"/>
      <c r="AE81" s="232"/>
      <c r="AF81" s="232"/>
      <c r="AG81" s="232"/>
      <c r="AH81" s="232"/>
      <c r="AI81" s="232"/>
      <c r="AJ81" s="232"/>
      <c r="AK81" s="232"/>
      <c r="AL81" s="88"/>
      <c r="AM81" s="334"/>
      <c r="AN81" s="55"/>
      <c r="AO81" s="232"/>
      <c r="AP81" s="232"/>
      <c r="AQ81" s="232"/>
    </row>
    <row r="82" spans="1:43" ht="11.25" customHeight="1" x14ac:dyDescent="0.2">
      <c r="A82" s="232"/>
      <c r="B82" s="328"/>
      <c r="C82" s="334"/>
      <c r="D82" s="55"/>
      <c r="E82" t="s">
        <v>148</v>
      </c>
      <c r="F82" s="671" t="str">
        <f ca="1">VLOOKUP(CONCATENATE($B$75&amp;INDIRECT(ADDRESS(ROW(),COLUMN()-1))),Language_Translations,MATCH(Language_Selected,Language_Options,0),FALSE)</f>
        <v>In what month and year did you start living with your (husband/partner)?</v>
      </c>
      <c r="G82" s="671"/>
      <c r="H82" s="671"/>
      <c r="I82" s="671"/>
      <c r="J82" s="671"/>
      <c r="K82" s="671"/>
      <c r="L82" s="716"/>
      <c r="M82" t="s">
        <v>150</v>
      </c>
      <c r="N82" s="671" t="str">
        <f ca="1">VLOOKUP(CONCATENATE($B$75&amp;INDIRECT(ADDRESS(ROW(),COLUMN()-1))),Language_Translations,MATCH(Language_Selected,Language_Options,0),FALSE)</f>
        <v>Now I would like to ask about your first (husband/partner). In what month and year did you start living with him?</v>
      </c>
      <c r="O82" s="671"/>
      <c r="P82" s="671"/>
      <c r="Q82" s="671"/>
      <c r="R82" s="671"/>
      <c r="S82" s="671"/>
      <c r="T82" s="671"/>
      <c r="U82" s="334"/>
      <c r="V82" s="55"/>
      <c r="W82" s="232" t="s">
        <v>82</v>
      </c>
      <c r="X82" s="232"/>
      <c r="Y82" s="232"/>
      <c r="Z82" s="232"/>
      <c r="AA82" s="232"/>
      <c r="AB82" s="232"/>
      <c r="AC82" s="232"/>
      <c r="AD82" s="232"/>
      <c r="AE82" s="51" t="s">
        <v>9</v>
      </c>
      <c r="AF82" s="51"/>
      <c r="AG82" s="51"/>
      <c r="AH82" s="51"/>
      <c r="AI82" s="51"/>
      <c r="AJ82" s="51"/>
      <c r="AK82" s="51"/>
      <c r="AL82" s="89" t="s">
        <v>83</v>
      </c>
      <c r="AM82" s="334"/>
      <c r="AN82" s="55"/>
      <c r="AO82" s="232"/>
      <c r="AP82" s="232"/>
      <c r="AQ82" s="232"/>
    </row>
    <row r="83" spans="1:43" ht="11.25" customHeight="1" x14ac:dyDescent="0.2">
      <c r="A83" s="232"/>
      <c r="B83" s="328"/>
      <c r="C83" s="334"/>
      <c r="D83" s="55"/>
      <c r="E83" s="232"/>
      <c r="F83" s="671"/>
      <c r="G83" s="671"/>
      <c r="H83" s="671"/>
      <c r="I83" s="671"/>
      <c r="J83" s="671"/>
      <c r="K83" s="671"/>
      <c r="L83" s="716"/>
      <c r="M83" s="232"/>
      <c r="N83" s="671"/>
      <c r="O83" s="671"/>
      <c r="P83" s="671"/>
      <c r="Q83" s="671"/>
      <c r="R83" s="671"/>
      <c r="S83" s="671"/>
      <c r="T83" s="671"/>
      <c r="U83" s="334"/>
      <c r="V83" s="55"/>
      <c r="W83" s="232"/>
      <c r="X83" s="232"/>
      <c r="Y83" s="232"/>
      <c r="Z83" s="232"/>
      <c r="AA83" s="232"/>
      <c r="AB83" s="232"/>
      <c r="AC83" s="232"/>
      <c r="AD83" s="232"/>
      <c r="AE83" s="232"/>
      <c r="AF83" s="232"/>
      <c r="AG83" s="232"/>
      <c r="AH83" s="232"/>
      <c r="AI83" s="232"/>
      <c r="AJ83" s="232"/>
      <c r="AK83" s="232"/>
      <c r="AL83" s="89"/>
      <c r="AM83" s="334"/>
      <c r="AN83" s="55"/>
      <c r="AO83" s="232"/>
      <c r="AP83" s="232"/>
      <c r="AQ83" s="232"/>
    </row>
    <row r="84" spans="1:43" ht="11.25" customHeight="1" x14ac:dyDescent="0.2">
      <c r="A84" s="232"/>
      <c r="B84" s="328"/>
      <c r="C84" s="334"/>
      <c r="D84" s="55"/>
      <c r="F84" s="671"/>
      <c r="G84" s="671"/>
      <c r="H84" s="671"/>
      <c r="I84" s="671"/>
      <c r="J84" s="671"/>
      <c r="K84" s="671"/>
      <c r="L84" s="716"/>
      <c r="N84" s="671"/>
      <c r="O84" s="671"/>
      <c r="P84" s="671"/>
      <c r="Q84" s="671"/>
      <c r="R84" s="671"/>
      <c r="S84" s="671"/>
      <c r="T84" s="671"/>
      <c r="U84" s="334"/>
      <c r="V84" s="55"/>
      <c r="W84" s="232"/>
      <c r="X84" s="232"/>
      <c r="Y84" s="232"/>
      <c r="Z84" s="232"/>
      <c r="AA84" s="232"/>
      <c r="AB84" s="232"/>
      <c r="AC84" s="232"/>
      <c r="AD84" s="232"/>
      <c r="AE84" s="29"/>
      <c r="AF84" s="50"/>
      <c r="AG84" s="29"/>
      <c r="AH84" s="50"/>
      <c r="AI84" s="29"/>
      <c r="AJ84" s="50"/>
      <c r="AK84" s="29"/>
      <c r="AL84" s="23"/>
      <c r="AM84" s="334"/>
      <c r="AN84" s="55"/>
      <c r="AO84" s="232"/>
      <c r="AP84" s="675">
        <v>717</v>
      </c>
      <c r="AQ84" s="232"/>
    </row>
    <row r="85" spans="1:43" ht="11.25" customHeight="1" x14ac:dyDescent="0.2">
      <c r="A85" s="232"/>
      <c r="B85" s="328"/>
      <c r="C85" s="334"/>
      <c r="D85" s="55"/>
      <c r="E85" s="333"/>
      <c r="F85" s="671"/>
      <c r="G85" s="671"/>
      <c r="H85" s="671"/>
      <c r="I85" s="671"/>
      <c r="J85" s="671"/>
      <c r="K85" s="671"/>
      <c r="L85" s="716"/>
      <c r="M85" s="333"/>
      <c r="N85" s="671"/>
      <c r="O85" s="671"/>
      <c r="P85" s="671"/>
      <c r="Q85" s="671"/>
      <c r="R85" s="671"/>
      <c r="S85" s="671"/>
      <c r="T85" s="671"/>
      <c r="U85" s="334"/>
      <c r="V85" s="55"/>
      <c r="W85" s="232" t="s">
        <v>17</v>
      </c>
      <c r="X85" s="232"/>
      <c r="Y85" s="232"/>
      <c r="Z85" s="51" t="s">
        <v>9</v>
      </c>
      <c r="AA85" s="51"/>
      <c r="AB85" s="51"/>
      <c r="AC85" s="51"/>
      <c r="AD85" s="51"/>
      <c r="AE85" s="28"/>
      <c r="AF85" s="52"/>
      <c r="AG85" s="28"/>
      <c r="AH85" s="52"/>
      <c r="AI85" s="28"/>
      <c r="AJ85" s="52"/>
      <c r="AK85" s="28"/>
      <c r="AL85" s="24"/>
      <c r="AM85" s="334"/>
      <c r="AN85" s="55"/>
      <c r="AO85" s="232"/>
      <c r="AP85" s="675"/>
      <c r="AQ85" s="232"/>
    </row>
    <row r="86" spans="1:43" ht="11.25" customHeight="1" x14ac:dyDescent="0.2">
      <c r="A86" s="232"/>
      <c r="B86" s="328"/>
      <c r="C86" s="334"/>
      <c r="D86" s="55"/>
      <c r="E86" s="333"/>
      <c r="F86" s="671"/>
      <c r="G86" s="671"/>
      <c r="H86" s="671"/>
      <c r="I86" s="671"/>
      <c r="J86" s="671"/>
      <c r="K86" s="671"/>
      <c r="L86" s="716"/>
      <c r="M86" s="333"/>
      <c r="N86" s="671"/>
      <c r="O86" s="671"/>
      <c r="P86" s="671"/>
      <c r="Q86" s="671"/>
      <c r="R86" s="671"/>
      <c r="S86" s="671"/>
      <c r="T86" s="671"/>
      <c r="U86" s="334"/>
      <c r="V86" s="55"/>
      <c r="W86" s="232"/>
      <c r="X86" s="232"/>
      <c r="Y86" s="232"/>
      <c r="Z86" s="232"/>
      <c r="AA86" s="232"/>
      <c r="AB86" s="232"/>
      <c r="AC86" s="232"/>
      <c r="AD86" s="232"/>
      <c r="AE86" s="232"/>
      <c r="AF86" s="232"/>
      <c r="AG86" s="232"/>
      <c r="AH86" s="232"/>
      <c r="AI86" s="232"/>
      <c r="AJ86" s="232"/>
      <c r="AK86" s="232"/>
      <c r="AL86" s="88"/>
      <c r="AM86" s="334"/>
      <c r="AN86" s="55"/>
      <c r="AO86" s="232"/>
      <c r="AP86" s="232"/>
      <c r="AQ86" s="232"/>
    </row>
    <row r="87" spans="1:43" ht="11.25" customHeight="1" x14ac:dyDescent="0.2">
      <c r="A87" s="232"/>
      <c r="B87" s="328"/>
      <c r="C87" s="334"/>
      <c r="D87" s="55"/>
      <c r="E87" s="333"/>
      <c r="F87" s="671"/>
      <c r="G87" s="671"/>
      <c r="H87" s="671"/>
      <c r="I87" s="671"/>
      <c r="J87" s="671"/>
      <c r="K87" s="671"/>
      <c r="L87" s="716"/>
      <c r="M87" s="333"/>
      <c r="N87" s="671"/>
      <c r="O87" s="671"/>
      <c r="P87" s="671"/>
      <c r="Q87" s="671"/>
      <c r="R87" s="671"/>
      <c r="S87" s="671"/>
      <c r="T87" s="671"/>
      <c r="U87" s="334"/>
      <c r="V87" s="55"/>
      <c r="W87" s="232"/>
      <c r="X87" s="232"/>
      <c r="Y87" s="232"/>
      <c r="Z87" s="232"/>
      <c r="AA87" s="232"/>
      <c r="AB87" s="232"/>
      <c r="AC87" s="232"/>
      <c r="AD87" s="232"/>
      <c r="AE87" s="232"/>
      <c r="AF87" s="232"/>
      <c r="AG87" s="232"/>
      <c r="AH87" s="232"/>
      <c r="AI87" s="232"/>
      <c r="AJ87" s="232"/>
      <c r="AK87" s="232"/>
      <c r="AL87" s="88"/>
      <c r="AM87" s="334"/>
      <c r="AN87" s="55"/>
      <c r="AO87" s="232"/>
      <c r="AP87" s="232"/>
      <c r="AQ87" s="232"/>
    </row>
    <row r="88" spans="1:43" ht="11.25" customHeight="1" x14ac:dyDescent="0.2">
      <c r="A88" s="232"/>
      <c r="B88" s="328"/>
      <c r="C88" s="334"/>
      <c r="D88" s="55"/>
      <c r="E88" s="232"/>
      <c r="F88" s="671"/>
      <c r="G88" s="671"/>
      <c r="H88" s="671"/>
      <c r="I88" s="671"/>
      <c r="J88" s="671"/>
      <c r="K88" s="671"/>
      <c r="L88" s="716"/>
      <c r="M88" s="232"/>
      <c r="N88" s="671"/>
      <c r="O88" s="671"/>
      <c r="P88" s="671"/>
      <c r="Q88" s="671"/>
      <c r="R88" s="671"/>
      <c r="S88" s="671"/>
      <c r="T88" s="671"/>
      <c r="U88" s="334"/>
      <c r="V88" s="55"/>
      <c r="W88" s="232" t="s">
        <v>84</v>
      </c>
      <c r="X88" s="232"/>
      <c r="Y88" s="232"/>
      <c r="Z88" s="232"/>
      <c r="AA88" s="232"/>
      <c r="AB88" s="232"/>
      <c r="AC88" s="232"/>
      <c r="AD88" s="51" t="s">
        <v>9</v>
      </c>
      <c r="AE88" s="111"/>
      <c r="AF88" s="51"/>
      <c r="AG88" s="51"/>
      <c r="AH88" s="51"/>
      <c r="AI88" s="51"/>
      <c r="AJ88" s="51"/>
      <c r="AK88" s="232"/>
      <c r="AL88" s="89" t="s">
        <v>85</v>
      </c>
      <c r="AM88" s="334"/>
      <c r="AN88" s="55"/>
      <c r="AO88" s="232"/>
      <c r="AP88" s="232"/>
      <c r="AQ88" s="232"/>
    </row>
    <row r="89" spans="1:43" ht="6" customHeight="1" x14ac:dyDescent="0.2">
      <c r="A89" s="91"/>
      <c r="B89" s="90"/>
      <c r="C89" s="52"/>
      <c r="D89" s="28"/>
      <c r="E89" s="91"/>
      <c r="F89" s="91"/>
      <c r="G89" s="91"/>
      <c r="H89" s="91"/>
      <c r="I89" s="91"/>
      <c r="J89" s="91"/>
      <c r="K89" s="91"/>
      <c r="L89" s="91"/>
      <c r="M89" s="91"/>
      <c r="N89" s="91"/>
      <c r="O89" s="91"/>
      <c r="P89" s="91"/>
      <c r="Q89" s="91"/>
      <c r="R89" s="91"/>
      <c r="S89" s="91"/>
      <c r="T89" s="91"/>
      <c r="U89" s="52"/>
      <c r="V89" s="28"/>
      <c r="W89" s="91"/>
      <c r="X89" s="91"/>
      <c r="Y89" s="91"/>
      <c r="Z89" s="91"/>
      <c r="AA89" s="91"/>
      <c r="AB89" s="91"/>
      <c r="AC89" s="91"/>
      <c r="AD89" s="91"/>
      <c r="AE89" s="91"/>
      <c r="AF89" s="91"/>
      <c r="AG89" s="91"/>
      <c r="AH89" s="91"/>
      <c r="AI89" s="91"/>
      <c r="AJ89" s="91"/>
      <c r="AK89" s="91"/>
      <c r="AL89" s="92"/>
      <c r="AM89" s="52"/>
      <c r="AN89" s="28"/>
      <c r="AO89" s="91"/>
      <c r="AP89" s="91"/>
      <c r="AQ89" s="91"/>
    </row>
    <row r="90" spans="1:43" ht="6" customHeight="1" x14ac:dyDescent="0.2">
      <c r="A90" s="18"/>
      <c r="B90" s="326"/>
      <c r="C90" s="50"/>
      <c r="D90" s="29"/>
      <c r="E90" s="18"/>
      <c r="F90" s="18"/>
      <c r="G90" s="18"/>
      <c r="H90" s="18"/>
      <c r="I90" s="18"/>
      <c r="J90" s="18"/>
      <c r="K90" s="18"/>
      <c r="L90" s="18"/>
      <c r="M90" s="18"/>
      <c r="N90" s="18"/>
      <c r="O90" s="18"/>
      <c r="P90" s="18"/>
      <c r="Q90" s="18"/>
      <c r="R90" s="18"/>
      <c r="S90" s="18"/>
      <c r="T90" s="18"/>
      <c r="U90" s="50"/>
      <c r="V90" s="29"/>
      <c r="W90" s="18"/>
      <c r="X90" s="18"/>
      <c r="Y90" s="18"/>
      <c r="Z90" s="18"/>
      <c r="AA90" s="18"/>
      <c r="AB90" s="18"/>
      <c r="AC90" s="18"/>
      <c r="AD90" s="18"/>
      <c r="AE90" s="18"/>
      <c r="AF90" s="18"/>
      <c r="AG90" s="18"/>
      <c r="AH90" s="18"/>
      <c r="AI90" s="18"/>
      <c r="AJ90" s="18"/>
      <c r="AK90" s="18"/>
      <c r="AL90" s="26"/>
      <c r="AM90" s="50"/>
      <c r="AN90" s="29"/>
      <c r="AO90" s="18"/>
      <c r="AP90" s="18"/>
      <c r="AQ90" s="18"/>
    </row>
    <row r="91" spans="1:43" ht="11.25" customHeight="1" x14ac:dyDescent="0.2">
      <c r="A91" s="232"/>
      <c r="B91" s="146">
        <v>716</v>
      </c>
      <c r="C91" s="334"/>
      <c r="D91" s="55"/>
      <c r="E91" s="671" t="str">
        <f ca="1">VLOOKUP(INDIRECT(ADDRESS(ROW(),COLUMN()-3)),Language_Translations,MATCH(Language_Selected,Language_Options,0),FALSE)</f>
        <v>How old were you when you first started living with him?</v>
      </c>
      <c r="F91" s="671"/>
      <c r="G91" s="671"/>
      <c r="H91" s="671"/>
      <c r="I91" s="671"/>
      <c r="J91" s="671"/>
      <c r="K91" s="671"/>
      <c r="L91" s="671"/>
      <c r="M91" s="671"/>
      <c r="N91" s="671"/>
      <c r="O91" s="671"/>
      <c r="P91" s="671"/>
      <c r="Q91" s="671"/>
      <c r="R91" s="671"/>
      <c r="S91" s="671"/>
      <c r="T91" s="671"/>
      <c r="U91" s="334"/>
      <c r="V91" s="55"/>
      <c r="W91" s="232"/>
      <c r="X91" s="232"/>
      <c r="Y91" s="232"/>
      <c r="Z91" s="232"/>
      <c r="AA91" s="232"/>
      <c r="AB91" s="232"/>
      <c r="AC91" s="232"/>
      <c r="AD91" s="232"/>
      <c r="AE91" s="232"/>
      <c r="AF91" s="232"/>
      <c r="AG91" s="232"/>
      <c r="AH91" s="232"/>
      <c r="AI91" s="29"/>
      <c r="AJ91" s="50"/>
      <c r="AK91" s="29"/>
      <c r="AL91" s="23"/>
      <c r="AM91" s="334"/>
      <c r="AN91" s="55"/>
      <c r="AO91" s="232"/>
      <c r="AP91" s="232"/>
      <c r="AQ91" s="232"/>
    </row>
    <row r="92" spans="1:43" ht="11.25" customHeight="1" x14ac:dyDescent="0.2">
      <c r="A92" s="232"/>
      <c r="B92" s="328"/>
      <c r="C92" s="334"/>
      <c r="D92" s="55"/>
      <c r="E92" s="671"/>
      <c r="F92" s="671"/>
      <c r="G92" s="671"/>
      <c r="H92" s="671"/>
      <c r="I92" s="671"/>
      <c r="J92" s="671"/>
      <c r="K92" s="671"/>
      <c r="L92" s="671"/>
      <c r="M92" s="671"/>
      <c r="N92" s="671"/>
      <c r="O92" s="671"/>
      <c r="P92" s="671"/>
      <c r="Q92" s="671"/>
      <c r="R92" s="671"/>
      <c r="S92" s="671"/>
      <c r="T92" s="671"/>
      <c r="U92" s="334"/>
      <c r="V92" s="55"/>
      <c r="W92" s="232" t="s">
        <v>259</v>
      </c>
      <c r="X92" s="232"/>
      <c r="Y92" s="51" t="s">
        <v>9</v>
      </c>
      <c r="Z92" s="111"/>
      <c r="AA92" s="51"/>
      <c r="AB92" s="51"/>
      <c r="AC92" s="51"/>
      <c r="AD92" s="51"/>
      <c r="AE92" s="51"/>
      <c r="AF92" s="51"/>
      <c r="AG92" s="51"/>
      <c r="AH92" s="51"/>
      <c r="AI92" s="28"/>
      <c r="AJ92" s="52"/>
      <c r="AK92" s="28"/>
      <c r="AL92" s="24"/>
      <c r="AM92" s="334"/>
      <c r="AN92" s="55"/>
      <c r="AO92" s="232"/>
      <c r="AP92" s="232"/>
      <c r="AQ92" s="232"/>
    </row>
    <row r="93" spans="1:43" ht="6" customHeight="1" thickBot="1" x14ac:dyDescent="0.25">
      <c r="A93" s="232"/>
      <c r="B93" s="328"/>
      <c r="C93" s="334"/>
      <c r="D93" s="55"/>
      <c r="E93" s="232"/>
      <c r="F93" s="232"/>
      <c r="G93" s="232"/>
      <c r="H93" s="232"/>
      <c r="I93" s="232"/>
      <c r="J93" s="232"/>
      <c r="K93" s="232"/>
      <c r="L93" s="232"/>
      <c r="M93" s="232"/>
      <c r="N93" s="232"/>
      <c r="O93" s="232"/>
      <c r="P93" s="232"/>
      <c r="Q93" s="232"/>
      <c r="R93" s="232"/>
      <c r="S93" s="232"/>
      <c r="T93" s="232"/>
      <c r="U93" s="334"/>
      <c r="V93" s="55"/>
      <c r="W93" s="232"/>
      <c r="X93" s="232"/>
      <c r="Y93" s="232"/>
      <c r="Z93" s="232"/>
      <c r="AA93" s="232"/>
      <c r="AB93" s="232"/>
      <c r="AC93" s="232"/>
      <c r="AD93" s="232"/>
      <c r="AE93" s="232"/>
      <c r="AF93" s="232"/>
      <c r="AG93" s="232"/>
      <c r="AH93" s="232"/>
      <c r="AI93" s="232"/>
      <c r="AJ93" s="232"/>
      <c r="AK93" s="232"/>
      <c r="AL93" s="88"/>
      <c r="AM93" s="334"/>
      <c r="AN93" s="55"/>
      <c r="AO93" s="232"/>
      <c r="AP93" s="232"/>
      <c r="AQ93" s="232"/>
    </row>
    <row r="94" spans="1:43" ht="6" customHeight="1" x14ac:dyDescent="0.2">
      <c r="A94" s="96"/>
      <c r="B94" s="97"/>
      <c r="C94" s="98"/>
      <c r="D94" s="99"/>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00"/>
      <c r="AM94" s="98"/>
      <c r="AN94" s="99"/>
      <c r="AO94" s="1"/>
      <c r="AP94" s="1"/>
      <c r="AQ94" s="101"/>
    </row>
    <row r="95" spans="1:43" ht="11.25" customHeight="1" x14ac:dyDescent="0.2">
      <c r="A95" s="102"/>
      <c r="B95" s="146">
        <v>717</v>
      </c>
      <c r="C95" s="334"/>
      <c r="D95" s="55"/>
      <c r="E95" s="670" t="s">
        <v>819</v>
      </c>
      <c r="F95" s="670"/>
      <c r="G95" s="670"/>
      <c r="H95" s="670"/>
      <c r="I95" s="670"/>
      <c r="J95" s="670"/>
      <c r="K95" s="670"/>
      <c r="L95" s="670"/>
      <c r="M95" s="670"/>
      <c r="N95" s="670"/>
      <c r="O95" s="670"/>
      <c r="P95" s="670"/>
      <c r="Q95" s="670"/>
      <c r="R95" s="670"/>
      <c r="S95" s="670"/>
      <c r="T95" s="670"/>
      <c r="U95" s="232"/>
      <c r="V95" s="232"/>
      <c r="W95" s="232"/>
      <c r="X95" s="232"/>
      <c r="Y95" s="232"/>
      <c r="Z95" s="232"/>
      <c r="AA95" s="232"/>
      <c r="AB95" s="232"/>
      <c r="AC95" s="232"/>
      <c r="AD95" s="232"/>
      <c r="AE95" s="232"/>
      <c r="AF95" s="232"/>
      <c r="AG95" s="232"/>
      <c r="AH95" s="232"/>
      <c r="AI95" s="232"/>
      <c r="AJ95" s="232"/>
      <c r="AK95" s="232"/>
      <c r="AL95" s="88"/>
      <c r="AM95" s="334"/>
      <c r="AN95" s="55"/>
      <c r="AO95" s="232"/>
      <c r="AP95" s="232"/>
      <c r="AQ95" s="103"/>
    </row>
    <row r="96" spans="1:43" ht="6" customHeight="1" x14ac:dyDescent="0.2">
      <c r="A96" s="102"/>
      <c r="B96" s="328"/>
      <c r="C96" s="334"/>
      <c r="D96" s="55"/>
      <c r="E96" s="232"/>
      <c r="F96" s="232"/>
      <c r="G96" s="232"/>
      <c r="H96" s="232"/>
      <c r="I96" s="232"/>
      <c r="J96" s="232"/>
      <c r="K96" s="232"/>
      <c r="L96" s="232"/>
      <c r="M96" s="232"/>
      <c r="N96" s="232"/>
      <c r="O96" s="232"/>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88"/>
      <c r="AM96" s="334"/>
      <c r="AN96" s="55"/>
      <c r="AO96" s="232"/>
      <c r="AP96" s="232"/>
      <c r="AQ96" s="103"/>
    </row>
    <row r="97" spans="1:43" ht="10" x14ac:dyDescent="0.2">
      <c r="A97" s="102"/>
      <c r="B97" s="328"/>
      <c r="C97" s="334"/>
      <c r="D97" s="55"/>
      <c r="E97" s="232"/>
      <c r="F97" s="232"/>
      <c r="G97" s="232"/>
      <c r="H97" s="232"/>
      <c r="I97" s="232"/>
      <c r="J97" s="232"/>
      <c r="K97" s="232"/>
      <c r="L97" s="232"/>
      <c r="N97" s="88" t="s">
        <v>825</v>
      </c>
      <c r="O97" s="232"/>
      <c r="P97" s="232"/>
      <c r="Q97" s="232"/>
      <c r="R97" s="232"/>
      <c r="S97" s="232"/>
      <c r="T97" s="232"/>
      <c r="U97" s="232"/>
      <c r="V97" s="232"/>
      <c r="X97" s="232"/>
      <c r="Y97" s="232"/>
      <c r="Z97" s="88" t="s">
        <v>825</v>
      </c>
      <c r="AA97" s="232"/>
      <c r="AB97" s="232"/>
      <c r="AD97" s="232"/>
      <c r="AE97" s="232"/>
      <c r="AF97" s="232"/>
      <c r="AG97" s="232"/>
      <c r="AH97" s="232"/>
      <c r="AI97" s="232"/>
      <c r="AJ97" s="232"/>
      <c r="AK97" s="232"/>
      <c r="AL97" s="88"/>
      <c r="AM97" s="334"/>
      <c r="AN97" s="55"/>
      <c r="AO97" s="232"/>
      <c r="AP97" s="232"/>
      <c r="AQ97" s="103"/>
    </row>
    <row r="98" spans="1:43" ht="10" x14ac:dyDescent="0.2">
      <c r="A98" s="102"/>
      <c r="B98" s="328"/>
      <c r="C98" s="334"/>
      <c r="D98" s="55"/>
      <c r="E98" s="232"/>
      <c r="F98" s="232"/>
      <c r="G98" s="232"/>
      <c r="H98" s="232"/>
      <c r="I98" s="232"/>
      <c r="J98" s="232"/>
      <c r="K98" s="232"/>
      <c r="L98" s="232"/>
      <c r="N98" s="88" t="s">
        <v>826</v>
      </c>
      <c r="O98" s="232"/>
      <c r="P98" s="232"/>
      <c r="Q98" s="232"/>
      <c r="R98" s="232"/>
      <c r="S98" s="232"/>
      <c r="T98" s="232"/>
      <c r="U98" s="232"/>
      <c r="V98" s="232"/>
      <c r="X98" s="232"/>
      <c r="Y98" s="232"/>
      <c r="Z98" s="88" t="s">
        <v>827</v>
      </c>
      <c r="AA98" s="232"/>
      <c r="AB98" s="232"/>
      <c r="AD98" s="232"/>
      <c r="AE98" s="232"/>
      <c r="AF98" s="232"/>
      <c r="AG98" s="232"/>
      <c r="AH98" s="232"/>
      <c r="AI98" s="232"/>
      <c r="AJ98" s="232"/>
      <c r="AK98" s="232"/>
      <c r="AL98" s="88"/>
      <c r="AM98" s="334"/>
      <c r="AN98" s="55"/>
      <c r="AO98" s="232"/>
      <c r="AP98" s="140">
        <v>721</v>
      </c>
      <c r="AQ98" s="103"/>
    </row>
    <row r="99" spans="1:43" ht="10" x14ac:dyDescent="0.2">
      <c r="A99" s="102"/>
      <c r="B99" s="328"/>
      <c r="C99" s="334"/>
      <c r="D99" s="55"/>
      <c r="E99" s="232"/>
      <c r="F99" s="232"/>
      <c r="G99" s="232"/>
      <c r="H99" s="232"/>
      <c r="I99" s="232"/>
      <c r="J99" s="232"/>
      <c r="K99" s="232"/>
      <c r="L99" s="232"/>
      <c r="N99" s="88"/>
      <c r="O99" s="232"/>
      <c r="P99" s="232"/>
      <c r="Q99" s="232"/>
      <c r="R99" s="232"/>
      <c r="S99" s="232"/>
      <c r="T99" s="232"/>
      <c r="U99" s="232"/>
      <c r="V99" s="232"/>
      <c r="W99" s="232"/>
      <c r="X99" s="232"/>
      <c r="Y99" s="232"/>
      <c r="Z99" s="232"/>
      <c r="AA99" s="232"/>
      <c r="AB99" s="232"/>
      <c r="AC99" s="232"/>
      <c r="AD99" s="232"/>
      <c r="AE99" s="232"/>
      <c r="AF99" s="232"/>
      <c r="AG99" s="232"/>
      <c r="AH99" s="232"/>
      <c r="AI99" s="232"/>
      <c r="AJ99" s="232"/>
      <c r="AK99" s="232"/>
      <c r="AL99" s="88"/>
      <c r="AM99" s="334"/>
      <c r="AN99" s="55"/>
      <c r="AO99" s="232"/>
      <c r="AP99" s="232"/>
      <c r="AQ99" s="103"/>
    </row>
    <row r="100" spans="1:43" ht="6" customHeight="1" thickBot="1" x14ac:dyDescent="0.25">
      <c r="A100" s="104"/>
      <c r="B100" s="332"/>
      <c r="C100" s="86"/>
      <c r="D100" s="87"/>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105"/>
      <c r="AM100" s="86"/>
      <c r="AN100" s="87"/>
      <c r="AO100" s="85"/>
      <c r="AP100" s="85"/>
      <c r="AQ100" s="106"/>
    </row>
    <row r="101" spans="1:43" ht="6" customHeight="1" x14ac:dyDescent="0.2">
      <c r="A101" s="96"/>
      <c r="B101" s="97"/>
      <c r="C101" s="98"/>
      <c r="D101" s="99"/>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00"/>
      <c r="AM101" s="98"/>
      <c r="AN101" s="99"/>
      <c r="AO101" s="1"/>
      <c r="AP101" s="1"/>
      <c r="AQ101" s="101"/>
    </row>
    <row r="102" spans="1:43" ht="11.25" customHeight="1" x14ac:dyDescent="0.2">
      <c r="A102" s="102"/>
      <c r="B102" s="146">
        <v>718</v>
      </c>
      <c r="C102" s="334"/>
      <c r="D102" s="55"/>
      <c r="E102" s="670" t="s">
        <v>828</v>
      </c>
      <c r="F102" s="670"/>
      <c r="G102" s="670"/>
      <c r="H102" s="670"/>
      <c r="I102" s="670"/>
      <c r="J102" s="670"/>
      <c r="K102" s="670"/>
      <c r="L102" s="670"/>
      <c r="M102" s="670"/>
      <c r="N102" s="670"/>
      <c r="O102" s="670"/>
      <c r="P102" s="670"/>
      <c r="Q102" s="670"/>
      <c r="R102" s="670"/>
      <c r="S102" s="670"/>
      <c r="T102" s="670"/>
      <c r="U102" s="232"/>
      <c r="V102" s="232"/>
      <c r="W102" s="232"/>
      <c r="X102" s="232"/>
      <c r="Y102" s="232"/>
      <c r="Z102" s="232"/>
      <c r="AA102" s="232"/>
      <c r="AB102" s="232"/>
      <c r="AC102" s="232"/>
      <c r="AD102" s="232"/>
      <c r="AE102" s="232"/>
      <c r="AF102" s="232"/>
      <c r="AG102" s="232"/>
      <c r="AH102" s="232"/>
      <c r="AI102" s="232"/>
      <c r="AJ102" s="232"/>
      <c r="AK102" s="232"/>
      <c r="AL102" s="88"/>
      <c r="AM102" s="334"/>
      <c r="AN102" s="55"/>
      <c r="AO102" s="232"/>
      <c r="AP102" s="232"/>
      <c r="AQ102" s="103"/>
    </row>
    <row r="103" spans="1:43" ht="6" customHeight="1" x14ac:dyDescent="0.2">
      <c r="A103" s="102"/>
      <c r="B103" s="328"/>
      <c r="C103" s="334"/>
      <c r="D103" s="55"/>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88"/>
      <c r="AM103" s="334"/>
      <c r="AN103" s="55"/>
      <c r="AO103" s="232"/>
      <c r="AP103" s="232"/>
      <c r="AQ103" s="103"/>
    </row>
    <row r="104" spans="1:43" ht="10" x14ac:dyDescent="0.2">
      <c r="A104" s="102"/>
      <c r="B104" s="328"/>
      <c r="C104" s="334"/>
      <c r="D104" s="55"/>
      <c r="E104" s="232"/>
      <c r="F104" s="232"/>
      <c r="G104" s="232"/>
      <c r="H104" s="232"/>
      <c r="I104" s="232"/>
      <c r="J104" s="88" t="s">
        <v>233</v>
      </c>
      <c r="K104" s="232"/>
      <c r="L104" s="232"/>
      <c r="M104" s="232"/>
      <c r="N104" s="232"/>
      <c r="O104" s="232"/>
      <c r="P104" s="232"/>
      <c r="Q104" s="88" t="s">
        <v>233</v>
      </c>
      <c r="R104" s="232"/>
      <c r="S104" s="232"/>
      <c r="U104" s="232"/>
      <c r="V104" s="232"/>
      <c r="W104" s="232"/>
      <c r="X104" s="232"/>
      <c r="Y104" s="232"/>
      <c r="Z104" s="232"/>
      <c r="AA104" s="88" t="s">
        <v>234</v>
      </c>
      <c r="AB104" s="232"/>
      <c r="AC104" s="232"/>
      <c r="AD104" s="232"/>
      <c r="AE104" s="232"/>
      <c r="AF104" s="232"/>
      <c r="AG104" s="232"/>
      <c r="AH104" s="232"/>
      <c r="AI104" s="232"/>
      <c r="AJ104" s="232"/>
      <c r="AK104" s="232"/>
      <c r="AL104" s="88"/>
      <c r="AM104" s="334"/>
      <c r="AN104" s="55"/>
      <c r="AO104" s="232"/>
      <c r="AP104" s="675">
        <v>721</v>
      </c>
      <c r="AQ104" s="103"/>
    </row>
    <row r="105" spans="1:43" ht="10" x14ac:dyDescent="0.2">
      <c r="A105" s="102"/>
      <c r="B105" s="328"/>
      <c r="C105" s="334"/>
      <c r="D105" s="55"/>
      <c r="E105" s="232"/>
      <c r="F105" s="232"/>
      <c r="G105" s="232"/>
      <c r="H105" s="232"/>
      <c r="I105" s="232"/>
      <c r="J105" s="88" t="s">
        <v>829</v>
      </c>
      <c r="K105" s="232"/>
      <c r="L105" s="232"/>
      <c r="M105" s="232"/>
      <c r="N105" s="232"/>
      <c r="O105" s="232"/>
      <c r="P105" s="232"/>
      <c r="Q105" s="88" t="s">
        <v>547</v>
      </c>
      <c r="R105" s="232"/>
      <c r="S105" s="232"/>
      <c r="U105" s="232"/>
      <c r="V105" s="232"/>
      <c r="W105" s="232"/>
      <c r="X105" s="232"/>
      <c r="Y105" s="232"/>
      <c r="Z105" s="232"/>
      <c r="AA105" s="88" t="s">
        <v>830</v>
      </c>
      <c r="AB105" s="232"/>
      <c r="AC105" s="232"/>
      <c r="AD105" s="232"/>
      <c r="AE105" s="232"/>
      <c r="AF105" s="232"/>
      <c r="AG105" s="232"/>
      <c r="AH105" s="232"/>
      <c r="AI105" s="232"/>
      <c r="AJ105" s="232"/>
      <c r="AK105" s="232"/>
      <c r="AL105" s="88"/>
      <c r="AM105" s="334"/>
      <c r="AN105" s="55"/>
      <c r="AO105" s="232"/>
      <c r="AP105" s="675"/>
      <c r="AQ105" s="103"/>
    </row>
    <row r="106" spans="1:43" ht="10" x14ac:dyDescent="0.2">
      <c r="A106" s="102"/>
      <c r="B106" s="328"/>
      <c r="C106" s="334"/>
      <c r="D106" s="55"/>
      <c r="E106" s="232"/>
      <c r="F106" s="232"/>
      <c r="G106" s="232"/>
      <c r="H106" s="232"/>
      <c r="I106" s="232"/>
      <c r="J106" s="88" t="s">
        <v>831</v>
      </c>
      <c r="K106" s="232"/>
      <c r="L106" s="232"/>
      <c r="M106" s="232"/>
      <c r="N106" s="232"/>
      <c r="O106" s="232"/>
      <c r="P106" s="232"/>
      <c r="Q106" s="88" t="s">
        <v>832</v>
      </c>
      <c r="R106" s="232"/>
      <c r="S106" s="232"/>
      <c r="U106" s="232"/>
      <c r="V106" s="232"/>
      <c r="W106" s="232"/>
      <c r="X106" s="232"/>
      <c r="Y106" s="232"/>
      <c r="Z106" s="232"/>
      <c r="AA106" s="232"/>
      <c r="AB106" s="232"/>
      <c r="AC106" s="232"/>
      <c r="AD106" s="232"/>
      <c r="AE106" s="232"/>
      <c r="AF106" s="232"/>
      <c r="AG106" s="232"/>
      <c r="AH106" s="232"/>
      <c r="AI106" s="232"/>
      <c r="AJ106" s="232"/>
      <c r="AK106" s="232"/>
      <c r="AL106" s="88"/>
      <c r="AM106" s="334"/>
      <c r="AN106" s="55"/>
      <c r="AO106" s="232"/>
      <c r="AP106" s="232"/>
      <c r="AQ106" s="103"/>
    </row>
    <row r="107" spans="1:43" ht="6" customHeight="1" thickBot="1" x14ac:dyDescent="0.25">
      <c r="A107" s="104"/>
      <c r="B107" s="332"/>
      <c r="C107" s="86"/>
      <c r="D107" s="87"/>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105"/>
      <c r="AM107" s="86"/>
      <c r="AN107" s="87"/>
      <c r="AO107" s="85"/>
      <c r="AP107" s="85"/>
      <c r="AQ107" s="106"/>
    </row>
    <row r="108" spans="1:43" ht="6" customHeight="1" x14ac:dyDescent="0.2">
      <c r="A108" s="232"/>
      <c r="B108" s="328"/>
      <c r="C108" s="334"/>
      <c r="D108" s="55"/>
      <c r="E108" s="232"/>
      <c r="F108" s="232"/>
      <c r="G108" s="232"/>
      <c r="H108" s="232"/>
      <c r="I108" s="232"/>
      <c r="J108" s="232"/>
      <c r="K108" s="232"/>
      <c r="L108" s="232"/>
      <c r="M108" s="232"/>
      <c r="N108" s="232"/>
      <c r="O108" s="232"/>
      <c r="P108" s="232"/>
      <c r="Q108" s="232"/>
      <c r="R108" s="232"/>
      <c r="S108" s="232"/>
      <c r="T108" s="1"/>
      <c r="U108" s="98"/>
      <c r="V108" s="232"/>
      <c r="W108" s="232"/>
      <c r="X108" s="232"/>
      <c r="Y108" s="232"/>
      <c r="Z108" s="232"/>
      <c r="AA108" s="232"/>
      <c r="AB108" s="232"/>
      <c r="AC108" s="232"/>
      <c r="AD108" s="232"/>
      <c r="AE108" s="232"/>
      <c r="AF108" s="232"/>
      <c r="AG108" s="232"/>
      <c r="AH108" s="232"/>
      <c r="AI108" s="232"/>
      <c r="AJ108" s="232"/>
      <c r="AK108" s="232"/>
      <c r="AL108" s="88"/>
      <c r="AM108" s="334"/>
      <c r="AN108" s="55"/>
      <c r="AO108" s="232"/>
      <c r="AP108" s="232"/>
      <c r="AQ108" s="232"/>
    </row>
    <row r="109" spans="1:43" ht="11.25" customHeight="1" x14ac:dyDescent="0.2">
      <c r="A109" s="232"/>
      <c r="B109" s="146">
        <v>719</v>
      </c>
      <c r="C109" s="334"/>
      <c r="D109" s="55"/>
      <c r="E109" s="645" t="str">
        <f ca="1">VLOOKUP(INDIRECT(ADDRESS(ROW(),COLUMN()-3)),Language_Translations,MATCH(Language_Selected,Language_Options,0),FALSE)</f>
        <v>Now I’d like to ask you about your current (husband/partner). In what month and year did you start living with him?</v>
      </c>
      <c r="F109" s="645"/>
      <c r="G109" s="645"/>
      <c r="H109" s="645"/>
      <c r="I109" s="645"/>
      <c r="J109" s="645"/>
      <c r="K109" s="645"/>
      <c r="L109" s="645"/>
      <c r="M109" s="645"/>
      <c r="N109" s="645"/>
      <c r="O109" s="645"/>
      <c r="P109" s="645"/>
      <c r="Q109" s="645"/>
      <c r="R109" s="645"/>
      <c r="S109" s="645"/>
      <c r="T109" s="232"/>
      <c r="U109" s="334"/>
      <c r="V109" s="110"/>
      <c r="W109" s="232"/>
      <c r="X109" s="232"/>
      <c r="Y109" s="232"/>
      <c r="Z109" s="232"/>
      <c r="AA109" s="232"/>
      <c r="AB109" s="232"/>
      <c r="AC109" s="232"/>
      <c r="AD109" s="232"/>
      <c r="AE109" s="232"/>
      <c r="AF109" s="232"/>
      <c r="AG109" s="232"/>
      <c r="AH109" s="232"/>
      <c r="AI109" s="29"/>
      <c r="AJ109" s="50"/>
      <c r="AK109" s="29"/>
      <c r="AL109" s="23"/>
      <c r="AM109" s="334"/>
      <c r="AN109" s="55"/>
      <c r="AO109" s="232"/>
      <c r="AP109" s="232"/>
      <c r="AQ109" s="232"/>
    </row>
    <row r="110" spans="1:43" ht="11.25" customHeight="1" x14ac:dyDescent="0.2">
      <c r="A110" s="232"/>
      <c r="B110" s="328"/>
      <c r="C110" s="334"/>
      <c r="D110" s="55"/>
      <c r="E110" s="645"/>
      <c r="F110" s="645"/>
      <c r="G110" s="645"/>
      <c r="H110" s="645"/>
      <c r="I110" s="645"/>
      <c r="J110" s="645"/>
      <c r="K110" s="645"/>
      <c r="L110" s="645"/>
      <c r="M110" s="645"/>
      <c r="N110" s="645"/>
      <c r="O110" s="645"/>
      <c r="P110" s="645"/>
      <c r="Q110" s="645"/>
      <c r="R110" s="645"/>
      <c r="S110" s="645"/>
      <c r="T110" s="232"/>
      <c r="U110" s="334"/>
      <c r="V110" s="232"/>
      <c r="W110" s="232" t="s">
        <v>16</v>
      </c>
      <c r="X110" s="232"/>
      <c r="Y110" s="232"/>
      <c r="Z110" s="51" t="s">
        <v>9</v>
      </c>
      <c r="AA110" s="111"/>
      <c r="AB110" s="51"/>
      <c r="AC110" s="51"/>
      <c r="AD110" s="51"/>
      <c r="AE110" s="51"/>
      <c r="AF110" s="51"/>
      <c r="AG110" s="51"/>
      <c r="AH110" s="51"/>
      <c r="AI110" s="28"/>
      <c r="AJ110" s="52"/>
      <c r="AK110" s="28"/>
      <c r="AL110" s="24"/>
      <c r="AM110" s="334"/>
      <c r="AN110" s="55"/>
      <c r="AO110" s="232"/>
      <c r="AP110" s="232"/>
      <c r="AQ110" s="232"/>
    </row>
    <row r="111" spans="1:43" ht="11.25" customHeight="1" x14ac:dyDescent="0.2">
      <c r="A111" s="232"/>
      <c r="B111" s="328"/>
      <c r="C111" s="334"/>
      <c r="D111" s="55"/>
      <c r="E111" s="645"/>
      <c r="F111" s="645"/>
      <c r="G111" s="645"/>
      <c r="H111" s="645"/>
      <c r="I111" s="645"/>
      <c r="J111" s="645"/>
      <c r="K111" s="645"/>
      <c r="L111" s="645"/>
      <c r="M111" s="645"/>
      <c r="N111" s="645"/>
      <c r="O111" s="645"/>
      <c r="P111" s="645"/>
      <c r="Q111" s="645"/>
      <c r="R111" s="645"/>
      <c r="S111" s="645"/>
      <c r="T111" s="232"/>
      <c r="U111" s="334"/>
      <c r="V111" s="232"/>
      <c r="W111" s="232"/>
      <c r="X111" s="232"/>
      <c r="Y111" s="232"/>
      <c r="Z111" s="232"/>
      <c r="AA111" s="232"/>
      <c r="AB111" s="232"/>
      <c r="AC111" s="232"/>
      <c r="AD111" s="232"/>
      <c r="AE111" s="232"/>
      <c r="AF111" s="232"/>
      <c r="AG111" s="232"/>
      <c r="AH111" s="232"/>
      <c r="AI111" s="232"/>
      <c r="AJ111" s="232"/>
      <c r="AK111" s="232"/>
      <c r="AL111" s="88"/>
      <c r="AM111" s="334"/>
      <c r="AN111" s="55"/>
      <c r="AO111" s="232"/>
      <c r="AP111" s="232"/>
      <c r="AQ111" s="232"/>
    </row>
    <row r="112" spans="1:43" ht="11.25" customHeight="1" x14ac:dyDescent="0.2">
      <c r="A112" s="232"/>
      <c r="B112" s="328"/>
      <c r="C112" s="334"/>
      <c r="D112" s="55"/>
      <c r="E112" s="232"/>
      <c r="F112" s="232"/>
      <c r="G112" s="232"/>
      <c r="H112" s="232"/>
      <c r="I112" s="232"/>
      <c r="J112" s="232"/>
      <c r="K112" s="232"/>
      <c r="L112" s="232"/>
      <c r="M112" s="232"/>
      <c r="N112" s="232"/>
      <c r="O112" s="232"/>
      <c r="P112" s="232"/>
      <c r="Q112" s="232"/>
      <c r="R112" s="232"/>
      <c r="S112" s="232"/>
      <c r="T112" s="232"/>
      <c r="U112" s="334"/>
      <c r="V112" s="232"/>
      <c r="W112" s="232"/>
      <c r="X112" s="232"/>
      <c r="Y112" s="232"/>
      <c r="Z112" s="232"/>
      <c r="AA112" s="232"/>
      <c r="AB112" s="232"/>
      <c r="AC112" s="232"/>
      <c r="AD112" s="232"/>
      <c r="AE112" s="232"/>
      <c r="AF112" s="232"/>
      <c r="AG112" s="232"/>
      <c r="AH112" s="232"/>
      <c r="AI112" s="232"/>
      <c r="AJ112" s="232"/>
      <c r="AK112" s="232"/>
      <c r="AL112" s="88"/>
      <c r="AM112" s="334"/>
      <c r="AN112" s="55"/>
      <c r="AO112" s="232"/>
      <c r="AP112" s="232"/>
      <c r="AQ112" s="232"/>
    </row>
    <row r="113" spans="1:43" ht="11.25" customHeight="1" x14ac:dyDescent="0.2">
      <c r="A113" s="232"/>
      <c r="B113" s="328"/>
      <c r="C113" s="334"/>
      <c r="D113" s="55"/>
      <c r="E113" s="232"/>
      <c r="F113" s="232"/>
      <c r="G113" s="232"/>
      <c r="H113" s="232"/>
      <c r="I113" s="232"/>
      <c r="J113" s="232"/>
      <c r="K113" s="232"/>
      <c r="L113" s="232"/>
      <c r="M113" s="232"/>
      <c r="N113" s="232"/>
      <c r="O113" s="232"/>
      <c r="P113" s="232"/>
      <c r="Q113" s="232"/>
      <c r="R113" s="232"/>
      <c r="S113" s="232"/>
      <c r="T113" s="232"/>
      <c r="U113" s="334"/>
      <c r="V113" s="232"/>
      <c r="W113" s="232" t="s">
        <v>82</v>
      </c>
      <c r="X113" s="232"/>
      <c r="Y113" s="232"/>
      <c r="Z113" s="232"/>
      <c r="AA113" s="232"/>
      <c r="AB113" s="232"/>
      <c r="AC113" s="232"/>
      <c r="AD113" s="232"/>
      <c r="AE113" s="51" t="s">
        <v>9</v>
      </c>
      <c r="AF113" s="51"/>
      <c r="AG113" s="51"/>
      <c r="AH113" s="51"/>
      <c r="AI113" s="51"/>
      <c r="AJ113" s="51"/>
      <c r="AK113" s="51"/>
      <c r="AL113" s="89" t="s">
        <v>83</v>
      </c>
      <c r="AM113" s="334"/>
      <c r="AN113" s="55"/>
      <c r="AO113" s="232"/>
      <c r="AP113" s="232"/>
      <c r="AQ113" s="232"/>
    </row>
    <row r="114" spans="1:43" ht="11.25" customHeight="1" x14ac:dyDescent="0.2">
      <c r="A114" s="232"/>
      <c r="B114" s="328"/>
      <c r="C114" s="334"/>
      <c r="D114" s="55"/>
      <c r="E114" s="232"/>
      <c r="F114" s="232"/>
      <c r="G114" s="232"/>
      <c r="H114" s="232"/>
      <c r="I114" s="232"/>
      <c r="J114" s="232"/>
      <c r="K114" s="232"/>
      <c r="L114" s="232"/>
      <c r="M114" s="232"/>
      <c r="N114" s="232"/>
      <c r="O114" s="232"/>
      <c r="P114" s="232"/>
      <c r="Q114" s="232"/>
      <c r="R114" s="232"/>
      <c r="S114" s="232"/>
      <c r="T114" s="232"/>
      <c r="U114" s="334"/>
      <c r="V114" s="232"/>
      <c r="W114" s="232"/>
      <c r="X114" s="232"/>
      <c r="Y114" s="232"/>
      <c r="Z114" s="232"/>
      <c r="AA114" s="232"/>
      <c r="AB114" s="232"/>
      <c r="AC114" s="232"/>
      <c r="AD114" s="232"/>
      <c r="AE114" s="232"/>
      <c r="AF114" s="232"/>
      <c r="AG114" s="232"/>
      <c r="AH114" s="232"/>
      <c r="AI114" s="232"/>
      <c r="AJ114" s="232"/>
      <c r="AK114" s="232"/>
      <c r="AL114" s="89"/>
      <c r="AM114" s="334"/>
      <c r="AN114" s="55"/>
      <c r="AO114" s="232"/>
      <c r="AP114" s="232"/>
      <c r="AQ114" s="232"/>
    </row>
    <row r="115" spans="1:43" ht="11.25" customHeight="1" x14ac:dyDescent="0.2">
      <c r="A115" s="232"/>
      <c r="B115" s="328"/>
      <c r="C115" s="334"/>
      <c r="D115" s="55"/>
      <c r="E115" s="232"/>
      <c r="F115" s="232"/>
      <c r="G115" s="232"/>
      <c r="H115" s="232"/>
      <c r="I115" s="232"/>
      <c r="J115" s="232"/>
      <c r="K115" s="232"/>
      <c r="L115" s="232"/>
      <c r="M115" s="232"/>
      <c r="N115" s="232"/>
      <c r="O115" s="232"/>
      <c r="P115" s="232"/>
      <c r="Q115" s="232"/>
      <c r="R115" s="232"/>
      <c r="S115" s="232"/>
      <c r="T115" s="232"/>
      <c r="U115" s="334"/>
      <c r="V115" s="232"/>
      <c r="W115" s="232"/>
      <c r="X115" s="232"/>
      <c r="Y115" s="232"/>
      <c r="Z115" s="232"/>
      <c r="AA115" s="232"/>
      <c r="AB115" s="232"/>
      <c r="AC115" s="232"/>
      <c r="AD115" s="232"/>
      <c r="AE115" s="29"/>
      <c r="AF115" s="50"/>
      <c r="AG115" s="29"/>
      <c r="AH115" s="50"/>
      <c r="AI115" s="29"/>
      <c r="AJ115" s="50"/>
      <c r="AK115" s="29"/>
      <c r="AL115" s="23"/>
      <c r="AM115" s="334"/>
      <c r="AN115" s="55"/>
      <c r="AO115" s="232"/>
      <c r="AP115" s="675">
        <v>721</v>
      </c>
      <c r="AQ115" s="232"/>
    </row>
    <row r="116" spans="1:43" ht="11.25" customHeight="1" x14ac:dyDescent="0.2">
      <c r="A116" s="232"/>
      <c r="B116" s="328"/>
      <c r="C116" s="334"/>
      <c r="D116" s="55"/>
      <c r="E116" s="232"/>
      <c r="F116" s="232"/>
      <c r="G116" s="232"/>
      <c r="H116" s="232"/>
      <c r="I116" s="232"/>
      <c r="J116" s="232"/>
      <c r="K116" s="232"/>
      <c r="L116" s="232"/>
      <c r="M116" s="232"/>
      <c r="N116" s="232"/>
      <c r="O116" s="232"/>
      <c r="P116" s="232"/>
      <c r="Q116" s="232"/>
      <c r="R116" s="232"/>
      <c r="S116" s="232"/>
      <c r="T116" s="232"/>
      <c r="U116" s="334"/>
      <c r="V116" s="232"/>
      <c r="W116" s="232" t="s">
        <v>17</v>
      </c>
      <c r="X116" s="232"/>
      <c r="Y116" s="232"/>
      <c r="Z116" s="51" t="s">
        <v>9</v>
      </c>
      <c r="AA116" s="51"/>
      <c r="AB116" s="51"/>
      <c r="AC116" s="51"/>
      <c r="AD116" s="51"/>
      <c r="AE116" s="28"/>
      <c r="AF116" s="52"/>
      <c r="AG116" s="28"/>
      <c r="AH116" s="52"/>
      <c r="AI116" s="28"/>
      <c r="AJ116" s="52"/>
      <c r="AK116" s="28"/>
      <c r="AL116" s="24"/>
      <c r="AM116" s="334"/>
      <c r="AN116" s="55"/>
      <c r="AO116" s="232"/>
      <c r="AP116" s="675"/>
      <c r="AQ116" s="232"/>
    </row>
    <row r="117" spans="1:43" ht="11.25" customHeight="1" x14ac:dyDescent="0.2">
      <c r="A117" s="232"/>
      <c r="B117" s="328"/>
      <c r="C117" s="334"/>
      <c r="D117" s="55"/>
      <c r="E117" s="232"/>
      <c r="F117" s="232"/>
      <c r="G117" s="232"/>
      <c r="H117" s="232"/>
      <c r="I117" s="232"/>
      <c r="J117" s="232"/>
      <c r="K117" s="232"/>
      <c r="L117" s="232"/>
      <c r="M117" s="232"/>
      <c r="N117" s="232"/>
      <c r="O117" s="232"/>
      <c r="P117" s="232"/>
      <c r="Q117" s="232"/>
      <c r="R117" s="232"/>
      <c r="S117" s="232"/>
      <c r="T117" s="232"/>
      <c r="U117" s="334"/>
      <c r="V117" s="232"/>
      <c r="W117" s="232"/>
      <c r="X117" s="232"/>
      <c r="Y117" s="232"/>
      <c r="Z117" s="232"/>
      <c r="AA117" s="232"/>
      <c r="AB117" s="232"/>
      <c r="AC117" s="232"/>
      <c r="AD117" s="232"/>
      <c r="AE117" s="232"/>
      <c r="AF117" s="232"/>
      <c r="AG117" s="232"/>
      <c r="AH117" s="232"/>
      <c r="AI117" s="232"/>
      <c r="AJ117" s="232"/>
      <c r="AK117" s="232"/>
      <c r="AL117" s="88"/>
      <c r="AM117" s="334"/>
      <c r="AN117" s="55"/>
      <c r="AO117" s="232"/>
      <c r="AP117" s="232"/>
      <c r="AQ117" s="232"/>
    </row>
    <row r="118" spans="1:43" ht="11.25" customHeight="1" x14ac:dyDescent="0.2">
      <c r="A118" s="232"/>
      <c r="B118" s="328"/>
      <c r="C118" s="334"/>
      <c r="D118" s="55"/>
      <c r="E118" s="232"/>
      <c r="F118" s="232"/>
      <c r="G118" s="232"/>
      <c r="H118" s="232"/>
      <c r="I118" s="232"/>
      <c r="J118" s="232"/>
      <c r="K118" s="232"/>
      <c r="L118" s="232"/>
      <c r="M118" s="232"/>
      <c r="N118" s="232"/>
      <c r="O118" s="232"/>
      <c r="P118" s="232"/>
      <c r="Q118" s="232"/>
      <c r="R118" s="232"/>
      <c r="S118" s="232"/>
      <c r="T118" s="232"/>
      <c r="U118" s="334"/>
      <c r="V118" s="232"/>
      <c r="W118" s="232"/>
      <c r="X118" s="232"/>
      <c r="Y118" s="232"/>
      <c r="Z118" s="232"/>
      <c r="AA118" s="232"/>
      <c r="AB118" s="232"/>
      <c r="AC118" s="232"/>
      <c r="AD118" s="232"/>
      <c r="AE118" s="232"/>
      <c r="AF118" s="232"/>
      <c r="AG118" s="232"/>
      <c r="AH118" s="232"/>
      <c r="AI118" s="232"/>
      <c r="AJ118" s="232"/>
      <c r="AK118" s="232"/>
      <c r="AL118" s="88"/>
      <c r="AM118" s="334"/>
      <c r="AN118" s="55"/>
      <c r="AO118" s="232"/>
      <c r="AP118" s="232"/>
      <c r="AQ118" s="232"/>
    </row>
    <row r="119" spans="1:43" ht="11.25" customHeight="1" x14ac:dyDescent="0.2">
      <c r="A119" s="232"/>
      <c r="B119" s="328"/>
      <c r="C119" s="334"/>
      <c r="D119" s="55"/>
      <c r="E119" s="232"/>
      <c r="F119" s="232"/>
      <c r="G119" s="232"/>
      <c r="H119" s="232"/>
      <c r="I119" s="232"/>
      <c r="J119" s="232"/>
      <c r="K119" s="232"/>
      <c r="L119" s="232"/>
      <c r="M119" s="232"/>
      <c r="N119" s="232"/>
      <c r="O119" s="232"/>
      <c r="P119" s="232"/>
      <c r="Q119" s="232"/>
      <c r="R119" s="232"/>
      <c r="S119" s="232"/>
      <c r="T119" s="232"/>
      <c r="U119" s="334"/>
      <c r="V119" s="232"/>
      <c r="W119" s="232" t="s">
        <v>84</v>
      </c>
      <c r="X119" s="232"/>
      <c r="Y119" s="232"/>
      <c r="Z119" s="232"/>
      <c r="AA119" s="232"/>
      <c r="AB119" s="232"/>
      <c r="AC119" s="232"/>
      <c r="AD119" s="51" t="s">
        <v>9</v>
      </c>
      <c r="AE119" s="111"/>
      <c r="AF119" s="51"/>
      <c r="AG119" s="51"/>
      <c r="AH119" s="51"/>
      <c r="AI119" s="51"/>
      <c r="AJ119" s="51"/>
      <c r="AK119" s="232"/>
      <c r="AL119" s="89" t="s">
        <v>85</v>
      </c>
      <c r="AM119" s="334"/>
      <c r="AN119" s="55"/>
      <c r="AO119" s="232"/>
      <c r="AP119" s="232"/>
      <c r="AQ119" s="232"/>
    </row>
    <row r="120" spans="1:43" ht="6" customHeight="1" x14ac:dyDescent="0.2">
      <c r="A120" s="91"/>
      <c r="B120" s="90"/>
      <c r="C120" s="52"/>
      <c r="D120" s="28"/>
      <c r="E120" s="91"/>
      <c r="F120" s="91"/>
      <c r="G120" s="91"/>
      <c r="H120" s="91"/>
      <c r="I120" s="91"/>
      <c r="J120" s="91"/>
      <c r="K120" s="91"/>
      <c r="L120" s="91"/>
      <c r="M120" s="91"/>
      <c r="N120" s="91"/>
      <c r="O120" s="91"/>
      <c r="P120" s="91"/>
      <c r="Q120" s="91"/>
      <c r="R120" s="91"/>
      <c r="S120" s="91"/>
      <c r="T120" s="91"/>
      <c r="U120" s="52"/>
      <c r="V120" s="91"/>
      <c r="W120" s="91"/>
      <c r="X120" s="91"/>
      <c r="Y120" s="91"/>
      <c r="Z120" s="91"/>
      <c r="AA120" s="91"/>
      <c r="AB120" s="91"/>
      <c r="AC120" s="91"/>
      <c r="AD120" s="91"/>
      <c r="AE120" s="91"/>
      <c r="AF120" s="91"/>
      <c r="AG120" s="91"/>
      <c r="AH120" s="91"/>
      <c r="AI120" s="91"/>
      <c r="AJ120" s="91"/>
      <c r="AK120" s="91"/>
      <c r="AL120" s="92"/>
      <c r="AM120" s="52"/>
      <c r="AN120" s="28"/>
      <c r="AO120" s="91"/>
      <c r="AP120" s="91"/>
      <c r="AQ120" s="91"/>
    </row>
    <row r="121" spans="1:43" ht="6" customHeight="1" x14ac:dyDescent="0.2">
      <c r="A121" s="232"/>
      <c r="B121" s="328"/>
      <c r="C121" s="334"/>
      <c r="D121" s="55"/>
      <c r="E121" s="232"/>
      <c r="F121" s="232"/>
      <c r="G121" s="232"/>
      <c r="H121" s="232"/>
      <c r="I121" s="232"/>
      <c r="J121" s="232"/>
      <c r="K121" s="232"/>
      <c r="L121" s="232"/>
      <c r="M121" s="232"/>
      <c r="N121" s="232"/>
      <c r="O121" s="232"/>
      <c r="P121" s="232"/>
      <c r="Q121" s="232"/>
      <c r="R121" s="232"/>
      <c r="S121" s="232"/>
      <c r="T121" s="232"/>
      <c r="U121" s="334"/>
      <c r="V121" s="232"/>
      <c r="W121" s="232"/>
      <c r="X121" s="232"/>
      <c r="Y121" s="232"/>
      <c r="Z121" s="232"/>
      <c r="AA121" s="232"/>
      <c r="AB121" s="232"/>
      <c r="AC121" s="232"/>
      <c r="AD121" s="232"/>
      <c r="AE121" s="232"/>
      <c r="AF121" s="232"/>
      <c r="AG121" s="232"/>
      <c r="AH121" s="232"/>
      <c r="AI121" s="232"/>
      <c r="AJ121" s="232"/>
      <c r="AK121" s="232"/>
      <c r="AL121" s="88"/>
      <c r="AM121" s="334"/>
      <c r="AN121" s="55"/>
      <c r="AO121" s="232"/>
      <c r="AP121" s="232"/>
      <c r="AQ121" s="232"/>
    </row>
    <row r="122" spans="1:43" ht="11.25" customHeight="1" x14ac:dyDescent="0.2">
      <c r="A122" s="232"/>
      <c r="B122" s="146">
        <v>720</v>
      </c>
      <c r="C122" s="334"/>
      <c r="D122" s="55"/>
      <c r="E122" s="645" t="str">
        <f ca="1">VLOOKUP(INDIRECT(ADDRESS(ROW(),COLUMN()-3)),Language_Translations,MATCH(Language_Selected,Language_Options,0),FALSE)</f>
        <v>How old were you when you first started living with your current (husband/partner)?</v>
      </c>
      <c r="F122" s="645"/>
      <c r="G122" s="645"/>
      <c r="H122" s="645"/>
      <c r="I122" s="645"/>
      <c r="J122" s="645"/>
      <c r="K122" s="645"/>
      <c r="L122" s="645"/>
      <c r="M122" s="645"/>
      <c r="N122" s="645"/>
      <c r="O122" s="645"/>
      <c r="P122" s="645"/>
      <c r="Q122" s="645"/>
      <c r="R122" s="645"/>
      <c r="S122" s="645"/>
      <c r="T122" s="645"/>
      <c r="U122" s="334"/>
      <c r="V122" s="232"/>
      <c r="W122" s="232"/>
      <c r="X122" s="232"/>
      <c r="Y122" s="232"/>
      <c r="Z122" s="232"/>
      <c r="AA122" s="232"/>
      <c r="AB122" s="232"/>
      <c r="AC122" s="232"/>
      <c r="AD122" s="232"/>
      <c r="AE122" s="232"/>
      <c r="AF122" s="232"/>
      <c r="AG122" s="232"/>
      <c r="AH122" s="232"/>
      <c r="AI122" s="29"/>
      <c r="AJ122" s="50"/>
      <c r="AK122" s="29"/>
      <c r="AL122" s="23"/>
      <c r="AM122" s="334"/>
      <c r="AN122" s="55"/>
      <c r="AO122" s="232"/>
      <c r="AP122" s="232"/>
      <c r="AQ122" s="232"/>
    </row>
    <row r="123" spans="1:43" ht="11.25" customHeight="1" x14ac:dyDescent="0.2">
      <c r="A123" s="232"/>
      <c r="B123" s="328"/>
      <c r="C123" s="334"/>
      <c r="D123" s="55"/>
      <c r="E123" s="645"/>
      <c r="F123" s="645"/>
      <c r="G123" s="645"/>
      <c r="H123" s="645"/>
      <c r="I123" s="645"/>
      <c r="J123" s="645"/>
      <c r="K123" s="645"/>
      <c r="L123" s="645"/>
      <c r="M123" s="645"/>
      <c r="N123" s="645"/>
      <c r="O123" s="645"/>
      <c r="P123" s="645"/>
      <c r="Q123" s="645"/>
      <c r="R123" s="645"/>
      <c r="S123" s="645"/>
      <c r="T123" s="645"/>
      <c r="U123" s="334"/>
      <c r="V123" s="232"/>
      <c r="W123" s="232" t="s">
        <v>259</v>
      </c>
      <c r="X123" s="232"/>
      <c r="Y123" s="51" t="s">
        <v>9</v>
      </c>
      <c r="Z123" s="111"/>
      <c r="AA123" s="51"/>
      <c r="AB123" s="51"/>
      <c r="AC123" s="51"/>
      <c r="AD123" s="51"/>
      <c r="AE123" s="51"/>
      <c r="AF123" s="51"/>
      <c r="AG123" s="51"/>
      <c r="AH123" s="51"/>
      <c r="AI123" s="28"/>
      <c r="AJ123" s="52"/>
      <c r="AK123" s="28"/>
      <c r="AL123" s="24"/>
      <c r="AM123" s="334"/>
      <c r="AN123" s="55"/>
      <c r="AO123" s="232"/>
      <c r="AP123" s="232"/>
      <c r="AQ123" s="232"/>
    </row>
    <row r="124" spans="1:43" ht="6" customHeight="1" thickBot="1" x14ac:dyDescent="0.25">
      <c r="A124" s="232"/>
      <c r="B124" s="328"/>
      <c r="C124" s="334"/>
      <c r="D124" s="55"/>
      <c r="E124" s="232"/>
      <c r="F124" s="232"/>
      <c r="G124" s="232"/>
      <c r="H124" s="232"/>
      <c r="I124" s="232"/>
      <c r="J124" s="232"/>
      <c r="K124" s="232"/>
      <c r="L124" s="232"/>
      <c r="M124" s="232"/>
      <c r="N124" s="232"/>
      <c r="O124" s="232"/>
      <c r="P124" s="232"/>
      <c r="Q124" s="232"/>
      <c r="R124" s="232"/>
      <c r="S124" s="232"/>
      <c r="T124" s="232"/>
      <c r="U124" s="334"/>
      <c r="V124" s="232"/>
      <c r="W124" s="232"/>
      <c r="X124" s="232"/>
      <c r="Y124" s="232"/>
      <c r="Z124" s="232"/>
      <c r="AA124" s="232"/>
      <c r="AB124" s="232"/>
      <c r="AC124" s="232"/>
      <c r="AD124" s="232"/>
      <c r="AE124" s="232"/>
      <c r="AF124" s="232"/>
      <c r="AG124" s="232"/>
      <c r="AH124" s="232"/>
      <c r="AI124" s="232"/>
      <c r="AJ124" s="232"/>
      <c r="AK124" s="232"/>
      <c r="AL124" s="88"/>
      <c r="AM124" s="334"/>
      <c r="AN124" s="55"/>
      <c r="AO124" s="232"/>
      <c r="AP124" s="232"/>
      <c r="AQ124" s="232"/>
    </row>
    <row r="125" spans="1:43" ht="6" customHeight="1" x14ac:dyDescent="0.2">
      <c r="A125" s="96"/>
      <c r="B125" s="97"/>
      <c r="C125" s="98"/>
      <c r="D125" s="99"/>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00"/>
      <c r="AM125" s="98"/>
      <c r="AN125" s="99"/>
      <c r="AO125" s="1"/>
      <c r="AP125" s="1"/>
      <c r="AQ125" s="101"/>
    </row>
    <row r="126" spans="1:43" ht="11.25" customHeight="1" x14ac:dyDescent="0.2">
      <c r="A126" s="102"/>
      <c r="B126" s="146">
        <v>721</v>
      </c>
      <c r="C126" s="334"/>
      <c r="D126" s="55"/>
      <c r="E126" s="774" t="s">
        <v>833</v>
      </c>
      <c r="F126" s="774"/>
      <c r="G126" s="774"/>
      <c r="H126" s="774"/>
      <c r="I126" s="774"/>
      <c r="J126" s="774"/>
      <c r="K126" s="774"/>
      <c r="L126" s="774"/>
      <c r="M126" s="774"/>
      <c r="N126" s="774"/>
      <c r="O126" s="774"/>
      <c r="P126" s="774"/>
      <c r="Q126" s="774"/>
      <c r="R126" s="774"/>
      <c r="S126" s="774"/>
      <c r="T126" s="774"/>
      <c r="U126" s="774"/>
      <c r="V126" s="774"/>
      <c r="W126" s="774"/>
      <c r="X126" s="774"/>
      <c r="Y126" s="774"/>
      <c r="Z126" s="774"/>
      <c r="AA126" s="774"/>
      <c r="AB126" s="774"/>
      <c r="AC126" s="774"/>
      <c r="AD126" s="774"/>
      <c r="AE126" s="774"/>
      <c r="AF126" s="774"/>
      <c r="AG126" s="774"/>
      <c r="AH126" s="774"/>
      <c r="AI126" s="774"/>
      <c r="AJ126" s="774"/>
      <c r="AK126" s="774"/>
      <c r="AL126" s="774"/>
      <c r="AM126" s="334"/>
      <c r="AN126" s="55"/>
      <c r="AO126" s="232"/>
      <c r="AP126" s="232"/>
      <c r="AQ126" s="103"/>
    </row>
    <row r="127" spans="1:43" ht="6" customHeight="1" thickBot="1" x14ac:dyDescent="0.25">
      <c r="A127" s="104"/>
      <c r="B127" s="332"/>
      <c r="C127" s="86"/>
      <c r="D127" s="87"/>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105"/>
      <c r="AM127" s="86"/>
      <c r="AN127" s="87"/>
      <c r="AO127" s="85"/>
      <c r="AP127" s="85"/>
      <c r="AQ127" s="106"/>
    </row>
    <row r="128" spans="1:43" ht="6" customHeight="1" x14ac:dyDescent="0.2">
      <c r="A128" s="1"/>
      <c r="B128" s="97"/>
      <c r="C128" s="98"/>
      <c r="D128" s="99"/>
      <c r="E128" s="1"/>
      <c r="F128" s="1"/>
      <c r="G128" s="1"/>
      <c r="H128" s="1"/>
      <c r="I128" s="1"/>
      <c r="J128" s="1"/>
      <c r="K128" s="1"/>
      <c r="L128" s="1"/>
      <c r="M128" s="1"/>
      <c r="N128" s="1"/>
      <c r="O128" s="1"/>
      <c r="P128" s="1"/>
      <c r="Q128" s="1"/>
      <c r="R128" s="1"/>
      <c r="S128" s="1"/>
      <c r="T128" s="1"/>
      <c r="U128" s="98"/>
      <c r="V128" s="99"/>
      <c r="W128" s="1"/>
      <c r="X128" s="1"/>
      <c r="Y128" s="1"/>
      <c r="Z128" s="1"/>
      <c r="AA128" s="1"/>
      <c r="AB128" s="1"/>
      <c r="AC128" s="1"/>
      <c r="AD128" s="1"/>
      <c r="AE128" s="1"/>
      <c r="AF128" s="1"/>
      <c r="AG128" s="1"/>
      <c r="AH128" s="1"/>
      <c r="AI128" s="1"/>
      <c r="AJ128" s="1"/>
      <c r="AK128" s="1"/>
      <c r="AL128" s="100"/>
      <c r="AM128" s="98"/>
      <c r="AN128" s="99"/>
      <c r="AO128" s="1"/>
      <c r="AP128" s="1"/>
      <c r="AQ128" s="1"/>
    </row>
    <row r="129" spans="1:61" ht="10" x14ac:dyDescent="0.2">
      <c r="A129" s="232"/>
      <c r="B129" s="146">
        <v>722</v>
      </c>
      <c r="C129" s="334"/>
      <c r="D129" s="55"/>
      <c r="E129" s="671" t="str">
        <f ca="1">VLOOKUP(INDIRECT(ADDRESS(ROW(),COLUMN()-3)),Language_Translations,MATCH(Language_Selected,Language_Options,0),FALSE)</f>
        <v>Now 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v>
      </c>
      <c r="F129" s="671"/>
      <c r="G129" s="671"/>
      <c r="H129" s="671"/>
      <c r="I129" s="671"/>
      <c r="J129" s="671"/>
      <c r="K129" s="671"/>
      <c r="L129" s="671"/>
      <c r="M129" s="671"/>
      <c r="N129" s="671"/>
      <c r="O129" s="671"/>
      <c r="P129" s="671"/>
      <c r="Q129" s="671"/>
      <c r="R129" s="671"/>
      <c r="S129" s="671"/>
      <c r="T129" s="671"/>
      <c r="U129" s="334"/>
      <c r="V129" s="55"/>
      <c r="W129" s="232"/>
      <c r="X129" s="232"/>
      <c r="Y129" s="232"/>
      <c r="Z129" s="232"/>
      <c r="AA129" s="232"/>
      <c r="AB129" s="232"/>
      <c r="AC129" s="232"/>
      <c r="AD129" s="232"/>
      <c r="AE129" s="232"/>
      <c r="AF129" s="232"/>
      <c r="AG129" s="232"/>
      <c r="AH129" s="232"/>
      <c r="AI129" s="232"/>
      <c r="AJ129" s="232"/>
      <c r="AK129" s="232"/>
      <c r="AL129" s="88"/>
      <c r="AM129" s="334"/>
      <c r="AN129" s="55"/>
      <c r="AO129" s="232"/>
      <c r="AP129" s="232"/>
      <c r="AQ129" s="232"/>
    </row>
    <row r="130" spans="1:61" ht="10" x14ac:dyDescent="0.2">
      <c r="A130" s="232"/>
      <c r="B130" s="328"/>
      <c r="C130" s="334"/>
      <c r="D130" s="55"/>
      <c r="E130" s="671"/>
      <c r="F130" s="671"/>
      <c r="G130" s="671"/>
      <c r="H130" s="671"/>
      <c r="I130" s="671"/>
      <c r="J130" s="671"/>
      <c r="K130" s="671"/>
      <c r="L130" s="671"/>
      <c r="M130" s="671"/>
      <c r="N130" s="671"/>
      <c r="O130" s="671"/>
      <c r="P130" s="671"/>
      <c r="Q130" s="671"/>
      <c r="R130" s="671"/>
      <c r="S130" s="671"/>
      <c r="T130" s="671"/>
      <c r="U130" s="334"/>
      <c r="V130" s="55"/>
      <c r="W130" s="232"/>
      <c r="X130" s="232"/>
      <c r="Y130" s="232"/>
      <c r="Z130" s="232"/>
      <c r="AA130" s="232"/>
      <c r="AB130" s="232"/>
      <c r="AC130" s="232"/>
      <c r="AD130" s="232"/>
      <c r="AE130" s="232"/>
      <c r="AF130" s="232"/>
      <c r="AG130" s="232"/>
      <c r="AH130" s="232"/>
      <c r="AI130" s="232"/>
      <c r="AJ130" s="232"/>
      <c r="AK130" s="232"/>
      <c r="AL130" s="88"/>
      <c r="AM130" s="334"/>
      <c r="AN130" s="55"/>
      <c r="AO130" s="232"/>
      <c r="AP130" s="232"/>
      <c r="AQ130" s="232"/>
    </row>
    <row r="131" spans="1:61" ht="11.25" customHeight="1" x14ac:dyDescent="0.2">
      <c r="A131" s="232"/>
      <c r="C131" s="334"/>
      <c r="D131" s="55"/>
      <c r="E131" s="671"/>
      <c r="F131" s="671"/>
      <c r="G131" s="671"/>
      <c r="H131" s="671"/>
      <c r="I131" s="671"/>
      <c r="J131" s="671"/>
      <c r="K131" s="671"/>
      <c r="L131" s="671"/>
      <c r="M131" s="671"/>
      <c r="N131" s="671"/>
      <c r="O131" s="671"/>
      <c r="P131" s="671"/>
      <c r="Q131" s="671"/>
      <c r="R131" s="671"/>
      <c r="S131" s="671"/>
      <c r="T131" s="671"/>
      <c r="U131" s="334"/>
      <c r="V131" s="55"/>
      <c r="W131" s="232" t="s">
        <v>834</v>
      </c>
      <c r="X131" s="232"/>
      <c r="Y131" s="232"/>
      <c r="Z131" s="232"/>
      <c r="AA131" s="232"/>
      <c r="AB131" s="232"/>
      <c r="AC131" s="232"/>
      <c r="AD131" s="232"/>
      <c r="AE131" s="232"/>
      <c r="AF131" s="232"/>
      <c r="AG131" s="232"/>
      <c r="AH131" s="232"/>
      <c r="AI131" s="232"/>
      <c r="AJ131" s="232"/>
      <c r="AK131" s="232"/>
      <c r="AL131" s="89"/>
      <c r="AM131" s="334"/>
      <c r="AN131" s="55"/>
      <c r="AO131" s="232"/>
      <c r="AP131" s="232"/>
      <c r="AQ131" s="232"/>
      <c r="AS131" s="215"/>
      <c r="AT131" s="215"/>
      <c r="AU131" s="215"/>
      <c r="AV131" s="215"/>
      <c r="AW131" s="215"/>
      <c r="AX131" s="215"/>
      <c r="AY131" s="215"/>
      <c r="AZ131" s="215"/>
      <c r="BA131" s="215"/>
      <c r="BB131" s="215"/>
      <c r="BC131" s="215"/>
      <c r="BD131" s="215"/>
      <c r="BE131" s="215"/>
      <c r="BF131" s="215"/>
      <c r="BG131" s="215"/>
      <c r="BH131" s="215"/>
      <c r="BI131" s="215"/>
    </row>
    <row r="132" spans="1:61" ht="11.25" customHeight="1" x14ac:dyDescent="0.2">
      <c r="A132" s="232"/>
      <c r="B132" s="328"/>
      <c r="C132" s="334"/>
      <c r="D132" s="55"/>
      <c r="E132" s="671"/>
      <c r="F132" s="671"/>
      <c r="G132" s="671"/>
      <c r="H132" s="671"/>
      <c r="I132" s="671"/>
      <c r="J132" s="671"/>
      <c r="K132" s="671"/>
      <c r="L132" s="671"/>
      <c r="M132" s="671"/>
      <c r="N132" s="671"/>
      <c r="O132" s="671"/>
      <c r="P132" s="671"/>
      <c r="Q132" s="671"/>
      <c r="R132" s="671"/>
      <c r="S132" s="671"/>
      <c r="T132" s="671"/>
      <c r="U132" s="334"/>
      <c r="V132" s="55"/>
      <c r="W132" s="232"/>
      <c r="X132" s="232" t="s">
        <v>835</v>
      </c>
      <c r="Y132" s="232"/>
      <c r="Z132" s="232"/>
      <c r="AA132" s="232"/>
      <c r="AB132" s="232"/>
      <c r="AC132" s="51" t="s">
        <v>836</v>
      </c>
      <c r="AD132" s="111"/>
      <c r="AE132" s="51"/>
      <c r="AF132" s="51"/>
      <c r="AG132" s="51"/>
      <c r="AH132" s="51"/>
      <c r="AI132" s="51"/>
      <c r="AJ132" s="51"/>
      <c r="AK132" s="51"/>
      <c r="AL132" s="89" t="s">
        <v>379</v>
      </c>
      <c r="AM132" s="334"/>
      <c r="AN132" s="55"/>
      <c r="AO132" s="232"/>
      <c r="AP132" s="140">
        <v>738</v>
      </c>
      <c r="AQ132" s="232"/>
      <c r="AS132" s="215"/>
      <c r="AT132" s="215"/>
      <c r="AU132" s="215"/>
      <c r="AV132" s="215"/>
      <c r="AW132" s="215"/>
      <c r="AX132" s="215"/>
      <c r="AY132" s="215"/>
      <c r="AZ132" s="215"/>
      <c r="BA132" s="215"/>
      <c r="BB132" s="215"/>
      <c r="BC132" s="215"/>
      <c r="BD132" s="215"/>
      <c r="BE132" s="215"/>
      <c r="BF132" s="215"/>
      <c r="BG132" s="215"/>
      <c r="BH132" s="215"/>
      <c r="BI132" s="215"/>
    </row>
    <row r="133" spans="1:61" ht="11.25" customHeight="1" x14ac:dyDescent="0.2">
      <c r="A133" s="232"/>
      <c r="B133" s="328"/>
      <c r="C133" s="334"/>
      <c r="D133" s="55"/>
      <c r="E133" s="671"/>
      <c r="F133" s="671"/>
      <c r="G133" s="671"/>
      <c r="H133" s="671"/>
      <c r="I133" s="671"/>
      <c r="J133" s="671"/>
      <c r="K133" s="671"/>
      <c r="L133" s="671"/>
      <c r="M133" s="671"/>
      <c r="N133" s="671"/>
      <c r="O133" s="671"/>
      <c r="P133" s="671"/>
      <c r="Q133" s="671"/>
      <c r="R133" s="671"/>
      <c r="S133" s="671"/>
      <c r="T133" s="671"/>
      <c r="U133" s="334"/>
      <c r="V133" s="55"/>
      <c r="W133" s="232"/>
      <c r="X133" s="232"/>
      <c r="Y133" s="232"/>
      <c r="Z133" s="232"/>
      <c r="AA133" s="232"/>
      <c r="AB133" s="232"/>
      <c r="AC133" s="232"/>
      <c r="AD133" s="232"/>
      <c r="AE133" s="232"/>
      <c r="AF133" s="232"/>
      <c r="AG133" s="232"/>
      <c r="AH133" s="232"/>
      <c r="AI133" s="232"/>
      <c r="AJ133" s="232"/>
      <c r="AK133" s="232"/>
      <c r="AL133" s="89"/>
      <c r="AM133" s="334"/>
      <c r="AN133" s="55"/>
      <c r="AO133" s="232"/>
      <c r="AP133" s="232"/>
      <c r="AQ133" s="232"/>
      <c r="AS133" s="215"/>
      <c r="AT133" s="215"/>
      <c r="AU133" s="215"/>
      <c r="AV133" s="215"/>
      <c r="AW133" s="215"/>
      <c r="AX133" s="215"/>
      <c r="AY133" s="215"/>
      <c r="AZ133" s="215"/>
      <c r="BA133" s="215"/>
      <c r="BB133" s="215"/>
      <c r="BC133" s="215"/>
      <c r="BD133" s="215"/>
      <c r="BE133" s="215"/>
      <c r="BF133" s="215"/>
      <c r="BG133" s="215"/>
      <c r="BH133" s="215"/>
      <c r="BI133" s="215"/>
    </row>
    <row r="134" spans="1:61" ht="11.25" customHeight="1" x14ac:dyDescent="0.2">
      <c r="A134" s="232"/>
      <c r="B134" s="328"/>
      <c r="C134" s="334"/>
      <c r="D134" s="55"/>
      <c r="E134" s="671"/>
      <c r="F134" s="671"/>
      <c r="G134" s="671"/>
      <c r="H134" s="671"/>
      <c r="I134" s="671"/>
      <c r="J134" s="671"/>
      <c r="K134" s="671"/>
      <c r="L134" s="671"/>
      <c r="M134" s="671"/>
      <c r="N134" s="671"/>
      <c r="O134" s="671"/>
      <c r="P134" s="671"/>
      <c r="Q134" s="671"/>
      <c r="R134" s="671"/>
      <c r="S134" s="671"/>
      <c r="T134" s="671"/>
      <c r="U134" s="334"/>
      <c r="V134" s="55"/>
      <c r="W134" s="232"/>
      <c r="X134" s="232"/>
      <c r="Y134" s="232"/>
      <c r="Z134" s="232"/>
      <c r="AA134" s="232"/>
      <c r="AB134" s="232"/>
      <c r="AC134" s="232"/>
      <c r="AD134" s="232"/>
      <c r="AE134" s="232"/>
      <c r="AF134" s="232"/>
      <c r="AG134" s="232"/>
      <c r="AH134" s="232"/>
      <c r="AI134" s="29"/>
      <c r="AJ134" s="50"/>
      <c r="AK134" s="29"/>
      <c r="AL134" s="23"/>
      <c r="AM134" s="334"/>
      <c r="AN134" s="55"/>
      <c r="AO134" s="232"/>
      <c r="AP134" s="232"/>
      <c r="AQ134" s="232"/>
      <c r="AS134" s="215"/>
      <c r="AT134" s="2"/>
      <c r="AU134" s="2"/>
      <c r="AV134" s="2"/>
      <c r="AW134" s="2"/>
      <c r="AX134" s="2"/>
      <c r="AY134" s="2"/>
      <c r="AZ134" s="2"/>
      <c r="BA134" s="2"/>
      <c r="BB134" s="2"/>
      <c r="BC134" s="2"/>
      <c r="BD134" s="2"/>
      <c r="BE134" s="2"/>
      <c r="BF134" s="2"/>
      <c r="BG134" s="2"/>
      <c r="BH134" s="2"/>
      <c r="BI134" s="2"/>
    </row>
    <row r="135" spans="1:61" ht="11.25" customHeight="1" x14ac:dyDescent="0.2">
      <c r="A135" s="232"/>
      <c r="B135" s="328"/>
      <c r="C135" s="334"/>
      <c r="D135" s="55"/>
      <c r="E135" s="671"/>
      <c r="F135" s="671"/>
      <c r="G135" s="671"/>
      <c r="H135" s="671"/>
      <c r="I135" s="671"/>
      <c r="J135" s="671"/>
      <c r="K135" s="671"/>
      <c r="L135" s="671"/>
      <c r="M135" s="671"/>
      <c r="N135" s="671"/>
      <c r="O135" s="671"/>
      <c r="P135" s="671"/>
      <c r="Q135" s="671"/>
      <c r="R135" s="671"/>
      <c r="S135" s="671"/>
      <c r="T135" s="671"/>
      <c r="U135" s="334"/>
      <c r="V135" s="55"/>
      <c r="W135" s="232" t="s">
        <v>837</v>
      </c>
      <c r="X135" s="232"/>
      <c r="Y135" s="232"/>
      <c r="Z135" s="232"/>
      <c r="AA135" s="232"/>
      <c r="AB135" s="51" t="s">
        <v>9</v>
      </c>
      <c r="AC135" s="51"/>
      <c r="AD135" s="51"/>
      <c r="AE135" s="51"/>
      <c r="AF135" s="51"/>
      <c r="AG135" s="51"/>
      <c r="AH135" s="51"/>
      <c r="AI135" s="55"/>
      <c r="AJ135" s="334"/>
      <c r="AK135" s="55"/>
      <c r="AL135" s="231"/>
      <c r="AM135" s="334"/>
      <c r="AN135" s="55"/>
      <c r="AO135" s="232"/>
      <c r="AP135" s="232"/>
      <c r="AQ135" s="232"/>
      <c r="AS135" s="215"/>
      <c r="AT135" s="2"/>
      <c r="AU135" s="2"/>
      <c r="AV135" s="2"/>
      <c r="AW135" s="2"/>
      <c r="AX135" s="2"/>
      <c r="AY135" s="2"/>
      <c r="AZ135" s="2"/>
      <c r="BA135" s="2"/>
      <c r="BB135" s="2"/>
      <c r="BC135" s="2"/>
      <c r="BD135" s="2"/>
      <c r="BE135" s="2"/>
      <c r="BF135" s="2"/>
      <c r="BG135" s="2"/>
      <c r="BH135" s="2"/>
      <c r="BI135" s="2"/>
    </row>
    <row r="136" spans="1:61" ht="11.25" customHeight="1" x14ac:dyDescent="0.2">
      <c r="A136" s="232"/>
      <c r="B136" s="328"/>
      <c r="C136" s="334"/>
      <c r="D136" s="55"/>
      <c r="E136" s="671"/>
      <c r="F136" s="671"/>
      <c r="G136" s="671"/>
      <c r="H136" s="671"/>
      <c r="I136" s="671"/>
      <c r="J136" s="671"/>
      <c r="K136" s="671"/>
      <c r="L136" s="671"/>
      <c r="M136" s="671"/>
      <c r="N136" s="671"/>
      <c r="O136" s="671"/>
      <c r="P136" s="671"/>
      <c r="Q136" s="671"/>
      <c r="R136" s="671"/>
      <c r="S136" s="671"/>
      <c r="T136" s="671"/>
      <c r="U136" s="334"/>
      <c r="V136" s="55"/>
      <c r="W136" s="232"/>
      <c r="X136" s="232"/>
      <c r="Y136" s="232"/>
      <c r="Z136" s="232"/>
      <c r="AA136" s="232"/>
      <c r="AB136" s="232"/>
      <c r="AC136" s="232"/>
      <c r="AD136" s="232"/>
      <c r="AE136" s="232"/>
      <c r="AF136" s="232"/>
      <c r="AG136" s="232"/>
      <c r="AH136" s="232"/>
      <c r="AI136" s="18"/>
      <c r="AJ136" s="18"/>
      <c r="AK136" s="18"/>
      <c r="AL136" s="26"/>
      <c r="AM136" s="334"/>
      <c r="AN136" s="55"/>
      <c r="AO136" s="232"/>
      <c r="AP136" s="232"/>
      <c r="AQ136" s="232"/>
      <c r="AS136" s="215"/>
      <c r="AT136" s="2"/>
      <c r="AU136" s="2"/>
      <c r="AV136" s="2"/>
      <c r="AW136" s="2"/>
      <c r="AX136" s="2"/>
      <c r="AY136" s="2"/>
      <c r="AZ136" s="2"/>
      <c r="BA136" s="2"/>
      <c r="BB136" s="2"/>
      <c r="BC136" s="2"/>
      <c r="BD136" s="2"/>
      <c r="BE136" s="2"/>
      <c r="BF136" s="2"/>
      <c r="BG136" s="2"/>
      <c r="BH136" s="2"/>
      <c r="BI136" s="2"/>
    </row>
    <row r="137" spans="1:61" ht="11.25" customHeight="1" x14ac:dyDescent="0.2">
      <c r="A137" s="232"/>
      <c r="B137" s="328"/>
      <c r="C137" s="334"/>
      <c r="D137" s="55"/>
      <c r="E137" s="671"/>
      <c r="F137" s="671"/>
      <c r="G137" s="671"/>
      <c r="H137" s="671"/>
      <c r="I137" s="671"/>
      <c r="J137" s="671"/>
      <c r="K137" s="671"/>
      <c r="L137" s="671"/>
      <c r="M137" s="671"/>
      <c r="N137" s="671"/>
      <c r="O137" s="671"/>
      <c r="P137" s="671"/>
      <c r="Q137" s="671"/>
      <c r="R137" s="671"/>
      <c r="S137" s="671"/>
      <c r="T137" s="671"/>
      <c r="U137" s="334"/>
      <c r="V137" s="55"/>
      <c r="W137" s="232"/>
      <c r="X137" s="232"/>
      <c r="Y137" s="232"/>
      <c r="Z137" s="232"/>
      <c r="AA137" s="232"/>
      <c r="AB137" s="232"/>
      <c r="AC137" s="232"/>
      <c r="AD137" s="232"/>
      <c r="AE137" s="232"/>
      <c r="AF137" s="232"/>
      <c r="AG137" s="232"/>
      <c r="AH137" s="232"/>
      <c r="AI137" s="232"/>
      <c r="AJ137" s="232"/>
      <c r="AK137" s="232"/>
      <c r="AL137" s="88"/>
      <c r="AM137" s="334"/>
      <c r="AN137" s="55"/>
      <c r="AO137" s="232"/>
      <c r="AP137" s="232"/>
      <c r="AQ137" s="232"/>
      <c r="AS137" s="215"/>
      <c r="AT137" s="2"/>
      <c r="AU137" s="2"/>
      <c r="AV137" s="2"/>
      <c r="AW137" s="2"/>
      <c r="AX137" s="2"/>
      <c r="AY137" s="2"/>
      <c r="AZ137" s="2"/>
      <c r="BA137" s="2"/>
      <c r="BB137" s="2"/>
      <c r="BC137" s="2"/>
      <c r="BD137" s="2"/>
      <c r="BE137" s="2"/>
      <c r="BF137" s="2"/>
      <c r="BG137" s="2"/>
      <c r="BH137" s="2"/>
      <c r="BI137" s="2"/>
    </row>
    <row r="138" spans="1:61" ht="11.25" customHeight="1" x14ac:dyDescent="0.2">
      <c r="A138" s="232"/>
      <c r="B138" s="328"/>
      <c r="C138" s="334"/>
      <c r="D138" s="55"/>
      <c r="E138" s="671"/>
      <c r="F138" s="671"/>
      <c r="G138" s="671"/>
      <c r="H138" s="671"/>
      <c r="I138" s="671"/>
      <c r="J138" s="671"/>
      <c r="K138" s="671"/>
      <c r="L138" s="671"/>
      <c r="M138" s="671"/>
      <c r="N138" s="671"/>
      <c r="O138" s="671"/>
      <c r="P138" s="671"/>
      <c r="Q138" s="671"/>
      <c r="R138" s="671"/>
      <c r="S138" s="671"/>
      <c r="T138" s="671"/>
      <c r="U138" s="334"/>
      <c r="V138" s="55"/>
      <c r="AI138" s="232"/>
      <c r="AJ138" s="232"/>
      <c r="AK138" s="232"/>
      <c r="AL138" s="88"/>
      <c r="AM138" s="334"/>
      <c r="AN138" s="55"/>
      <c r="AO138" s="232"/>
      <c r="AP138" s="232"/>
      <c r="AQ138" s="232"/>
      <c r="AS138" s="215"/>
      <c r="AT138" s="2"/>
      <c r="AU138" s="2"/>
      <c r="AV138" s="2"/>
      <c r="AW138" s="2"/>
      <c r="AX138" s="2"/>
      <c r="AY138" s="2"/>
      <c r="AZ138" s="2"/>
      <c r="BA138" s="2"/>
      <c r="BB138" s="2"/>
      <c r="BC138" s="2"/>
      <c r="BD138" s="2"/>
      <c r="BE138" s="2"/>
      <c r="BF138" s="2"/>
      <c r="BG138" s="2"/>
      <c r="BH138" s="2"/>
      <c r="BI138" s="2"/>
    </row>
    <row r="139" spans="1:61" ht="6" customHeight="1" x14ac:dyDescent="0.2">
      <c r="A139" s="91"/>
      <c r="B139" s="90"/>
      <c r="C139" s="52"/>
      <c r="D139" s="28"/>
      <c r="E139" s="91"/>
      <c r="F139" s="91"/>
      <c r="G139" s="91"/>
      <c r="H139" s="91"/>
      <c r="I139" s="91"/>
      <c r="J139" s="91"/>
      <c r="K139" s="91"/>
      <c r="L139" s="91"/>
      <c r="M139" s="91"/>
      <c r="N139" s="91"/>
      <c r="O139" s="91"/>
      <c r="P139" s="91"/>
      <c r="Q139" s="91"/>
      <c r="R139" s="91"/>
      <c r="S139" s="91"/>
      <c r="T139" s="91"/>
      <c r="U139" s="52"/>
      <c r="V139" s="28"/>
      <c r="W139" s="91"/>
      <c r="X139" s="91"/>
      <c r="Y139" s="91"/>
      <c r="Z139" s="91"/>
      <c r="AA139" s="91"/>
      <c r="AB139" s="91"/>
      <c r="AC139" s="91"/>
      <c r="AD139" s="91"/>
      <c r="AE139" s="91"/>
      <c r="AF139" s="91"/>
      <c r="AG139" s="91"/>
      <c r="AH139" s="91"/>
      <c r="AI139" s="91"/>
      <c r="AJ139" s="91"/>
      <c r="AK139" s="91"/>
      <c r="AL139" s="92"/>
      <c r="AM139" s="52"/>
      <c r="AN139" s="28"/>
      <c r="AO139" s="91"/>
      <c r="AP139" s="91"/>
      <c r="AQ139" s="91"/>
      <c r="AS139" s="215"/>
      <c r="AT139" s="215"/>
      <c r="AU139" s="215"/>
      <c r="AV139" s="215"/>
      <c r="AW139" s="215"/>
      <c r="AX139" s="215"/>
      <c r="AY139" s="215"/>
      <c r="AZ139" s="215"/>
      <c r="BA139" s="215"/>
      <c r="BB139" s="215"/>
      <c r="BC139" s="215"/>
      <c r="BD139" s="215"/>
      <c r="BE139" s="215"/>
      <c r="BF139" s="215"/>
      <c r="BG139" s="215"/>
      <c r="BH139" s="215"/>
      <c r="BI139" s="215"/>
    </row>
    <row r="140" spans="1:61" ht="6" customHeight="1" x14ac:dyDescent="0.2">
      <c r="A140" s="18"/>
      <c r="B140" s="326"/>
      <c r="C140" s="50"/>
      <c r="D140" s="29"/>
      <c r="E140" s="18"/>
      <c r="F140" s="18"/>
      <c r="G140" s="18"/>
      <c r="H140" s="18"/>
      <c r="I140" s="18"/>
      <c r="J140" s="18"/>
      <c r="K140" s="18"/>
      <c r="L140" s="18"/>
      <c r="M140" s="18"/>
      <c r="N140" s="18"/>
      <c r="O140" s="18"/>
      <c r="P140" s="18"/>
      <c r="Q140" s="18"/>
      <c r="R140" s="18"/>
      <c r="S140" s="18"/>
      <c r="T140" s="18"/>
      <c r="U140" s="50"/>
      <c r="V140" s="29"/>
      <c r="W140" s="18"/>
      <c r="X140" s="18"/>
      <c r="Y140" s="18"/>
      <c r="Z140" s="18"/>
      <c r="AA140" s="18"/>
      <c r="AB140" s="18"/>
      <c r="AC140" s="18"/>
      <c r="AD140" s="18"/>
      <c r="AE140" s="18"/>
      <c r="AF140" s="18"/>
      <c r="AG140" s="26"/>
      <c r="AH140" s="18"/>
      <c r="AI140" s="18"/>
      <c r="AJ140" s="18"/>
      <c r="AK140" s="18"/>
      <c r="AL140" s="26"/>
      <c r="AM140" s="50"/>
      <c r="AN140" s="29"/>
      <c r="AO140" s="18"/>
      <c r="AP140" s="18"/>
      <c r="AQ140" s="18"/>
    </row>
    <row r="141" spans="1:61" ht="11.25" customHeight="1" x14ac:dyDescent="0.2">
      <c r="A141" s="232"/>
      <c r="B141" s="146">
        <v>723</v>
      </c>
      <c r="C141" s="334"/>
      <c r="D141" s="55"/>
      <c r="E141" s="671" t="str">
        <f ca="1">VLOOKUP(INDIRECT(ADDRESS(ROW(),COLUMN()-3)),Language_Translations,MATCH(Language_Selected,Language_Options,0),FALSE)</f>
        <v>I would like to ask you about your recent sexual activity. When was the last time you had sexual intercourse?</v>
      </c>
      <c r="F141" s="671"/>
      <c r="G141" s="671"/>
      <c r="H141" s="671"/>
      <c r="I141" s="671"/>
      <c r="J141" s="671"/>
      <c r="K141" s="671"/>
      <c r="L141" s="671"/>
      <c r="M141" s="671"/>
      <c r="N141" s="671"/>
      <c r="O141" s="671"/>
      <c r="P141" s="671"/>
      <c r="Q141" s="671"/>
      <c r="R141" s="671"/>
      <c r="S141" s="671"/>
      <c r="T141" s="671"/>
      <c r="U141" s="334"/>
      <c r="V141" s="55"/>
      <c r="W141" s="232"/>
      <c r="X141" s="232"/>
      <c r="Y141" s="232"/>
      <c r="Z141" s="232"/>
      <c r="AA141" s="232"/>
      <c r="AB141" s="232"/>
      <c r="AC141" s="232"/>
      <c r="AD141" s="232"/>
      <c r="AE141" s="232"/>
      <c r="AF141" s="232"/>
      <c r="AG141" s="88"/>
      <c r="AH141" s="232"/>
      <c r="AI141" s="29"/>
      <c r="AJ141" s="50"/>
      <c r="AK141" s="29"/>
      <c r="AL141" s="23"/>
      <c r="AM141" s="334"/>
      <c r="AN141" s="55"/>
      <c r="AO141" s="232"/>
      <c r="AP141" s="232"/>
      <c r="AQ141" s="232"/>
    </row>
    <row r="142" spans="1:61" ht="11.25" customHeight="1" x14ac:dyDescent="0.2">
      <c r="A142" s="232"/>
      <c r="B142" s="328"/>
      <c r="C142" s="334"/>
      <c r="D142" s="55"/>
      <c r="E142" s="671"/>
      <c r="F142" s="671"/>
      <c r="G142" s="671"/>
      <c r="H142" s="671"/>
      <c r="I142" s="671"/>
      <c r="J142" s="671"/>
      <c r="K142" s="671"/>
      <c r="L142" s="671"/>
      <c r="M142" s="671"/>
      <c r="N142" s="671"/>
      <c r="O142" s="671"/>
      <c r="P142" s="671"/>
      <c r="Q142" s="671"/>
      <c r="R142" s="671"/>
      <c r="S142" s="671"/>
      <c r="T142" s="671"/>
      <c r="U142" s="334"/>
      <c r="V142" s="55"/>
      <c r="W142" s="232" t="s">
        <v>220</v>
      </c>
      <c r="X142" s="232"/>
      <c r="Y142" s="232"/>
      <c r="Z142" s="232"/>
      <c r="AA142" s="232"/>
      <c r="AB142" s="51" t="s">
        <v>9</v>
      </c>
      <c r="AC142" s="51"/>
      <c r="AD142" s="51"/>
      <c r="AE142" s="51"/>
      <c r="AF142" s="51"/>
      <c r="AG142" s="89" t="s">
        <v>87</v>
      </c>
      <c r="AH142" s="232"/>
      <c r="AI142" s="28"/>
      <c r="AJ142" s="52"/>
      <c r="AK142" s="28"/>
      <c r="AL142" s="24"/>
      <c r="AM142" s="334"/>
      <c r="AN142" s="55"/>
      <c r="AO142" s="232"/>
      <c r="AP142" s="232"/>
      <c r="AQ142" s="232"/>
    </row>
    <row r="143" spans="1:61" ht="11.25" customHeight="1" x14ac:dyDescent="0.2">
      <c r="A143" s="232"/>
      <c r="B143" s="328"/>
      <c r="C143" s="334"/>
      <c r="D143" s="55"/>
      <c r="E143" s="671"/>
      <c r="F143" s="671"/>
      <c r="G143" s="671"/>
      <c r="H143" s="671"/>
      <c r="I143" s="671"/>
      <c r="J143" s="671"/>
      <c r="K143" s="671"/>
      <c r="L143" s="671"/>
      <c r="M143" s="671"/>
      <c r="N143" s="671"/>
      <c r="O143" s="671"/>
      <c r="P143" s="671"/>
      <c r="Q143" s="671"/>
      <c r="R143" s="671"/>
      <c r="S143" s="671"/>
      <c r="T143" s="671"/>
      <c r="U143" s="334"/>
      <c r="V143" s="55"/>
      <c r="W143" s="232"/>
      <c r="X143" s="232"/>
      <c r="Y143" s="232"/>
      <c r="Z143" s="232"/>
      <c r="AA143" s="232"/>
      <c r="AB143" s="232"/>
      <c r="AC143" s="232"/>
      <c r="AD143" s="232"/>
      <c r="AE143" s="232"/>
      <c r="AF143" s="232"/>
      <c r="AG143" s="88"/>
      <c r="AH143" s="232"/>
      <c r="AI143" s="29"/>
      <c r="AJ143" s="50"/>
      <c r="AK143" s="29"/>
      <c r="AL143" s="23"/>
      <c r="AM143" s="334"/>
      <c r="AN143" s="55"/>
      <c r="AO143" s="232"/>
      <c r="AP143" s="232"/>
      <c r="AQ143" s="232"/>
    </row>
    <row r="144" spans="1:61" ht="11.25" customHeight="1" x14ac:dyDescent="0.2">
      <c r="A144" s="232"/>
      <c r="B144" s="328"/>
      <c r="C144" s="334"/>
      <c r="D144" s="55"/>
      <c r="E144" s="671"/>
      <c r="F144" s="671"/>
      <c r="G144" s="671"/>
      <c r="H144" s="671"/>
      <c r="I144" s="671"/>
      <c r="J144" s="671"/>
      <c r="K144" s="671"/>
      <c r="L144" s="671"/>
      <c r="M144" s="671"/>
      <c r="N144" s="671"/>
      <c r="O144" s="671"/>
      <c r="P144" s="671"/>
      <c r="Q144" s="671"/>
      <c r="R144" s="671"/>
      <c r="S144" s="671"/>
      <c r="T144" s="671"/>
      <c r="U144" s="334"/>
      <c r="V144" s="55"/>
      <c r="W144" s="232" t="s">
        <v>221</v>
      </c>
      <c r="X144" s="232"/>
      <c r="Y144" s="232"/>
      <c r="Z144" s="232"/>
      <c r="AA144" s="232"/>
      <c r="AB144" s="51" t="s">
        <v>9</v>
      </c>
      <c r="AC144" s="51"/>
      <c r="AD144" s="51"/>
      <c r="AE144" s="51"/>
      <c r="AF144" s="51"/>
      <c r="AG144" s="89" t="s">
        <v>89</v>
      </c>
      <c r="AH144" s="232"/>
      <c r="AI144" s="28"/>
      <c r="AJ144" s="52"/>
      <c r="AK144" s="28"/>
      <c r="AL144" s="24"/>
      <c r="AM144" s="334"/>
      <c r="AN144" s="55"/>
      <c r="AO144" s="232"/>
      <c r="AP144" s="232"/>
      <c r="AQ144" s="232"/>
    </row>
    <row r="145" spans="1:43" ht="11.25" customHeight="1" x14ac:dyDescent="0.2">
      <c r="A145" s="232"/>
      <c r="B145" s="328"/>
      <c r="C145" s="334"/>
      <c r="D145" s="55"/>
      <c r="E145" s="671"/>
      <c r="F145" s="671"/>
      <c r="G145" s="671"/>
      <c r="H145" s="671"/>
      <c r="I145" s="671"/>
      <c r="J145" s="671"/>
      <c r="K145" s="671"/>
      <c r="L145" s="671"/>
      <c r="M145" s="671"/>
      <c r="N145" s="671"/>
      <c r="O145" s="671"/>
      <c r="P145" s="671"/>
      <c r="Q145" s="671"/>
      <c r="R145" s="671"/>
      <c r="S145" s="671"/>
      <c r="T145" s="671"/>
      <c r="U145" s="334"/>
      <c r="V145" s="55"/>
      <c r="W145" s="232"/>
      <c r="X145" s="232"/>
      <c r="Y145" s="232"/>
      <c r="Z145" s="232"/>
      <c r="AA145" s="232"/>
      <c r="AB145" s="232"/>
      <c r="AC145" s="232"/>
      <c r="AD145" s="232"/>
      <c r="AE145" s="232"/>
      <c r="AF145" s="232"/>
      <c r="AG145" s="88"/>
      <c r="AH145" s="232"/>
      <c r="AI145" s="29"/>
      <c r="AJ145" s="50"/>
      <c r="AK145" s="29"/>
      <c r="AL145" s="23"/>
      <c r="AM145" s="334"/>
      <c r="AN145" s="55"/>
      <c r="AO145" s="232"/>
      <c r="AP145" s="232"/>
      <c r="AQ145" s="232"/>
    </row>
    <row r="146" spans="1:43" ht="11.25" customHeight="1" x14ac:dyDescent="0.2">
      <c r="A146" s="232"/>
      <c r="B146" s="328"/>
      <c r="C146" s="334"/>
      <c r="D146" s="55"/>
      <c r="E146" s="670" t="s">
        <v>838</v>
      </c>
      <c r="F146" s="670"/>
      <c r="G146" s="670"/>
      <c r="H146" s="670"/>
      <c r="I146" s="670"/>
      <c r="J146" s="670"/>
      <c r="K146" s="670"/>
      <c r="L146" s="670"/>
      <c r="M146" s="670"/>
      <c r="N146" s="670"/>
      <c r="O146" s="670"/>
      <c r="P146" s="670"/>
      <c r="Q146" s="670"/>
      <c r="R146" s="670"/>
      <c r="S146" s="670"/>
      <c r="T146" s="670"/>
      <c r="U146" s="334"/>
      <c r="V146" s="55"/>
      <c r="W146" s="232" t="s">
        <v>222</v>
      </c>
      <c r="X146" s="232"/>
      <c r="Y146" s="232"/>
      <c r="Z146" s="232"/>
      <c r="AA146" s="232"/>
      <c r="AB146" s="51" t="s">
        <v>9</v>
      </c>
      <c r="AC146" s="51"/>
      <c r="AD146" s="51"/>
      <c r="AE146" s="51"/>
      <c r="AF146" s="51"/>
      <c r="AG146" s="89" t="s">
        <v>91</v>
      </c>
      <c r="AH146" s="232"/>
      <c r="AI146" s="28"/>
      <c r="AJ146" s="52"/>
      <c r="AK146" s="28"/>
      <c r="AL146" s="24"/>
      <c r="AM146" s="334"/>
      <c r="AN146" s="55"/>
      <c r="AO146" s="232"/>
      <c r="AP146" s="232"/>
      <c r="AQ146" s="232"/>
    </row>
    <row r="147" spans="1:43" ht="11.25" customHeight="1" x14ac:dyDescent="0.2">
      <c r="A147" s="232"/>
      <c r="B147" s="328"/>
      <c r="C147" s="334"/>
      <c r="D147" s="55"/>
      <c r="E147" s="670"/>
      <c r="F147" s="670"/>
      <c r="G147" s="670"/>
      <c r="H147" s="670"/>
      <c r="I147" s="670"/>
      <c r="J147" s="670"/>
      <c r="K147" s="670"/>
      <c r="L147" s="670"/>
      <c r="M147" s="670"/>
      <c r="N147" s="670"/>
      <c r="O147" s="670"/>
      <c r="P147" s="670"/>
      <c r="Q147" s="670"/>
      <c r="R147" s="670"/>
      <c r="S147" s="670"/>
      <c r="T147" s="670"/>
      <c r="U147" s="334"/>
      <c r="V147" s="232"/>
      <c r="W147" s="232"/>
      <c r="X147" s="232"/>
      <c r="Y147" s="232"/>
      <c r="Z147" s="232"/>
      <c r="AA147" s="232"/>
      <c r="AB147" s="232"/>
      <c r="AC147" s="232"/>
      <c r="AD147" s="232"/>
      <c r="AE147" s="232"/>
      <c r="AF147" s="232"/>
      <c r="AG147" s="88"/>
      <c r="AH147" s="232"/>
      <c r="AI147" s="29"/>
      <c r="AJ147" s="50"/>
      <c r="AK147" s="29"/>
      <c r="AL147" s="23"/>
      <c r="AM147" s="334"/>
      <c r="AN147" s="55"/>
      <c r="AO147" s="232"/>
      <c r="AP147" s="675">
        <v>737</v>
      </c>
      <c r="AQ147" s="232"/>
    </row>
    <row r="148" spans="1:43" ht="11.25" customHeight="1" x14ac:dyDescent="0.2">
      <c r="A148" s="232"/>
      <c r="B148" s="328"/>
      <c r="C148" s="334"/>
      <c r="D148" s="55"/>
      <c r="E148" s="670"/>
      <c r="F148" s="670"/>
      <c r="G148" s="670"/>
      <c r="H148" s="670"/>
      <c r="I148" s="670"/>
      <c r="J148" s="670"/>
      <c r="K148" s="670"/>
      <c r="L148" s="670"/>
      <c r="M148" s="670"/>
      <c r="N148" s="670"/>
      <c r="O148" s="670"/>
      <c r="P148" s="670"/>
      <c r="Q148" s="670"/>
      <c r="R148" s="670"/>
      <c r="S148" s="670"/>
      <c r="T148" s="670"/>
      <c r="U148" s="334"/>
      <c r="V148" s="232"/>
      <c r="W148" s="232" t="s">
        <v>224</v>
      </c>
      <c r="X148" s="232"/>
      <c r="Y148" s="232"/>
      <c r="Z148" s="232"/>
      <c r="AA148" s="232"/>
      <c r="AB148" s="51" t="s">
        <v>9</v>
      </c>
      <c r="AC148" s="51"/>
      <c r="AD148" s="51"/>
      <c r="AE148" s="51"/>
      <c r="AF148" s="51"/>
      <c r="AG148" s="89" t="s">
        <v>109</v>
      </c>
      <c r="AH148" s="232"/>
      <c r="AI148" s="28"/>
      <c r="AJ148" s="52"/>
      <c r="AK148" s="28"/>
      <c r="AL148" s="24"/>
      <c r="AM148" s="334"/>
      <c r="AN148" s="55"/>
      <c r="AO148" s="232"/>
      <c r="AP148" s="675"/>
      <c r="AQ148" s="232"/>
    </row>
    <row r="149" spans="1:43" ht="11.25" customHeight="1" x14ac:dyDescent="0.2">
      <c r="A149" s="232"/>
      <c r="B149" s="328"/>
      <c r="C149" s="334"/>
      <c r="D149" s="232"/>
      <c r="E149" s="670"/>
      <c r="F149" s="670"/>
      <c r="G149" s="670"/>
      <c r="H149" s="670"/>
      <c r="I149" s="670"/>
      <c r="J149" s="670"/>
      <c r="K149" s="670"/>
      <c r="L149" s="670"/>
      <c r="M149" s="670"/>
      <c r="N149" s="670"/>
      <c r="O149" s="670"/>
      <c r="P149" s="670"/>
      <c r="Q149" s="670"/>
      <c r="R149" s="670"/>
      <c r="S149" s="670"/>
      <c r="T149" s="670"/>
      <c r="U149" s="334"/>
      <c r="V149" s="232"/>
      <c r="W149" s="2"/>
      <c r="X149" s="2"/>
      <c r="Y149" s="2"/>
      <c r="Z149" s="2"/>
      <c r="AA149" s="2"/>
      <c r="AB149" s="2"/>
      <c r="AC149" s="2"/>
      <c r="AD149" s="2"/>
      <c r="AE149" s="2"/>
      <c r="AF149" s="2"/>
      <c r="AG149" s="95"/>
      <c r="AH149" s="2"/>
      <c r="AI149" s="2"/>
      <c r="AJ149" s="2"/>
      <c r="AK149" s="2"/>
      <c r="AL149" s="2"/>
      <c r="AM149" s="334"/>
      <c r="AN149" s="232"/>
      <c r="AO149" s="232"/>
      <c r="AP149" s="330"/>
      <c r="AQ149" s="232"/>
    </row>
    <row r="150" spans="1:43" ht="6" customHeight="1" thickBot="1" x14ac:dyDescent="0.25">
      <c r="A150" s="91"/>
      <c r="B150" s="90"/>
      <c r="C150" s="52"/>
      <c r="D150" s="91"/>
      <c r="E150" s="91"/>
      <c r="F150" s="91"/>
      <c r="G150" s="91"/>
      <c r="H150" s="91"/>
      <c r="I150" s="91"/>
      <c r="J150" s="91"/>
      <c r="K150" s="91"/>
      <c r="L150" s="91"/>
      <c r="M150" s="91"/>
      <c r="N150" s="91"/>
      <c r="O150" s="91"/>
      <c r="P150" s="91"/>
      <c r="Q150" s="91"/>
      <c r="R150" s="91"/>
      <c r="S150" s="91"/>
      <c r="T150" s="91"/>
      <c r="U150" s="52"/>
      <c r="V150" s="91"/>
      <c r="W150" s="91"/>
      <c r="X150" s="91"/>
      <c r="Y150" s="91"/>
      <c r="Z150" s="91"/>
      <c r="AA150" s="91"/>
      <c r="AB150" s="91"/>
      <c r="AC150" s="91"/>
      <c r="AD150" s="91"/>
      <c r="AE150" s="91"/>
      <c r="AF150" s="91"/>
      <c r="AG150" s="92"/>
      <c r="AH150" s="91"/>
      <c r="AI150" s="91"/>
      <c r="AJ150" s="91"/>
      <c r="AK150" s="91"/>
      <c r="AL150" s="92"/>
      <c r="AM150" s="52"/>
      <c r="AN150" s="91"/>
      <c r="AO150" s="91"/>
      <c r="AP150" s="91"/>
      <c r="AQ150" s="91"/>
    </row>
    <row r="151" spans="1:43" ht="6" customHeight="1" x14ac:dyDescent="0.2">
      <c r="A151" s="96"/>
      <c r="B151" s="97"/>
      <c r="C151" s="98"/>
      <c r="D151" s="99"/>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00"/>
      <c r="AM151" s="98"/>
      <c r="AN151" s="99"/>
      <c r="AO151" s="1"/>
      <c r="AP151" s="1"/>
      <c r="AQ151" s="101"/>
    </row>
    <row r="152" spans="1:43" ht="10" x14ac:dyDescent="0.2">
      <c r="A152" s="102"/>
      <c r="B152" s="146">
        <v>724</v>
      </c>
      <c r="C152" s="334"/>
      <c r="D152" s="55"/>
      <c r="E152" s="670" t="s">
        <v>279</v>
      </c>
      <c r="F152" s="670"/>
      <c r="G152" s="670"/>
      <c r="H152" s="670"/>
      <c r="I152" s="670"/>
      <c r="J152" s="670"/>
      <c r="K152" s="670"/>
      <c r="L152" s="670"/>
      <c r="M152" s="670"/>
      <c r="N152" s="670"/>
      <c r="O152" s="670"/>
      <c r="P152" s="670"/>
      <c r="Q152" s="670"/>
      <c r="R152" s="670"/>
      <c r="S152" s="670"/>
      <c r="T152" s="670"/>
      <c r="U152" s="232"/>
      <c r="V152" s="232"/>
      <c r="W152" s="232"/>
      <c r="X152" s="232"/>
      <c r="Y152" s="232"/>
      <c r="Z152" s="232"/>
      <c r="AA152" s="232"/>
      <c r="AB152" s="232"/>
      <c r="AC152" s="232"/>
      <c r="AD152" s="232"/>
      <c r="AE152" s="232"/>
      <c r="AF152" s="232"/>
      <c r="AG152" s="232"/>
      <c r="AH152" s="232"/>
      <c r="AI152" s="232"/>
      <c r="AJ152" s="232"/>
      <c r="AK152" s="232"/>
      <c r="AL152" s="88"/>
      <c r="AM152" s="334"/>
      <c r="AN152" s="55"/>
      <c r="AO152" s="232"/>
      <c r="AP152" s="232"/>
      <c r="AQ152" s="103"/>
    </row>
    <row r="153" spans="1:43" ht="6" customHeight="1" x14ac:dyDescent="0.2">
      <c r="A153" s="102"/>
      <c r="B153" s="328"/>
      <c r="C153" s="334"/>
      <c r="D153" s="55"/>
      <c r="E153" s="232"/>
      <c r="F153" s="232"/>
      <c r="G153" s="232"/>
      <c r="H153" s="232"/>
      <c r="I153" s="232"/>
      <c r="J153" s="232"/>
      <c r="K153" s="232"/>
      <c r="L153" s="232"/>
      <c r="M153" s="232"/>
      <c r="N153" s="232"/>
      <c r="O153" s="232"/>
      <c r="P153" s="232"/>
      <c r="Q153" s="232"/>
      <c r="R153" s="232"/>
      <c r="S153" s="232"/>
      <c r="T153" s="232"/>
      <c r="U153" s="232"/>
      <c r="V153" s="232"/>
      <c r="W153" s="232"/>
      <c r="X153" s="232"/>
      <c r="Z153" s="232"/>
      <c r="AA153" s="232"/>
      <c r="AB153" s="232"/>
      <c r="AC153" s="232"/>
      <c r="AD153" s="232"/>
      <c r="AE153" s="232"/>
      <c r="AF153" s="232"/>
      <c r="AG153" s="232"/>
      <c r="AH153" s="232"/>
      <c r="AI153" s="232"/>
      <c r="AJ153" s="232"/>
      <c r="AK153" s="232"/>
      <c r="AL153" s="88"/>
      <c r="AM153" s="334"/>
      <c r="AN153" s="55"/>
      <c r="AO153" s="232"/>
      <c r="AP153" s="232"/>
      <c r="AQ153" s="103"/>
    </row>
    <row r="154" spans="1:43" ht="10" x14ac:dyDescent="0.2">
      <c r="A154" s="102"/>
      <c r="B154" s="328"/>
      <c r="C154" s="334"/>
      <c r="D154" s="55"/>
      <c r="E154" s="232"/>
      <c r="F154" s="232"/>
      <c r="G154" s="232"/>
      <c r="H154" s="232"/>
      <c r="I154" s="232"/>
      <c r="J154" s="232"/>
      <c r="K154" s="232"/>
      <c r="L154" s="232"/>
      <c r="M154" s="232"/>
      <c r="N154" s="232"/>
      <c r="O154" s="232"/>
      <c r="P154" s="88" t="s">
        <v>280</v>
      </c>
      <c r="Q154" s="232"/>
      <c r="R154" s="232"/>
      <c r="S154" s="232"/>
      <c r="T154" s="232"/>
      <c r="U154" s="232"/>
      <c r="V154" s="232"/>
      <c r="W154" s="232"/>
      <c r="X154" s="232"/>
      <c r="Z154" s="232"/>
      <c r="AA154" s="232"/>
      <c r="AC154" s="88" t="s">
        <v>281</v>
      </c>
      <c r="AD154" s="232"/>
      <c r="AE154" s="232"/>
      <c r="AF154" s="232"/>
      <c r="AG154" s="232"/>
      <c r="AH154" s="232"/>
      <c r="AI154" s="232"/>
      <c r="AJ154" s="232"/>
      <c r="AK154" s="232"/>
      <c r="AL154" s="88"/>
      <c r="AM154" s="334"/>
      <c r="AN154" s="55"/>
      <c r="AO154" s="232"/>
      <c r="AP154" s="675">
        <v>727</v>
      </c>
      <c r="AQ154" s="103"/>
    </row>
    <row r="155" spans="1:43" ht="10" x14ac:dyDescent="0.2">
      <c r="A155" s="102"/>
      <c r="B155" s="328"/>
      <c r="C155" s="334"/>
      <c r="D155" s="55"/>
      <c r="E155" s="232"/>
      <c r="F155" s="232"/>
      <c r="G155" s="232"/>
      <c r="H155" s="232"/>
      <c r="I155" s="232"/>
      <c r="J155" s="232"/>
      <c r="K155" s="232"/>
      <c r="L155" s="232"/>
      <c r="M155" s="232"/>
      <c r="N155" s="232"/>
      <c r="O155" s="232"/>
      <c r="P155" s="88" t="s">
        <v>282</v>
      </c>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88"/>
      <c r="AM155" s="334"/>
      <c r="AN155" s="55"/>
      <c r="AO155" s="232"/>
      <c r="AP155" s="675"/>
      <c r="AQ155" s="103"/>
    </row>
    <row r="156" spans="1:43" ht="6" customHeight="1" thickBot="1" x14ac:dyDescent="0.25">
      <c r="A156" s="104"/>
      <c r="B156" s="332"/>
      <c r="C156" s="86"/>
      <c r="D156" s="87"/>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105"/>
      <c r="AM156" s="86"/>
      <c r="AN156" s="87"/>
      <c r="AO156" s="85"/>
      <c r="AP156" s="85"/>
      <c r="AQ156" s="106"/>
    </row>
    <row r="157" spans="1:43" ht="6" customHeight="1" x14ac:dyDescent="0.2">
      <c r="A157" s="18"/>
      <c r="B157" s="326"/>
      <c r="C157" s="50"/>
      <c r="D157" s="18"/>
      <c r="E157" s="18"/>
      <c r="F157" s="18"/>
      <c r="G157" s="18"/>
      <c r="H157" s="18"/>
      <c r="I157" s="18"/>
      <c r="J157" s="18"/>
      <c r="K157" s="18"/>
      <c r="L157" s="18"/>
      <c r="M157" s="18"/>
      <c r="N157" s="18"/>
      <c r="O157" s="18"/>
      <c r="P157" s="18"/>
      <c r="Q157" s="18"/>
      <c r="R157" s="18"/>
      <c r="S157" s="18"/>
      <c r="T157" s="18"/>
      <c r="U157" s="50"/>
      <c r="V157" s="18"/>
      <c r="W157" s="18"/>
      <c r="X157" s="18"/>
      <c r="Y157" s="18"/>
      <c r="Z157" s="18"/>
      <c r="AA157" s="18"/>
      <c r="AB157" s="18"/>
      <c r="AC157" s="18"/>
      <c r="AD157" s="18"/>
      <c r="AE157" s="18"/>
      <c r="AF157" s="18"/>
      <c r="AG157" s="18"/>
      <c r="AH157" s="18"/>
      <c r="AI157" s="18"/>
      <c r="AJ157" s="18"/>
      <c r="AK157" s="18"/>
      <c r="AL157" s="26"/>
      <c r="AM157" s="50"/>
      <c r="AN157" s="18"/>
      <c r="AO157" s="18"/>
      <c r="AP157" s="18"/>
      <c r="AQ157" s="18"/>
    </row>
    <row r="158" spans="1:43" ht="11.25" customHeight="1" x14ac:dyDescent="0.2">
      <c r="B158" s="146">
        <v>725</v>
      </c>
      <c r="C158" s="122"/>
      <c r="E158" s="660" t="str">
        <f ca="1">VLOOKUP(INDIRECT(ADDRESS(ROW(),COLUMN()-3)),Language_Translations,MATCH(Language_Selected,Language_Options,0),FALSE)</f>
        <v>The last time you had sexual intercourse, did you or your partner do something or use any method to delay or avoid getting pregnant?</v>
      </c>
      <c r="F158" s="660"/>
      <c r="G158" s="660"/>
      <c r="H158" s="660"/>
      <c r="I158" s="660"/>
      <c r="J158" s="660"/>
      <c r="K158" s="660"/>
      <c r="L158" s="660"/>
      <c r="M158" s="660"/>
      <c r="N158" s="660"/>
      <c r="O158" s="660"/>
      <c r="P158" s="660"/>
      <c r="Q158" s="660"/>
      <c r="R158" s="660"/>
      <c r="S158" s="660"/>
      <c r="T158" s="660"/>
      <c r="U158" s="122"/>
      <c r="W158" s="232" t="s">
        <v>112</v>
      </c>
      <c r="X158" s="232"/>
      <c r="Y158" s="51" t="s">
        <v>9</v>
      </c>
      <c r="Z158" s="51"/>
      <c r="AA158" s="51"/>
      <c r="AB158" s="51"/>
      <c r="AC158" s="51"/>
      <c r="AD158" s="51"/>
      <c r="AE158" s="51"/>
      <c r="AF158" s="51"/>
      <c r="AG158" s="51"/>
      <c r="AH158" s="51"/>
      <c r="AI158" s="51"/>
      <c r="AJ158" s="51"/>
      <c r="AK158" s="51"/>
      <c r="AL158" s="89" t="s">
        <v>87</v>
      </c>
      <c r="AM158" s="122"/>
    </row>
    <row r="159" spans="1:43" ht="11.25" customHeight="1" x14ac:dyDescent="0.2">
      <c r="C159" s="122"/>
      <c r="E159" s="660"/>
      <c r="F159" s="660"/>
      <c r="G159" s="660"/>
      <c r="H159" s="660"/>
      <c r="I159" s="660"/>
      <c r="J159" s="660"/>
      <c r="K159" s="660"/>
      <c r="L159" s="660"/>
      <c r="M159" s="660"/>
      <c r="N159" s="660"/>
      <c r="O159" s="660"/>
      <c r="P159" s="660"/>
      <c r="Q159" s="660"/>
      <c r="R159" s="660"/>
      <c r="S159" s="660"/>
      <c r="T159" s="660"/>
      <c r="U159" s="122"/>
      <c r="W159" s="232" t="s">
        <v>113</v>
      </c>
      <c r="X159" s="232"/>
      <c r="Y159" s="51" t="s">
        <v>9</v>
      </c>
      <c r="Z159" s="51"/>
      <c r="AA159" s="51"/>
      <c r="AB159" s="51"/>
      <c r="AC159" s="51"/>
      <c r="AD159" s="51"/>
      <c r="AE159" s="51"/>
      <c r="AF159" s="51"/>
      <c r="AG159" s="51"/>
      <c r="AH159" s="51"/>
      <c r="AI159" s="51"/>
      <c r="AJ159" s="51"/>
      <c r="AK159" s="51"/>
      <c r="AL159" s="89" t="s">
        <v>89</v>
      </c>
      <c r="AM159" s="122"/>
      <c r="AP159" s="140">
        <v>727</v>
      </c>
    </row>
    <row r="160" spans="1:43" ht="11.25" customHeight="1" x14ac:dyDescent="0.2">
      <c r="C160" s="122"/>
      <c r="E160" s="660"/>
      <c r="F160" s="660"/>
      <c r="G160" s="660"/>
      <c r="H160" s="660"/>
      <c r="I160" s="660"/>
      <c r="J160" s="660"/>
      <c r="K160" s="660"/>
      <c r="L160" s="660"/>
      <c r="M160" s="660"/>
      <c r="N160" s="660"/>
      <c r="O160" s="660"/>
      <c r="P160" s="660"/>
      <c r="Q160" s="660"/>
      <c r="R160" s="660"/>
      <c r="S160" s="660"/>
      <c r="T160" s="660"/>
      <c r="U160" s="122"/>
      <c r="AL160"/>
      <c r="AM160" s="122"/>
    </row>
    <row r="161" spans="1:43" ht="6" customHeight="1" x14ac:dyDescent="0.2">
      <c r="A161" s="94"/>
      <c r="B161" s="256"/>
      <c r="C161" s="124"/>
      <c r="D161" s="94"/>
      <c r="E161" s="94"/>
      <c r="F161" s="94"/>
      <c r="G161" s="94"/>
      <c r="H161" s="94"/>
      <c r="I161" s="94"/>
      <c r="J161" s="94"/>
      <c r="K161" s="94"/>
      <c r="L161" s="94"/>
      <c r="M161" s="94"/>
      <c r="N161" s="94"/>
      <c r="O161" s="94"/>
      <c r="P161" s="94"/>
      <c r="Q161" s="94"/>
      <c r="R161" s="94"/>
      <c r="S161" s="94"/>
      <c r="T161" s="94"/>
      <c r="U161" s="124"/>
      <c r="V161" s="94"/>
      <c r="W161" s="94"/>
      <c r="X161" s="94"/>
      <c r="Y161" s="94"/>
      <c r="Z161" s="94"/>
      <c r="AA161" s="94"/>
      <c r="AB161" s="94"/>
      <c r="AC161" s="94"/>
      <c r="AD161" s="94"/>
      <c r="AE161" s="94"/>
      <c r="AF161" s="94"/>
      <c r="AG161" s="94"/>
      <c r="AH161" s="94"/>
      <c r="AI161" s="94"/>
      <c r="AJ161" s="94"/>
      <c r="AK161" s="94"/>
      <c r="AL161" s="447"/>
      <c r="AM161" s="124"/>
      <c r="AN161" s="94"/>
      <c r="AO161" s="94"/>
      <c r="AP161" s="94"/>
      <c r="AQ161" s="94"/>
    </row>
    <row r="162" spans="1:43" ht="6" customHeight="1" x14ac:dyDescent="0.2">
      <c r="C162" s="122"/>
      <c r="U162" s="122"/>
      <c r="AM162" s="122"/>
    </row>
    <row r="163" spans="1:43" ht="11.25" customHeight="1" x14ac:dyDescent="0.2">
      <c r="B163" s="146">
        <v>726</v>
      </c>
      <c r="C163" s="122"/>
      <c r="E163" s="660" t="str">
        <f ca="1">VLOOKUP(INDIRECT(ADDRESS(ROW(),COLUMN()-3)),Language_Translations,MATCH(Language_Selected,Language_Options,0),FALSE)</f>
        <v>Which method did you use?</v>
      </c>
      <c r="F163" s="660"/>
      <c r="G163" s="660"/>
      <c r="H163" s="660"/>
      <c r="I163" s="660"/>
      <c r="J163" s="660"/>
      <c r="K163" s="660"/>
      <c r="L163" s="660"/>
      <c r="M163" s="660"/>
      <c r="N163" s="660"/>
      <c r="O163" s="660"/>
      <c r="P163" s="660"/>
      <c r="Q163" s="660"/>
      <c r="R163" s="660"/>
      <c r="S163" s="660"/>
      <c r="T163" s="660"/>
      <c r="U163" s="122"/>
      <c r="W163" s="232" t="s">
        <v>296</v>
      </c>
      <c r="X163" s="232"/>
      <c r="Y163" s="232"/>
      <c r="Z163" s="232"/>
      <c r="AA163" s="232"/>
      <c r="AB163" s="232"/>
      <c r="AC163" s="232"/>
      <c r="AD163" s="232"/>
      <c r="AE163" s="51" t="s">
        <v>9</v>
      </c>
      <c r="AF163" s="51"/>
      <c r="AG163" s="111"/>
      <c r="AH163" s="111"/>
      <c r="AI163" s="51"/>
      <c r="AJ163" s="51"/>
      <c r="AK163" s="51"/>
      <c r="AL163" s="328" t="s">
        <v>239</v>
      </c>
      <c r="AM163" s="122"/>
    </row>
    <row r="164" spans="1:43" ht="11.25" customHeight="1" x14ac:dyDescent="0.2">
      <c r="C164" s="122"/>
      <c r="U164" s="122"/>
      <c r="W164" s="232" t="s">
        <v>298</v>
      </c>
      <c r="X164" s="232"/>
      <c r="Y164" s="232"/>
      <c r="Z164" s="232"/>
      <c r="AA164" s="232"/>
      <c r="AB164" s="232"/>
      <c r="AC164" s="232"/>
      <c r="AD164" s="51" t="s">
        <v>9</v>
      </c>
      <c r="AE164" s="51"/>
      <c r="AF164" s="51"/>
      <c r="AG164" s="111"/>
      <c r="AH164" s="111"/>
      <c r="AI164" s="51"/>
      <c r="AJ164" s="51"/>
      <c r="AK164" s="51"/>
      <c r="AL164" s="328" t="s">
        <v>241</v>
      </c>
      <c r="AM164" s="122"/>
    </row>
    <row r="165" spans="1:43" ht="11.25" customHeight="1" x14ac:dyDescent="0.2">
      <c r="C165" s="122"/>
      <c r="E165" s="660" t="s">
        <v>839</v>
      </c>
      <c r="F165" s="660"/>
      <c r="G165" s="660"/>
      <c r="H165" s="660"/>
      <c r="I165" s="660"/>
      <c r="J165" s="660"/>
      <c r="K165" s="660"/>
      <c r="L165" s="660"/>
      <c r="M165" s="660"/>
      <c r="N165" s="660"/>
      <c r="O165" s="660"/>
      <c r="P165" s="660"/>
      <c r="Q165" s="660"/>
      <c r="R165" s="660"/>
      <c r="S165" s="660"/>
      <c r="T165" s="660"/>
      <c r="U165" s="122"/>
      <c r="W165" s="232" t="s">
        <v>299</v>
      </c>
      <c r="X165" s="232"/>
      <c r="Y165" s="51" t="s">
        <v>9</v>
      </c>
      <c r="Z165" s="51"/>
      <c r="AA165" s="51"/>
      <c r="AB165" s="51"/>
      <c r="AC165" s="51"/>
      <c r="AD165" s="51"/>
      <c r="AE165" s="51"/>
      <c r="AF165" s="51"/>
      <c r="AG165" s="51"/>
      <c r="AH165" s="51"/>
      <c r="AI165" s="51"/>
      <c r="AJ165" s="51"/>
      <c r="AK165" s="51"/>
      <c r="AL165" s="328" t="s">
        <v>209</v>
      </c>
      <c r="AM165" s="122"/>
    </row>
    <row r="166" spans="1:43" ht="11.25" customHeight="1" x14ac:dyDescent="0.2">
      <c r="C166" s="122"/>
      <c r="E166" s="660"/>
      <c r="F166" s="660"/>
      <c r="G166" s="660"/>
      <c r="H166" s="660"/>
      <c r="I166" s="660"/>
      <c r="J166" s="660"/>
      <c r="K166" s="660"/>
      <c r="L166" s="660"/>
      <c r="M166" s="660"/>
      <c r="N166" s="660"/>
      <c r="O166" s="660"/>
      <c r="P166" s="660"/>
      <c r="Q166" s="660"/>
      <c r="R166" s="660"/>
      <c r="S166" s="660"/>
      <c r="T166" s="660"/>
      <c r="U166" s="122"/>
      <c r="W166" s="232" t="s">
        <v>300</v>
      </c>
      <c r="X166" s="232"/>
      <c r="Y166" s="232"/>
      <c r="Z166" s="232"/>
      <c r="AA166" s="232"/>
      <c r="AB166" s="51" t="s">
        <v>9</v>
      </c>
      <c r="AC166" s="51"/>
      <c r="AD166" s="111"/>
      <c r="AE166" s="51"/>
      <c r="AF166" s="51"/>
      <c r="AG166" s="51"/>
      <c r="AH166" s="51"/>
      <c r="AI166" s="51"/>
      <c r="AJ166" s="51"/>
      <c r="AK166" s="51"/>
      <c r="AL166" s="328" t="s">
        <v>244</v>
      </c>
      <c r="AM166" s="122"/>
    </row>
    <row r="167" spans="1:43" ht="11.25" customHeight="1" x14ac:dyDescent="0.2">
      <c r="C167" s="122"/>
      <c r="E167" s="660"/>
      <c r="F167" s="660"/>
      <c r="G167" s="660"/>
      <c r="H167" s="660"/>
      <c r="I167" s="660"/>
      <c r="J167" s="660"/>
      <c r="K167" s="660"/>
      <c r="L167" s="660"/>
      <c r="M167" s="660"/>
      <c r="N167" s="660"/>
      <c r="O167" s="660"/>
      <c r="P167" s="660"/>
      <c r="Q167" s="660"/>
      <c r="R167" s="660"/>
      <c r="S167" s="660"/>
      <c r="T167" s="660"/>
      <c r="U167" s="122"/>
      <c r="W167" s="232" t="s">
        <v>301</v>
      </c>
      <c r="X167" s="232"/>
      <c r="Y167" s="232"/>
      <c r="Z167" s="232"/>
      <c r="AA167" s="51" t="s">
        <v>9</v>
      </c>
      <c r="AB167" s="111"/>
      <c r="AC167" s="51"/>
      <c r="AD167" s="51"/>
      <c r="AE167" s="51"/>
      <c r="AF167" s="51"/>
      <c r="AG167" s="51"/>
      <c r="AH167" s="51"/>
      <c r="AI167" s="51"/>
      <c r="AJ167" s="51"/>
      <c r="AK167" s="51"/>
      <c r="AL167" s="328" t="s">
        <v>246</v>
      </c>
      <c r="AM167" s="122"/>
    </row>
    <row r="168" spans="1:43" ht="11.25" customHeight="1" x14ac:dyDescent="0.2">
      <c r="C168" s="122"/>
      <c r="E168" s="660"/>
      <c r="F168" s="660"/>
      <c r="G168" s="660"/>
      <c r="H168" s="660"/>
      <c r="I168" s="660"/>
      <c r="J168" s="660"/>
      <c r="K168" s="660"/>
      <c r="L168" s="660"/>
      <c r="M168" s="660"/>
      <c r="N168" s="660"/>
      <c r="O168" s="660"/>
      <c r="P168" s="660"/>
      <c r="Q168" s="660"/>
      <c r="R168" s="660"/>
      <c r="S168" s="660"/>
      <c r="T168" s="660"/>
      <c r="U168" s="122"/>
      <c r="W168" s="232" t="s">
        <v>302</v>
      </c>
      <c r="X168" s="232"/>
      <c r="Y168" s="51" t="s">
        <v>9</v>
      </c>
      <c r="Z168" s="51"/>
      <c r="AA168" s="51"/>
      <c r="AB168" s="51"/>
      <c r="AC168" s="51"/>
      <c r="AD168" s="51"/>
      <c r="AE168" s="51"/>
      <c r="AF168" s="51"/>
      <c r="AG168" s="51"/>
      <c r="AH168" s="51"/>
      <c r="AI168" s="51"/>
      <c r="AJ168" s="51"/>
      <c r="AK168" s="51"/>
      <c r="AL168" s="328" t="s">
        <v>248</v>
      </c>
      <c r="AM168" s="122"/>
    </row>
    <row r="169" spans="1:43" ht="11.25" customHeight="1" x14ac:dyDescent="0.2">
      <c r="C169" s="122"/>
      <c r="E169" s="660"/>
      <c r="F169" s="660"/>
      <c r="G169" s="660"/>
      <c r="H169" s="660"/>
      <c r="I169" s="660"/>
      <c r="J169" s="660"/>
      <c r="K169" s="660"/>
      <c r="L169" s="660"/>
      <c r="M169" s="660"/>
      <c r="N169" s="660"/>
      <c r="O169" s="660"/>
      <c r="P169" s="660"/>
      <c r="Q169" s="660"/>
      <c r="R169" s="660"/>
      <c r="S169" s="660"/>
      <c r="T169" s="660"/>
      <c r="U169" s="122"/>
      <c r="W169" s="232" t="s">
        <v>303</v>
      </c>
      <c r="X169" s="232"/>
      <c r="Y169" s="232"/>
      <c r="Z169" s="232"/>
      <c r="AA169" s="51" t="s">
        <v>9</v>
      </c>
      <c r="AB169" s="111"/>
      <c r="AC169" s="51"/>
      <c r="AD169" s="51"/>
      <c r="AE169" s="51"/>
      <c r="AF169" s="51"/>
      <c r="AG169" s="51"/>
      <c r="AH169" s="51"/>
      <c r="AI169" s="51"/>
      <c r="AJ169" s="51"/>
      <c r="AK169" s="51"/>
      <c r="AL169" s="328" t="s">
        <v>250</v>
      </c>
      <c r="AM169" s="122"/>
      <c r="AP169" s="685">
        <v>728</v>
      </c>
    </row>
    <row r="170" spans="1:43" ht="11.25" customHeight="1" x14ac:dyDescent="0.2">
      <c r="C170" s="122"/>
      <c r="E170" s="660"/>
      <c r="F170" s="660"/>
      <c r="G170" s="660"/>
      <c r="H170" s="660"/>
      <c r="I170" s="660"/>
      <c r="J170" s="660"/>
      <c r="K170" s="660"/>
      <c r="L170" s="660"/>
      <c r="M170" s="660"/>
      <c r="N170" s="660"/>
      <c r="O170" s="660"/>
      <c r="P170" s="660"/>
      <c r="Q170" s="660"/>
      <c r="R170" s="660"/>
      <c r="S170" s="660"/>
      <c r="T170" s="660"/>
      <c r="U170" s="122"/>
      <c r="W170" s="232" t="s">
        <v>304</v>
      </c>
      <c r="X170" s="232"/>
      <c r="Y170" s="232"/>
      <c r="Z170" s="232"/>
      <c r="AA170" s="232"/>
      <c r="AB170" s="232"/>
      <c r="AC170" s="51" t="s">
        <v>9</v>
      </c>
      <c r="AD170" s="51"/>
      <c r="AE170" s="51"/>
      <c r="AF170" s="111"/>
      <c r="AG170" s="51"/>
      <c r="AH170" s="51"/>
      <c r="AI170" s="51"/>
      <c r="AJ170" s="51"/>
      <c r="AK170" s="51"/>
      <c r="AL170" s="328" t="s">
        <v>252</v>
      </c>
      <c r="AM170" s="122"/>
      <c r="AP170" s="685"/>
    </row>
    <row r="171" spans="1:43" ht="11.25" customHeight="1" x14ac:dyDescent="0.2">
      <c r="C171" s="122"/>
      <c r="E171" s="660"/>
      <c r="F171" s="660"/>
      <c r="G171" s="660"/>
      <c r="H171" s="660"/>
      <c r="I171" s="660"/>
      <c r="J171" s="660"/>
      <c r="K171" s="660"/>
      <c r="L171" s="660"/>
      <c r="M171" s="660"/>
      <c r="N171" s="660"/>
      <c r="O171" s="660"/>
      <c r="P171" s="660"/>
      <c r="Q171" s="660"/>
      <c r="R171" s="660"/>
      <c r="S171" s="660"/>
      <c r="T171" s="660"/>
      <c r="U171" s="122"/>
      <c r="W171" s="232" t="s">
        <v>305</v>
      </c>
      <c r="X171" s="232"/>
      <c r="Y171" s="232"/>
      <c r="Z171" s="232"/>
      <c r="AB171" s="51"/>
      <c r="AC171" s="111"/>
      <c r="AD171" s="51"/>
      <c r="AH171" s="51" t="s">
        <v>9</v>
      </c>
      <c r="AI171" s="51"/>
      <c r="AJ171" s="51"/>
      <c r="AK171" s="51"/>
      <c r="AL171" s="328" t="s">
        <v>306</v>
      </c>
      <c r="AM171" s="122"/>
    </row>
    <row r="172" spans="1:43" ht="11.25" customHeight="1" x14ac:dyDescent="0.2">
      <c r="C172" s="122"/>
      <c r="E172" s="660"/>
      <c r="F172" s="660"/>
      <c r="G172" s="660"/>
      <c r="H172" s="660"/>
      <c r="I172" s="660"/>
      <c r="J172" s="660"/>
      <c r="K172" s="660"/>
      <c r="L172" s="660"/>
      <c r="M172" s="660"/>
      <c r="N172" s="660"/>
      <c r="O172" s="660"/>
      <c r="P172" s="660"/>
      <c r="Q172" s="660"/>
      <c r="R172" s="660"/>
      <c r="S172" s="660"/>
      <c r="T172" s="660"/>
      <c r="U172" s="122"/>
      <c r="W172" s="232" t="s">
        <v>308</v>
      </c>
      <c r="X172" s="232"/>
      <c r="Y172" s="232"/>
      <c r="Z172" s="232"/>
      <c r="AC172" s="111"/>
      <c r="AE172" s="51"/>
      <c r="AF172" s="51" t="s">
        <v>9</v>
      </c>
      <c r="AG172" s="51"/>
      <c r="AH172" s="51"/>
      <c r="AI172" s="51"/>
      <c r="AJ172" s="51"/>
      <c r="AK172" s="51"/>
      <c r="AL172" s="328" t="s">
        <v>309</v>
      </c>
      <c r="AM172" s="122"/>
    </row>
    <row r="173" spans="1:43" ht="11.25" customHeight="1" x14ac:dyDescent="0.2">
      <c r="C173" s="122"/>
      <c r="E173" s="660"/>
      <c r="F173" s="660"/>
      <c r="G173" s="660"/>
      <c r="H173" s="660"/>
      <c r="I173" s="660"/>
      <c r="J173" s="660"/>
      <c r="K173" s="660"/>
      <c r="L173" s="660"/>
      <c r="M173" s="660"/>
      <c r="N173" s="660"/>
      <c r="O173" s="660"/>
      <c r="P173" s="660"/>
      <c r="Q173" s="660"/>
      <c r="R173" s="660"/>
      <c r="S173" s="660"/>
      <c r="T173" s="660"/>
      <c r="U173" s="122"/>
      <c r="W173" s="232" t="s">
        <v>310</v>
      </c>
      <c r="X173" s="232"/>
      <c r="Y173" s="232"/>
      <c r="Z173" s="232"/>
      <c r="AA173" s="232"/>
      <c r="AB173" s="232"/>
      <c r="AC173" s="232"/>
      <c r="AD173" s="232"/>
      <c r="AE173" s="232"/>
      <c r="AF173" s="232"/>
      <c r="AH173" s="51"/>
      <c r="AJ173" s="51" t="s">
        <v>9</v>
      </c>
      <c r="AK173" s="51"/>
      <c r="AL173" s="328" t="s">
        <v>311</v>
      </c>
      <c r="AM173" s="122"/>
    </row>
    <row r="174" spans="1:43" ht="11.25" customHeight="1" x14ac:dyDescent="0.2">
      <c r="C174" s="122"/>
      <c r="E174" s="660"/>
      <c r="F174" s="660"/>
      <c r="G174" s="660"/>
      <c r="H174" s="660"/>
      <c r="I174" s="660"/>
      <c r="J174" s="660"/>
      <c r="K174" s="660"/>
      <c r="L174" s="660"/>
      <c r="M174" s="660"/>
      <c r="N174" s="660"/>
      <c r="O174" s="660"/>
      <c r="P174" s="660"/>
      <c r="Q174" s="660"/>
      <c r="R174" s="660"/>
      <c r="S174" s="660"/>
      <c r="T174" s="660"/>
      <c r="U174" s="122"/>
      <c r="W174" s="232" t="s">
        <v>312</v>
      </c>
      <c r="X174" s="232"/>
      <c r="Y174" s="232"/>
      <c r="Z174" s="232"/>
      <c r="AA174" s="232"/>
      <c r="AB174" s="232"/>
      <c r="AC174" s="51" t="s">
        <v>9</v>
      </c>
      <c r="AD174" s="51"/>
      <c r="AE174" s="111"/>
      <c r="AF174" s="51"/>
      <c r="AG174" s="51"/>
      <c r="AH174" s="51"/>
      <c r="AI174" s="51"/>
      <c r="AJ174" s="51"/>
      <c r="AK174" s="51"/>
      <c r="AL174" s="328" t="s">
        <v>313</v>
      </c>
      <c r="AM174" s="122"/>
    </row>
    <row r="175" spans="1:43" ht="11.25" customHeight="1" x14ac:dyDescent="0.2">
      <c r="C175" s="122"/>
      <c r="E175" s="660"/>
      <c r="F175" s="660"/>
      <c r="G175" s="660"/>
      <c r="H175" s="660"/>
      <c r="I175" s="660"/>
      <c r="J175" s="660"/>
      <c r="K175" s="660"/>
      <c r="L175" s="660"/>
      <c r="M175" s="660"/>
      <c r="N175" s="660"/>
      <c r="O175" s="660"/>
      <c r="P175" s="660"/>
      <c r="Q175" s="660"/>
      <c r="R175" s="660"/>
      <c r="S175" s="660"/>
      <c r="T175" s="660"/>
      <c r="U175" s="122"/>
      <c r="W175" s="232" t="s">
        <v>314</v>
      </c>
      <c r="X175" s="232"/>
      <c r="Y175" s="232"/>
      <c r="Z175" s="232"/>
      <c r="AA175" s="232"/>
      <c r="AB175" s="51" t="s">
        <v>9</v>
      </c>
      <c r="AC175" s="51"/>
      <c r="AD175" s="111"/>
      <c r="AE175" s="51"/>
      <c r="AF175" s="51"/>
      <c r="AG175" s="51"/>
      <c r="AH175" s="51"/>
      <c r="AI175" s="51"/>
      <c r="AJ175" s="51"/>
      <c r="AK175" s="51"/>
      <c r="AL175" s="328" t="s">
        <v>315</v>
      </c>
      <c r="AM175" s="122"/>
    </row>
    <row r="176" spans="1:43" ht="11.25" customHeight="1" x14ac:dyDescent="0.2">
      <c r="C176" s="122"/>
      <c r="E176" s="660"/>
      <c r="F176" s="660"/>
      <c r="G176" s="660"/>
      <c r="H176" s="660"/>
      <c r="I176" s="660"/>
      <c r="J176" s="660"/>
      <c r="K176" s="660"/>
      <c r="L176" s="660"/>
      <c r="M176" s="660"/>
      <c r="N176" s="660"/>
      <c r="O176" s="660"/>
      <c r="P176" s="660"/>
      <c r="Q176" s="660"/>
      <c r="R176" s="660"/>
      <c r="S176" s="660"/>
      <c r="T176" s="660"/>
      <c r="U176" s="122"/>
      <c r="W176" s="232" t="s">
        <v>316</v>
      </c>
      <c r="X176" s="232"/>
      <c r="Y176" s="232"/>
      <c r="Z176" s="232"/>
      <c r="AA176" s="232"/>
      <c r="AB176" s="232"/>
      <c r="AC176" s="232"/>
      <c r="AD176" s="232"/>
      <c r="AF176" s="51" t="s">
        <v>9</v>
      </c>
      <c r="AG176" s="51"/>
      <c r="AH176" s="51"/>
      <c r="AI176" s="51"/>
      <c r="AJ176" s="51"/>
      <c r="AK176" s="51"/>
      <c r="AL176" s="328" t="s">
        <v>254</v>
      </c>
      <c r="AM176" s="122"/>
    </row>
    <row r="177" spans="1:64" ht="11.25" customHeight="1" x14ac:dyDescent="0.2">
      <c r="C177" s="122"/>
      <c r="E177" s="660"/>
      <c r="F177" s="660"/>
      <c r="G177" s="660"/>
      <c r="H177" s="660"/>
      <c r="I177" s="660"/>
      <c r="J177" s="660"/>
      <c r="K177" s="660"/>
      <c r="L177" s="660"/>
      <c r="M177" s="660"/>
      <c r="N177" s="660"/>
      <c r="O177" s="660"/>
      <c r="P177" s="660"/>
      <c r="Q177" s="660"/>
      <c r="R177" s="660"/>
      <c r="S177" s="660"/>
      <c r="T177" s="660"/>
      <c r="U177" s="122"/>
      <c r="W177" s="232" t="s">
        <v>317</v>
      </c>
      <c r="X177" s="232"/>
      <c r="Y177" s="232"/>
      <c r="Z177" s="232"/>
      <c r="AA177" s="232"/>
      <c r="AB177" s="232"/>
      <c r="AC177" s="232"/>
      <c r="AD177" s="232"/>
      <c r="AE177" s="232"/>
      <c r="AF177" s="232"/>
      <c r="AG177" s="51" t="s">
        <v>9</v>
      </c>
      <c r="AH177" s="51"/>
      <c r="AI177" s="51"/>
      <c r="AJ177" s="111"/>
      <c r="AK177" s="51"/>
      <c r="AL177" s="328" t="s">
        <v>256</v>
      </c>
      <c r="AM177" s="122"/>
    </row>
    <row r="178" spans="1:64" ht="6" customHeight="1" x14ac:dyDescent="0.2">
      <c r="A178" s="94"/>
      <c r="B178" s="256"/>
      <c r="C178" s="124"/>
      <c r="D178" s="94"/>
      <c r="E178" s="94"/>
      <c r="F178" s="94"/>
      <c r="G178" s="94"/>
      <c r="H178" s="94"/>
      <c r="I178" s="94"/>
      <c r="J178" s="94"/>
      <c r="K178" s="94"/>
      <c r="L178" s="94"/>
      <c r="M178" s="94"/>
      <c r="N178" s="94"/>
      <c r="O178" s="94"/>
      <c r="P178" s="94"/>
      <c r="Q178" s="94"/>
      <c r="R178" s="94"/>
      <c r="S178" s="94"/>
      <c r="T178" s="94"/>
      <c r="U178" s="124"/>
      <c r="V178" s="94"/>
      <c r="W178" s="94"/>
      <c r="X178" s="94"/>
      <c r="Y178" s="94"/>
      <c r="Z178" s="94"/>
      <c r="AA178" s="94"/>
      <c r="AB178" s="94"/>
      <c r="AC178" s="94"/>
      <c r="AD178" s="94"/>
      <c r="AE178" s="94"/>
      <c r="AF178" s="94"/>
      <c r="AG178" s="94"/>
      <c r="AH178" s="94"/>
      <c r="AI178" s="94"/>
      <c r="AJ178" s="94"/>
      <c r="AK178" s="94"/>
      <c r="AL178" s="447"/>
      <c r="AM178" s="124"/>
      <c r="AN178" s="94"/>
      <c r="AO178" s="94"/>
      <c r="AP178" s="94"/>
      <c r="AQ178" s="94"/>
    </row>
    <row r="179" spans="1:64" ht="6" customHeight="1" x14ac:dyDescent="0.2">
      <c r="A179" s="18"/>
      <c r="B179" s="326"/>
      <c r="C179" s="50"/>
      <c r="D179" s="29"/>
      <c r="E179" s="18"/>
      <c r="F179" s="18"/>
      <c r="G179" s="18"/>
      <c r="H179" s="18"/>
      <c r="I179" s="18"/>
      <c r="J179" s="18"/>
      <c r="K179" s="18"/>
      <c r="L179" s="18"/>
      <c r="M179" s="18"/>
      <c r="N179" s="18"/>
      <c r="O179" s="18"/>
      <c r="P179" s="18"/>
      <c r="Q179" s="18"/>
      <c r="R179" s="18"/>
      <c r="S179" s="18"/>
      <c r="T179" s="18"/>
      <c r="U179" s="18"/>
      <c r="V179" s="29"/>
      <c r="W179" s="18"/>
      <c r="X179" s="18"/>
      <c r="Y179" s="18"/>
      <c r="Z179" s="18"/>
      <c r="AA179" s="18"/>
      <c r="AB179" s="18"/>
      <c r="AC179" s="18"/>
      <c r="AD179" s="18"/>
      <c r="AE179" s="18"/>
      <c r="AF179" s="18"/>
      <c r="AG179" s="18"/>
      <c r="AH179" s="18"/>
      <c r="AI179" s="18"/>
      <c r="AJ179" s="18"/>
      <c r="AK179" s="18"/>
      <c r="AL179" s="326"/>
      <c r="AM179" s="50"/>
      <c r="AN179" s="18"/>
      <c r="AO179" s="18"/>
      <c r="AP179" s="18"/>
      <c r="AQ179" s="18"/>
      <c r="AR179" s="232"/>
      <c r="AS179" s="232"/>
      <c r="AT179" s="232"/>
      <c r="AU179" s="232"/>
      <c r="AV179" s="232"/>
      <c r="AW179" s="232"/>
      <c r="AX179" s="232"/>
      <c r="AY179" s="232"/>
      <c r="AZ179" s="328"/>
      <c r="BA179" s="232"/>
      <c r="BB179" s="232"/>
      <c r="BC179" s="232"/>
      <c r="BD179" s="232"/>
      <c r="BE179" s="232"/>
      <c r="BF179" s="232"/>
      <c r="BG179" s="232"/>
      <c r="BH179" s="232"/>
      <c r="BI179" s="232"/>
      <c r="BJ179" s="232"/>
      <c r="BK179" s="328"/>
      <c r="BL179" s="232"/>
    </row>
    <row r="180" spans="1:64" ht="11.25" customHeight="1" x14ac:dyDescent="0.2">
      <c r="A180" s="232"/>
      <c r="B180" s="146">
        <v>727</v>
      </c>
      <c r="C180" s="334"/>
      <c r="D180" s="55"/>
      <c r="E180" s="676" t="str">
        <f ca="1">VLOOKUP(INDIRECT(ADDRESS(ROW(),COLUMN()-3)),Language_Translations,MATCH(Language_Selected,Language_Options,0),FALSE)</f>
        <v>The last time you had sexual intercourse, was a condom used?</v>
      </c>
      <c r="F180" s="676"/>
      <c r="G180" s="676"/>
      <c r="H180" s="676"/>
      <c r="I180" s="676"/>
      <c r="J180" s="676"/>
      <c r="K180" s="676"/>
      <c r="L180" s="676"/>
      <c r="M180" s="676"/>
      <c r="N180" s="676"/>
      <c r="O180" s="676"/>
      <c r="P180" s="676"/>
      <c r="Q180" s="676"/>
      <c r="R180" s="676"/>
      <c r="S180" s="676"/>
      <c r="T180" s="676"/>
      <c r="U180" s="331"/>
      <c r="V180" s="55"/>
      <c r="W180" s="232" t="s">
        <v>112</v>
      </c>
      <c r="X180" s="232"/>
      <c r="Y180" s="51" t="s">
        <v>9</v>
      </c>
      <c r="Z180" s="51"/>
      <c r="AA180" s="51"/>
      <c r="AB180" s="51"/>
      <c r="AC180" s="51"/>
      <c r="AD180" s="51"/>
      <c r="AE180" s="51"/>
      <c r="AF180" s="51"/>
      <c r="AG180" s="51"/>
      <c r="AH180" s="51"/>
      <c r="AI180" s="51"/>
      <c r="AJ180" s="51"/>
      <c r="AK180" s="51"/>
      <c r="AL180" s="93" t="s">
        <v>87</v>
      </c>
      <c r="AM180" s="334"/>
      <c r="AN180" s="232"/>
      <c r="AO180" s="232"/>
      <c r="AP180" s="232"/>
      <c r="AQ180" s="232"/>
      <c r="AR180" s="232"/>
      <c r="AS180" s="232"/>
      <c r="AT180" s="51"/>
      <c r="AU180" s="51"/>
      <c r="AV180" s="51"/>
      <c r="AW180" s="51"/>
      <c r="AX180" s="51"/>
      <c r="AY180" s="51"/>
      <c r="AZ180" s="93"/>
      <c r="BA180" s="232"/>
      <c r="BB180" s="232"/>
      <c r="BC180" s="232"/>
      <c r="BD180" s="232"/>
      <c r="BE180" s="51"/>
      <c r="BF180" s="51"/>
      <c r="BG180" s="51"/>
      <c r="BH180" s="51"/>
      <c r="BI180" s="51"/>
      <c r="BJ180" s="51"/>
      <c r="BK180" s="93"/>
      <c r="BL180" s="232"/>
    </row>
    <row r="181" spans="1:64" ht="10" x14ac:dyDescent="0.2">
      <c r="A181" s="232"/>
      <c r="B181" s="93" t="s">
        <v>93</v>
      </c>
      <c r="C181" s="334"/>
      <c r="D181" s="55"/>
      <c r="E181" s="676"/>
      <c r="F181" s="676"/>
      <c r="G181" s="676"/>
      <c r="H181" s="676"/>
      <c r="I181" s="676"/>
      <c r="J181" s="676"/>
      <c r="K181" s="676"/>
      <c r="L181" s="676"/>
      <c r="M181" s="676"/>
      <c r="N181" s="676"/>
      <c r="O181" s="676"/>
      <c r="P181" s="676"/>
      <c r="Q181" s="676"/>
      <c r="R181" s="676"/>
      <c r="S181" s="676"/>
      <c r="T181" s="676"/>
      <c r="U181" s="331"/>
      <c r="V181" s="55"/>
      <c r="W181" s="232" t="s">
        <v>113</v>
      </c>
      <c r="X181" s="232"/>
      <c r="Y181" s="51" t="s">
        <v>9</v>
      </c>
      <c r="Z181" s="51"/>
      <c r="AA181" s="51"/>
      <c r="AB181" s="51"/>
      <c r="AC181" s="51"/>
      <c r="AD181" s="51"/>
      <c r="AE181" s="51"/>
      <c r="AF181" s="51"/>
      <c r="AG181" s="51"/>
      <c r="AH181" s="51"/>
      <c r="AI181" s="51"/>
      <c r="AJ181" s="51"/>
      <c r="AK181" s="51"/>
      <c r="AL181" s="93" t="s">
        <v>89</v>
      </c>
      <c r="AM181" s="334"/>
      <c r="AP181" s="140">
        <v>730</v>
      </c>
      <c r="AQ181" s="232"/>
      <c r="AR181" s="232"/>
      <c r="AS181" s="232"/>
      <c r="AT181" s="51"/>
      <c r="AU181" s="51"/>
      <c r="AV181" s="51"/>
      <c r="AW181" s="51"/>
      <c r="AX181" s="51"/>
      <c r="AY181" s="51"/>
      <c r="AZ181" s="93"/>
      <c r="BA181" s="232"/>
      <c r="BB181" s="232"/>
      <c r="BC181" s="232"/>
      <c r="BD181" s="232"/>
      <c r="BE181" s="51"/>
      <c r="BF181" s="51"/>
      <c r="BG181" s="51"/>
      <c r="BH181" s="51"/>
      <c r="BI181" s="51"/>
      <c r="BJ181" s="51"/>
      <c r="BK181" s="93"/>
      <c r="BL181" s="232"/>
    </row>
    <row r="182" spans="1:64" ht="6" customHeight="1" x14ac:dyDescent="0.2">
      <c r="A182" s="91"/>
      <c r="B182" s="90"/>
      <c r="C182" s="52"/>
      <c r="D182" s="28"/>
      <c r="E182" s="91"/>
      <c r="F182" s="91"/>
      <c r="G182" s="91"/>
      <c r="H182" s="91"/>
      <c r="I182" s="91"/>
      <c r="J182" s="91"/>
      <c r="K182" s="91"/>
      <c r="L182" s="91"/>
      <c r="M182" s="91"/>
      <c r="N182" s="91"/>
      <c r="O182" s="91"/>
      <c r="P182" s="91"/>
      <c r="Q182" s="91"/>
      <c r="R182" s="91"/>
      <c r="S182" s="91"/>
      <c r="T182" s="91"/>
      <c r="U182" s="91"/>
      <c r="V182" s="28"/>
      <c r="W182" s="91"/>
      <c r="X182" s="91"/>
      <c r="Y182" s="91"/>
      <c r="Z182" s="91"/>
      <c r="AA182" s="91"/>
      <c r="AB182" s="91"/>
      <c r="AC182" s="91"/>
      <c r="AD182" s="91"/>
      <c r="AE182" s="91"/>
      <c r="AF182" s="91"/>
      <c r="AG182" s="91"/>
      <c r="AH182" s="91"/>
      <c r="AI182" s="91"/>
      <c r="AJ182" s="91"/>
      <c r="AK182" s="91"/>
      <c r="AL182" s="90"/>
      <c r="AM182" s="52"/>
      <c r="AN182" s="91"/>
      <c r="AO182" s="91"/>
      <c r="AP182" s="91"/>
      <c r="AQ182" s="91"/>
      <c r="AR182" s="232"/>
      <c r="AS182" s="232"/>
      <c r="AT182" s="232"/>
      <c r="AU182" s="232"/>
      <c r="AV182" s="232"/>
      <c r="AW182" s="232"/>
      <c r="AX182" s="232"/>
      <c r="AY182" s="232"/>
      <c r="AZ182" s="328"/>
      <c r="BA182" s="232"/>
      <c r="BB182" s="232"/>
      <c r="BC182" s="232"/>
      <c r="BD182" s="232"/>
      <c r="BE182" s="232"/>
      <c r="BF182" s="232"/>
      <c r="BG182" s="232"/>
      <c r="BH182" s="232"/>
      <c r="BI182" s="232"/>
      <c r="BJ182" s="232"/>
      <c r="BK182" s="328"/>
      <c r="BL182" s="232"/>
    </row>
    <row r="183" spans="1:64" ht="6" customHeight="1" x14ac:dyDescent="0.2">
      <c r="A183" s="232"/>
      <c r="B183" s="328"/>
      <c r="C183" s="334"/>
      <c r="D183" s="55"/>
      <c r="E183" s="232"/>
      <c r="F183" s="232"/>
      <c r="G183" s="232"/>
      <c r="H183" s="232"/>
      <c r="I183" s="232"/>
      <c r="J183" s="232"/>
      <c r="K183" s="232"/>
      <c r="L183" s="232"/>
      <c r="M183" s="232"/>
      <c r="N183" s="232"/>
      <c r="O183" s="232"/>
      <c r="P183" s="232"/>
      <c r="Q183" s="232"/>
      <c r="R183" s="232"/>
      <c r="S183" s="232"/>
      <c r="T183" s="232"/>
      <c r="U183" s="334"/>
      <c r="V183" s="55"/>
      <c r="W183" s="232"/>
      <c r="X183" s="232"/>
      <c r="Y183" s="232"/>
      <c r="Z183" s="232"/>
      <c r="AA183" s="232"/>
      <c r="AB183" s="232"/>
      <c r="AC183" s="232"/>
      <c r="AD183" s="232"/>
      <c r="AE183" s="232"/>
      <c r="AF183" s="232"/>
      <c r="AG183" s="232"/>
      <c r="AH183" s="232"/>
      <c r="AI183" s="232"/>
      <c r="AJ183" s="232"/>
      <c r="AK183" s="232"/>
      <c r="AL183" s="88"/>
      <c r="AM183" s="334"/>
      <c r="AN183" s="55"/>
      <c r="AO183" s="232"/>
      <c r="AP183" s="232"/>
      <c r="AQ183" s="232"/>
    </row>
    <row r="184" spans="1:64" ht="11.25" customHeight="1" x14ac:dyDescent="0.2">
      <c r="A184" s="232"/>
      <c r="B184" s="146">
        <v>728</v>
      </c>
      <c r="C184" s="334"/>
      <c r="D184" s="55"/>
      <c r="E184" s="671" t="str">
        <f ca="1">VLOOKUP(INDIRECT(ADDRESS(ROW(),COLUMN()-3)),Language_Translations,MATCH(Language_Selected,Language_Options,0),FALSE)</f>
        <v>What is the brand name of the condom used?</v>
      </c>
      <c r="F184" s="671"/>
      <c r="G184" s="671"/>
      <c r="H184" s="671"/>
      <c r="I184" s="671"/>
      <c r="J184" s="671"/>
      <c r="K184" s="671"/>
      <c r="L184" s="671"/>
      <c r="M184" s="671"/>
      <c r="N184" s="671"/>
      <c r="O184" s="671"/>
      <c r="P184" s="671"/>
      <c r="Q184" s="671"/>
      <c r="R184" s="671"/>
      <c r="S184" s="671"/>
      <c r="T184" s="671"/>
      <c r="U184" s="334"/>
      <c r="V184" s="55"/>
      <c r="W184" s="232" t="s">
        <v>325</v>
      </c>
      <c r="X184" s="232"/>
      <c r="Y184" s="232"/>
      <c r="Z184" s="232"/>
      <c r="AA184" s="51" t="s">
        <v>9</v>
      </c>
      <c r="AB184" s="111"/>
      <c r="AC184" s="51"/>
      <c r="AD184" s="51"/>
      <c r="AE184" s="51"/>
      <c r="AF184" s="51"/>
      <c r="AG184" s="51"/>
      <c r="AH184" s="51"/>
      <c r="AI184" s="51"/>
      <c r="AJ184" s="51"/>
      <c r="AK184" s="51"/>
      <c r="AL184" s="88" t="s">
        <v>67</v>
      </c>
      <c r="AM184" s="334"/>
      <c r="AN184" s="55"/>
      <c r="AO184" s="232"/>
      <c r="AP184" s="232"/>
      <c r="AQ184" s="232"/>
    </row>
    <row r="185" spans="1:64" ht="10" x14ac:dyDescent="0.2">
      <c r="A185" s="232"/>
      <c r="B185" s="93" t="s">
        <v>93</v>
      </c>
      <c r="C185" s="334"/>
      <c r="D185" s="55"/>
      <c r="E185" s="671"/>
      <c r="F185" s="671"/>
      <c r="G185" s="671"/>
      <c r="H185" s="671"/>
      <c r="I185" s="671"/>
      <c r="J185" s="671"/>
      <c r="K185" s="671"/>
      <c r="L185" s="671"/>
      <c r="M185" s="671"/>
      <c r="N185" s="671"/>
      <c r="O185" s="671"/>
      <c r="P185" s="671"/>
      <c r="Q185" s="671"/>
      <c r="R185" s="671"/>
      <c r="S185" s="671"/>
      <c r="T185" s="671"/>
      <c r="U185" s="334"/>
      <c r="V185" s="55"/>
      <c r="W185" s="232" t="s">
        <v>326</v>
      </c>
      <c r="X185" s="232"/>
      <c r="Y185" s="232"/>
      <c r="Z185" s="232"/>
      <c r="AA185" s="51" t="s">
        <v>9</v>
      </c>
      <c r="AB185" s="111"/>
      <c r="AC185" s="51"/>
      <c r="AD185" s="51"/>
      <c r="AE185" s="51"/>
      <c r="AF185" s="51"/>
      <c r="AG185" s="51"/>
      <c r="AH185" s="51"/>
      <c r="AI185" s="51"/>
      <c r="AJ185" s="51"/>
      <c r="AK185" s="51"/>
      <c r="AL185" s="88" t="s">
        <v>68</v>
      </c>
      <c r="AM185" s="334"/>
      <c r="AN185" s="55"/>
      <c r="AO185" s="232"/>
      <c r="AP185" s="232"/>
      <c r="AQ185" s="232"/>
    </row>
    <row r="186" spans="1:64" ht="10" x14ac:dyDescent="0.2">
      <c r="A186" s="232"/>
      <c r="B186" s="93"/>
      <c r="C186" s="334"/>
      <c r="D186" s="55"/>
      <c r="E186" s="671"/>
      <c r="F186" s="671"/>
      <c r="G186" s="671"/>
      <c r="H186" s="671"/>
      <c r="I186" s="671"/>
      <c r="J186" s="671"/>
      <c r="K186" s="671"/>
      <c r="L186" s="671"/>
      <c r="M186" s="671"/>
      <c r="N186" s="671"/>
      <c r="O186" s="671"/>
      <c r="P186" s="671"/>
      <c r="Q186" s="671"/>
      <c r="R186" s="671"/>
      <c r="S186" s="671"/>
      <c r="T186" s="671"/>
      <c r="U186" s="334"/>
      <c r="V186" s="55"/>
      <c r="W186" s="232" t="s">
        <v>327</v>
      </c>
      <c r="X186" s="232"/>
      <c r="Y186" s="232"/>
      <c r="Z186" s="232"/>
      <c r="AA186" s="51" t="s">
        <v>9</v>
      </c>
      <c r="AB186" s="111"/>
      <c r="AC186" s="51"/>
      <c r="AD186" s="51"/>
      <c r="AE186" s="51"/>
      <c r="AF186" s="51"/>
      <c r="AG186" s="51"/>
      <c r="AH186" s="51"/>
      <c r="AI186" s="51"/>
      <c r="AJ186" s="51"/>
      <c r="AK186" s="51"/>
      <c r="AL186" s="88" t="s">
        <v>69</v>
      </c>
      <c r="AM186" s="334"/>
      <c r="AN186" s="55"/>
      <c r="AO186" s="232"/>
      <c r="AP186" s="232"/>
      <c r="AQ186" s="232"/>
    </row>
    <row r="187" spans="1:64" ht="10" x14ac:dyDescent="0.2">
      <c r="A187" s="232"/>
      <c r="B187" s="93"/>
      <c r="C187" s="334"/>
      <c r="D187" s="55"/>
      <c r="E187" s="671"/>
      <c r="F187" s="671"/>
      <c r="G187" s="671"/>
      <c r="H187" s="671"/>
      <c r="I187" s="671"/>
      <c r="J187" s="671"/>
      <c r="K187" s="671"/>
      <c r="L187" s="671"/>
      <c r="M187" s="671"/>
      <c r="N187" s="671"/>
      <c r="O187" s="671"/>
      <c r="P187" s="671"/>
      <c r="Q187" s="671"/>
      <c r="R187" s="671"/>
      <c r="S187" s="671"/>
      <c r="T187" s="671"/>
      <c r="U187" s="334"/>
      <c r="V187" s="55"/>
      <c r="W187" s="232"/>
      <c r="X187" s="232"/>
      <c r="Y187" s="232"/>
      <c r="Z187" s="232"/>
      <c r="AA187" s="51"/>
      <c r="AB187" s="111"/>
      <c r="AC187" s="51"/>
      <c r="AD187" s="51"/>
      <c r="AE187" s="51"/>
      <c r="AF187" s="51"/>
      <c r="AG187" s="51"/>
      <c r="AH187" s="51"/>
      <c r="AI187" s="51"/>
      <c r="AJ187" s="51"/>
      <c r="AK187" s="51"/>
      <c r="AL187" s="88"/>
      <c r="AM187" s="334"/>
      <c r="AN187" s="55"/>
      <c r="AO187" s="232"/>
      <c r="AP187" s="232"/>
      <c r="AQ187" s="232"/>
    </row>
    <row r="188" spans="1:64" ht="10" x14ac:dyDescent="0.2">
      <c r="A188" s="232"/>
      <c r="B188" s="93"/>
      <c r="C188" s="334"/>
      <c r="D188" s="55"/>
      <c r="E188" s="671"/>
      <c r="F188" s="671"/>
      <c r="G188" s="671"/>
      <c r="H188" s="671"/>
      <c r="I188" s="671"/>
      <c r="J188" s="671"/>
      <c r="K188" s="671"/>
      <c r="L188" s="671"/>
      <c r="M188" s="671"/>
      <c r="N188" s="671"/>
      <c r="O188" s="671"/>
      <c r="P188" s="671"/>
      <c r="Q188" s="671"/>
      <c r="R188" s="671"/>
      <c r="S188" s="671"/>
      <c r="T188" s="671"/>
      <c r="U188" s="334"/>
      <c r="V188" s="55"/>
      <c r="W188" s="232" t="s">
        <v>253</v>
      </c>
      <c r="X188" s="232"/>
      <c r="Y188" s="232"/>
      <c r="Z188" s="232"/>
      <c r="AA188" s="232"/>
      <c r="AB188" s="232"/>
      <c r="AC188" s="232"/>
      <c r="AD188" s="232"/>
      <c r="AE188" s="232"/>
      <c r="AF188" s="232"/>
      <c r="AG188" s="232"/>
      <c r="AH188" s="232"/>
      <c r="AI188" s="232"/>
      <c r="AJ188" s="232"/>
      <c r="AK188" s="232"/>
      <c r="AL188" s="88" t="s">
        <v>71</v>
      </c>
      <c r="AM188" s="334"/>
      <c r="AN188" s="55"/>
      <c r="AO188" s="232"/>
      <c r="AP188" s="232"/>
      <c r="AQ188" s="232"/>
    </row>
    <row r="189" spans="1:64" ht="10" x14ac:dyDescent="0.2">
      <c r="A189" s="232"/>
      <c r="B189" s="328"/>
      <c r="C189" s="334"/>
      <c r="D189" s="55"/>
      <c r="E189" s="670" t="s">
        <v>840</v>
      </c>
      <c r="F189" s="670"/>
      <c r="G189" s="670"/>
      <c r="H189" s="670"/>
      <c r="I189" s="670"/>
      <c r="J189" s="670"/>
      <c r="K189" s="670"/>
      <c r="L189" s="670"/>
      <c r="M189" s="670"/>
      <c r="N189" s="670"/>
      <c r="O189" s="670"/>
      <c r="P189" s="670"/>
      <c r="Q189" s="670"/>
      <c r="R189" s="670"/>
      <c r="S189" s="670"/>
      <c r="T189" s="670"/>
      <c r="U189" s="334"/>
      <c r="V189" s="55"/>
      <c r="W189" s="232"/>
      <c r="X189" s="232"/>
      <c r="Y189" s="232"/>
      <c r="Z189" s="663" t="s">
        <v>102</v>
      </c>
      <c r="AA189" s="663"/>
      <c r="AB189" s="663"/>
      <c r="AC189" s="663"/>
      <c r="AD189" s="663"/>
      <c r="AE189" s="663"/>
      <c r="AF189" s="663"/>
      <c r="AG189" s="663"/>
      <c r="AH189" s="663"/>
      <c r="AI189" s="663"/>
      <c r="AJ189" s="663"/>
      <c r="AK189" s="663"/>
      <c r="AL189" s="88"/>
      <c r="AM189" s="334"/>
      <c r="AN189" s="55"/>
      <c r="AO189" s="232"/>
      <c r="AP189" s="232"/>
      <c r="AQ189" s="232"/>
    </row>
    <row r="190" spans="1:64" ht="10" x14ac:dyDescent="0.2">
      <c r="A190" s="232"/>
      <c r="B190" s="328"/>
      <c r="C190" s="334"/>
      <c r="D190" s="55"/>
      <c r="E190" s="670"/>
      <c r="F190" s="670"/>
      <c r="G190" s="670"/>
      <c r="H190" s="670"/>
      <c r="I190" s="670"/>
      <c r="J190" s="670"/>
      <c r="K190" s="670"/>
      <c r="L190" s="670"/>
      <c r="M190" s="670"/>
      <c r="N190" s="670"/>
      <c r="O190" s="670"/>
      <c r="P190" s="670"/>
      <c r="Q190" s="670"/>
      <c r="R190" s="670"/>
      <c r="S190" s="670"/>
      <c r="T190" s="670"/>
      <c r="U190" s="334"/>
      <c r="V190" s="55"/>
      <c r="W190" s="232" t="s">
        <v>260</v>
      </c>
      <c r="X190" s="232"/>
      <c r="Y190" s="232"/>
      <c r="Z190" s="232"/>
      <c r="AA190" s="232"/>
      <c r="AB190" s="51" t="s">
        <v>9</v>
      </c>
      <c r="AC190" s="111"/>
      <c r="AD190" s="51"/>
      <c r="AE190" s="51"/>
      <c r="AF190" s="51"/>
      <c r="AG190" s="51"/>
      <c r="AH190" s="51"/>
      <c r="AI190" s="51"/>
      <c r="AJ190" s="51"/>
      <c r="AK190" s="51"/>
      <c r="AL190" s="88" t="s">
        <v>83</v>
      </c>
      <c r="AM190" s="334"/>
      <c r="AN190" s="55"/>
      <c r="AO190" s="232"/>
      <c r="AP190" s="232"/>
      <c r="AQ190" s="232"/>
    </row>
    <row r="191" spans="1:64" ht="6" customHeight="1" x14ac:dyDescent="0.2">
      <c r="A191" s="91"/>
      <c r="B191" s="90"/>
      <c r="C191" s="52"/>
      <c r="D191" s="28"/>
      <c r="E191" s="91"/>
      <c r="F191" s="91"/>
      <c r="G191" s="91"/>
      <c r="H191" s="91"/>
      <c r="I191" s="91"/>
      <c r="J191" s="91"/>
      <c r="K191" s="91"/>
      <c r="L191" s="91"/>
      <c r="M191" s="91"/>
      <c r="N191" s="91"/>
      <c r="O191" s="91"/>
      <c r="P191" s="91"/>
      <c r="Q191" s="91"/>
      <c r="R191" s="91"/>
      <c r="S191" s="91"/>
      <c r="T191" s="91"/>
      <c r="U191" s="52"/>
      <c r="V191" s="28"/>
      <c r="W191" s="91"/>
      <c r="X191" s="91"/>
      <c r="Y191" s="91"/>
      <c r="Z191" s="91"/>
      <c r="AA191" s="91"/>
      <c r="AB191" s="91"/>
      <c r="AC191" s="91"/>
      <c r="AD191" s="91"/>
      <c r="AE191" s="91"/>
      <c r="AF191" s="91"/>
      <c r="AG191" s="91"/>
      <c r="AH191" s="91"/>
      <c r="AI191" s="91"/>
      <c r="AJ191" s="91"/>
      <c r="AK191" s="91"/>
      <c r="AL191" s="92"/>
      <c r="AM191" s="52"/>
      <c r="AN191" s="28"/>
      <c r="AO191" s="91"/>
      <c r="AP191" s="91"/>
      <c r="AQ191" s="91"/>
    </row>
    <row r="192" spans="1:64" ht="6" customHeight="1" x14ac:dyDescent="0.2">
      <c r="A192" s="18"/>
      <c r="B192" s="326"/>
      <c r="C192" s="50"/>
      <c r="D192" s="29"/>
      <c r="E192" s="18"/>
      <c r="F192" s="18"/>
      <c r="G192" s="18"/>
      <c r="H192" s="18"/>
      <c r="I192" s="18"/>
      <c r="J192" s="18"/>
      <c r="K192" s="18"/>
      <c r="L192" s="18"/>
      <c r="M192" s="18"/>
      <c r="N192" s="18"/>
      <c r="O192" s="18"/>
      <c r="P192" s="18"/>
      <c r="Q192" s="18"/>
      <c r="R192" s="18"/>
      <c r="S192" s="18"/>
      <c r="T192" s="18"/>
      <c r="U192" s="50"/>
      <c r="V192" s="29"/>
      <c r="W192" s="18"/>
      <c r="X192" s="18"/>
      <c r="Y192" s="18"/>
      <c r="Z192" s="18"/>
      <c r="AA192" s="18"/>
      <c r="AB192" s="18"/>
      <c r="AC192" s="18"/>
      <c r="AD192" s="18"/>
      <c r="AE192" s="18"/>
      <c r="AF192" s="18"/>
      <c r="AG192" s="18"/>
      <c r="AH192" s="18"/>
      <c r="AI192" s="18"/>
      <c r="AJ192" s="18"/>
      <c r="AK192" s="18"/>
      <c r="AL192" s="26"/>
      <c r="AM192" s="50"/>
      <c r="AN192" s="29"/>
      <c r="AO192" s="18"/>
      <c r="AP192" s="18"/>
      <c r="AQ192" s="18"/>
    </row>
    <row r="193" spans="1:43" ht="11.25" customHeight="1" x14ac:dyDescent="0.2">
      <c r="A193" s="232"/>
      <c r="B193" s="146">
        <v>729</v>
      </c>
      <c r="C193" s="334"/>
      <c r="D193" s="55"/>
      <c r="E193" s="671" t="str">
        <f ca="1">VLOOKUP(INDIRECT(ADDRESS(ROW(),COLUMN()-3)),Language_Translations,MATCH(Language_Selected,Language_Options,0),FALSE)</f>
        <v>From where did you obtain the condom the last time?</v>
      </c>
      <c r="F193" s="671"/>
      <c r="G193" s="671"/>
      <c r="H193" s="671"/>
      <c r="I193" s="671"/>
      <c r="J193" s="671"/>
      <c r="K193" s="671"/>
      <c r="L193" s="671"/>
      <c r="M193" s="671"/>
      <c r="N193" s="671"/>
      <c r="O193" s="671"/>
      <c r="P193" s="671"/>
      <c r="Q193" s="671"/>
      <c r="R193" s="671"/>
      <c r="S193" s="671"/>
      <c r="T193" s="671"/>
      <c r="U193" s="334"/>
      <c r="V193" s="55"/>
      <c r="W193" s="110" t="s">
        <v>329</v>
      </c>
      <c r="X193" s="232"/>
      <c r="Y193" s="232"/>
      <c r="Z193" s="232"/>
      <c r="AA193" s="232"/>
      <c r="AB193" s="232"/>
      <c r="AC193" s="232"/>
      <c r="AD193" s="232"/>
      <c r="AE193" s="232"/>
      <c r="AF193" s="232"/>
      <c r="AG193" s="232"/>
      <c r="AH193" s="232"/>
      <c r="AI193" s="232"/>
      <c r="AJ193" s="232"/>
      <c r="AK193" s="232"/>
      <c r="AL193" s="88"/>
      <c r="AM193" s="334"/>
      <c r="AN193" s="55"/>
      <c r="AO193" s="232"/>
      <c r="AP193" s="232"/>
      <c r="AQ193" s="232"/>
    </row>
    <row r="194" spans="1:43" ht="11.25" customHeight="1" x14ac:dyDescent="0.2">
      <c r="A194" s="232"/>
      <c r="B194" s="93" t="s">
        <v>93</v>
      </c>
      <c r="C194" s="334"/>
      <c r="D194" s="55"/>
      <c r="E194" s="671"/>
      <c r="F194" s="671"/>
      <c r="G194" s="671"/>
      <c r="H194" s="671"/>
      <c r="I194" s="671"/>
      <c r="J194" s="671"/>
      <c r="K194" s="671"/>
      <c r="L194" s="671"/>
      <c r="M194" s="671"/>
      <c r="N194" s="671"/>
      <c r="O194" s="671"/>
      <c r="P194" s="671"/>
      <c r="Q194" s="671"/>
      <c r="R194" s="671"/>
      <c r="S194" s="671"/>
      <c r="T194" s="671"/>
      <c r="U194" s="334"/>
      <c r="V194" s="55"/>
      <c r="W194" s="232"/>
      <c r="X194" s="232" t="s">
        <v>331</v>
      </c>
      <c r="Y194" s="232"/>
      <c r="Z194" s="232"/>
      <c r="AA194" s="232"/>
      <c r="AB194" s="232"/>
      <c r="AC194" s="232"/>
      <c r="AD194" s="232"/>
      <c r="AE194" s="232"/>
      <c r="AG194" s="51" t="s">
        <v>9</v>
      </c>
      <c r="AH194" s="51"/>
      <c r="AI194" s="51"/>
      <c r="AJ194" s="51"/>
      <c r="AK194" s="51"/>
      <c r="AL194" s="89" t="s">
        <v>273</v>
      </c>
      <c r="AM194" s="334"/>
      <c r="AN194" s="55"/>
      <c r="AO194" s="232"/>
      <c r="AP194" s="232"/>
      <c r="AQ194" s="232"/>
    </row>
    <row r="195" spans="1:43" ht="11.25" customHeight="1" x14ac:dyDescent="0.2">
      <c r="A195" s="232"/>
      <c r="B195" s="93" t="s">
        <v>115</v>
      </c>
      <c r="C195" s="334"/>
      <c r="D195" s="55"/>
      <c r="E195" s="671"/>
      <c r="F195" s="671"/>
      <c r="G195" s="671"/>
      <c r="H195" s="671"/>
      <c r="I195" s="671"/>
      <c r="J195" s="671"/>
      <c r="K195" s="671"/>
      <c r="L195" s="671"/>
      <c r="M195" s="671"/>
      <c r="N195" s="671"/>
      <c r="O195" s="671"/>
      <c r="P195" s="671"/>
      <c r="Q195" s="671"/>
      <c r="R195" s="671"/>
      <c r="S195" s="671"/>
      <c r="T195" s="671"/>
      <c r="U195" s="334"/>
      <c r="V195" s="55"/>
      <c r="W195" s="232"/>
      <c r="X195" s="232" t="s">
        <v>332</v>
      </c>
      <c r="Y195" s="232"/>
      <c r="Z195" s="232"/>
      <c r="AA195" s="232"/>
      <c r="AB195" s="232"/>
      <c r="AC195" s="232"/>
      <c r="AD195" s="232"/>
      <c r="AE195" s="232"/>
      <c r="AF195" s="307"/>
      <c r="AG195" s="51"/>
      <c r="AH195" s="307"/>
      <c r="AI195" s="51" t="s">
        <v>9</v>
      </c>
      <c r="AJ195" s="51"/>
      <c r="AK195" s="51"/>
      <c r="AL195" s="89" t="s">
        <v>274</v>
      </c>
      <c r="AM195" s="334"/>
      <c r="AN195" s="55"/>
      <c r="AO195" s="232"/>
      <c r="AP195" s="232"/>
      <c r="AQ195" s="232"/>
    </row>
    <row r="196" spans="1:43" ht="11.25" customHeight="1" x14ac:dyDescent="0.2">
      <c r="A196" s="232"/>
      <c r="B196" s="328"/>
      <c r="C196" s="334"/>
      <c r="D196" s="55"/>
      <c r="U196" s="334"/>
      <c r="V196" s="55"/>
      <c r="W196" s="232"/>
      <c r="X196" s="232" t="s">
        <v>334</v>
      </c>
      <c r="Y196" s="232"/>
      <c r="Z196" s="232"/>
      <c r="AA196" s="232"/>
      <c r="AB196" s="232"/>
      <c r="AC196" s="232"/>
      <c r="AD196" s="232"/>
      <c r="AE196" s="232"/>
      <c r="AF196" s="307"/>
      <c r="AG196" s="51" t="s">
        <v>9</v>
      </c>
      <c r="AH196" s="51"/>
      <c r="AI196" s="51"/>
      <c r="AJ196" s="51"/>
      <c r="AK196" s="51"/>
      <c r="AL196" s="89" t="s">
        <v>275</v>
      </c>
      <c r="AM196" s="334"/>
      <c r="AN196" s="55"/>
      <c r="AO196" s="232"/>
      <c r="AP196" s="232"/>
      <c r="AQ196" s="232"/>
    </row>
    <row r="197" spans="1:43" ht="11.25" customHeight="1" x14ac:dyDescent="0.2">
      <c r="A197" s="232"/>
      <c r="B197" s="328"/>
      <c r="C197" s="334"/>
      <c r="D197" s="55"/>
      <c r="E197" s="645" t="s">
        <v>841</v>
      </c>
      <c r="F197" s="645"/>
      <c r="G197" s="645"/>
      <c r="H197" s="645"/>
      <c r="I197" s="645"/>
      <c r="J197" s="645"/>
      <c r="K197" s="645"/>
      <c r="L197" s="645"/>
      <c r="M197" s="645"/>
      <c r="N197" s="645"/>
      <c r="O197" s="645"/>
      <c r="P197" s="645"/>
      <c r="Q197" s="645"/>
      <c r="R197" s="645"/>
      <c r="S197" s="645"/>
      <c r="T197" s="645"/>
      <c r="U197" s="334"/>
      <c r="V197" s="55"/>
      <c r="W197" s="232"/>
      <c r="X197" s="232" t="s">
        <v>335</v>
      </c>
      <c r="Y197" s="232"/>
      <c r="Z197" s="232"/>
      <c r="AA197" s="232"/>
      <c r="AB197" s="232"/>
      <c r="AC197" s="51" t="s">
        <v>9</v>
      </c>
      <c r="AD197" s="51"/>
      <c r="AE197" s="306"/>
      <c r="AF197" s="51"/>
      <c r="AG197" s="51"/>
      <c r="AH197" s="51"/>
      <c r="AI197" s="51"/>
      <c r="AJ197" s="51"/>
      <c r="AK197" s="51"/>
      <c r="AL197" s="89" t="s">
        <v>276</v>
      </c>
      <c r="AM197" s="334"/>
      <c r="AN197" s="55"/>
      <c r="AO197" s="232"/>
      <c r="AP197" s="232"/>
      <c r="AQ197" s="232"/>
    </row>
    <row r="198" spans="1:43" ht="11.25" customHeight="1" x14ac:dyDescent="0.2">
      <c r="A198" s="232"/>
      <c r="B198" s="328"/>
      <c r="C198" s="334"/>
      <c r="D198" s="55"/>
      <c r="E198" s="645"/>
      <c r="F198" s="645"/>
      <c r="G198" s="645"/>
      <c r="H198" s="645"/>
      <c r="I198" s="645"/>
      <c r="J198" s="645"/>
      <c r="K198" s="645"/>
      <c r="L198" s="645"/>
      <c r="M198" s="645"/>
      <c r="N198" s="645"/>
      <c r="O198" s="645"/>
      <c r="P198" s="645"/>
      <c r="Q198" s="645"/>
      <c r="R198" s="645"/>
      <c r="S198" s="645"/>
      <c r="T198" s="645"/>
      <c r="U198" s="334"/>
      <c r="V198" s="55"/>
      <c r="W198" s="232"/>
      <c r="X198" s="232" t="s">
        <v>396</v>
      </c>
      <c r="Y198" s="232"/>
      <c r="Z198" s="232"/>
      <c r="AA198" s="232"/>
      <c r="AB198" s="232"/>
      <c r="AC198" s="51"/>
      <c r="AD198" s="51"/>
      <c r="AE198" s="306"/>
      <c r="AF198" s="51"/>
      <c r="AG198" s="51"/>
      <c r="AH198" s="51"/>
      <c r="AI198" s="51"/>
      <c r="AJ198" s="51"/>
      <c r="AK198" s="51"/>
      <c r="AL198"/>
      <c r="AM198" s="334"/>
      <c r="AN198" s="55"/>
      <c r="AO198" s="232"/>
      <c r="AP198" s="232"/>
      <c r="AQ198" s="232"/>
    </row>
    <row r="199" spans="1:43" ht="11.25" customHeight="1" x14ac:dyDescent="0.2">
      <c r="A199" s="232"/>
      <c r="B199" s="328"/>
      <c r="C199" s="334"/>
      <c r="D199" s="55"/>
      <c r="E199" s="645"/>
      <c r="F199" s="645"/>
      <c r="G199" s="645"/>
      <c r="H199" s="645"/>
      <c r="I199" s="645"/>
      <c r="J199" s="645"/>
      <c r="K199" s="645"/>
      <c r="L199" s="645"/>
      <c r="M199" s="645"/>
      <c r="N199" s="645"/>
      <c r="O199" s="645"/>
      <c r="P199" s="645"/>
      <c r="Q199" s="645"/>
      <c r="R199" s="645"/>
      <c r="S199" s="645"/>
      <c r="T199" s="645"/>
      <c r="U199" s="334"/>
      <c r="V199" s="55"/>
      <c r="W199" s="232"/>
      <c r="X199" s="232"/>
      <c r="Y199" s="232" t="s">
        <v>397</v>
      </c>
      <c r="Z199" s="232"/>
      <c r="AA199" s="232"/>
      <c r="AB199" s="232"/>
      <c r="AC199" s="51"/>
      <c r="AD199" s="51" t="s">
        <v>9</v>
      </c>
      <c r="AE199" s="51"/>
      <c r="AF199" s="306"/>
      <c r="AG199" s="51"/>
      <c r="AH199" s="51"/>
      <c r="AI199" s="51"/>
      <c r="AJ199" s="51"/>
      <c r="AK199" s="51"/>
      <c r="AL199" s="89" t="s">
        <v>398</v>
      </c>
      <c r="AM199" s="334"/>
      <c r="AN199" s="55"/>
      <c r="AO199" s="232"/>
      <c r="AP199" s="232"/>
      <c r="AQ199" s="232"/>
    </row>
    <row r="200" spans="1:43" ht="11.25" customHeight="1" x14ac:dyDescent="0.2">
      <c r="A200" s="232"/>
      <c r="B200" s="328"/>
      <c r="C200" s="334"/>
      <c r="D200" s="55"/>
      <c r="E200" s="645"/>
      <c r="F200" s="645"/>
      <c r="G200" s="645"/>
      <c r="H200" s="645"/>
      <c r="I200" s="645"/>
      <c r="J200" s="645"/>
      <c r="K200" s="645"/>
      <c r="L200" s="645"/>
      <c r="M200" s="645"/>
      <c r="N200" s="645"/>
      <c r="O200" s="645"/>
      <c r="P200" s="645"/>
      <c r="Q200" s="645"/>
      <c r="R200" s="645"/>
      <c r="S200" s="645"/>
      <c r="T200" s="645"/>
      <c r="U200" s="334"/>
      <c r="V200" s="55"/>
      <c r="W200" s="232"/>
      <c r="X200" s="232" t="s">
        <v>336</v>
      </c>
      <c r="Y200" s="232"/>
      <c r="Z200" s="232"/>
      <c r="AA200" s="232"/>
      <c r="AB200" s="232"/>
      <c r="AC200" s="232"/>
      <c r="AD200" s="232"/>
      <c r="AE200" s="232"/>
      <c r="AF200" s="232"/>
      <c r="AG200" s="232"/>
      <c r="AH200" s="232"/>
      <c r="AI200" s="232"/>
      <c r="AJ200" s="232"/>
      <c r="AK200" s="232"/>
      <c r="AL200" s="88"/>
      <c r="AM200" s="334"/>
      <c r="AN200" s="55"/>
      <c r="AO200" s="232"/>
      <c r="AP200" s="232"/>
      <c r="AQ200" s="232"/>
    </row>
    <row r="201" spans="1:43" ht="11.25" customHeight="1" x14ac:dyDescent="0.2">
      <c r="A201" s="232"/>
      <c r="B201" s="328"/>
      <c r="C201" s="334"/>
      <c r="D201" s="55"/>
      <c r="E201" s="645"/>
      <c r="F201" s="645"/>
      <c r="G201" s="645"/>
      <c r="H201" s="645"/>
      <c r="I201" s="645"/>
      <c r="J201" s="645"/>
      <c r="K201" s="645"/>
      <c r="L201" s="645"/>
      <c r="M201" s="645"/>
      <c r="N201" s="645"/>
      <c r="O201" s="645"/>
      <c r="P201" s="645"/>
      <c r="Q201" s="645"/>
      <c r="R201" s="645"/>
      <c r="S201" s="645"/>
      <c r="T201" s="645"/>
      <c r="U201" s="334"/>
      <c r="V201" s="55"/>
      <c r="W201" s="232"/>
      <c r="X201" s="232"/>
      <c r="Y201" s="232"/>
      <c r="Z201" s="232"/>
      <c r="AA201" s="232"/>
      <c r="AB201" s="232"/>
      <c r="AC201" s="232"/>
      <c r="AD201" s="232"/>
      <c r="AE201" s="232"/>
      <c r="AF201" s="232"/>
      <c r="AG201" s="232"/>
      <c r="AH201" s="232"/>
      <c r="AI201" s="232"/>
      <c r="AJ201" s="232"/>
      <c r="AK201" s="232"/>
      <c r="AL201" s="88"/>
      <c r="AM201" s="334"/>
      <c r="AN201" s="55"/>
      <c r="AO201" s="232"/>
      <c r="AP201" s="232"/>
      <c r="AQ201" s="232"/>
    </row>
    <row r="202" spans="1:43" ht="11.25" customHeight="1" x14ac:dyDescent="0.2">
      <c r="A202" s="232"/>
      <c r="B202" s="328"/>
      <c r="C202" s="334"/>
      <c r="D202" s="55"/>
      <c r="E202" s="645"/>
      <c r="F202" s="645"/>
      <c r="G202" s="645"/>
      <c r="H202" s="645"/>
      <c r="I202" s="645"/>
      <c r="J202" s="645"/>
      <c r="K202" s="645"/>
      <c r="L202" s="645"/>
      <c r="M202" s="645"/>
      <c r="N202" s="645"/>
      <c r="O202" s="645"/>
      <c r="P202" s="645"/>
      <c r="Q202" s="645"/>
      <c r="R202" s="645"/>
      <c r="S202" s="645"/>
      <c r="T202" s="645"/>
      <c r="U202" s="334"/>
      <c r="V202" s="55"/>
      <c r="W202" s="232"/>
      <c r="X202" s="232"/>
      <c r="Y202" s="232"/>
      <c r="Z202" s="232"/>
      <c r="AA202" s="232"/>
      <c r="AB202" s="232"/>
      <c r="AC202" s="307"/>
      <c r="AD202" s="232"/>
      <c r="AE202" s="232"/>
      <c r="AF202" s="232"/>
      <c r="AG202" s="232"/>
      <c r="AH202" s="232"/>
      <c r="AI202" s="232"/>
      <c r="AJ202" s="232"/>
      <c r="AK202" s="232"/>
      <c r="AL202" s="89" t="s">
        <v>337</v>
      </c>
      <c r="AM202" s="334"/>
      <c r="AN202" s="55"/>
      <c r="AO202" s="232"/>
      <c r="AP202" s="232"/>
      <c r="AQ202" s="232"/>
    </row>
    <row r="203" spans="1:43" ht="11.25" customHeight="1" x14ac:dyDescent="0.2">
      <c r="A203" s="232"/>
      <c r="B203" s="328"/>
      <c r="C203" s="334"/>
      <c r="D203" s="55"/>
      <c r="E203" s="645"/>
      <c r="F203" s="645"/>
      <c r="G203" s="645"/>
      <c r="H203" s="645"/>
      <c r="I203" s="645"/>
      <c r="J203" s="645"/>
      <c r="K203" s="645"/>
      <c r="L203" s="645"/>
      <c r="M203" s="645"/>
      <c r="N203" s="645"/>
      <c r="O203" s="645"/>
      <c r="P203" s="645"/>
      <c r="Q203" s="645"/>
      <c r="R203" s="645"/>
      <c r="S203" s="645"/>
      <c r="T203" s="645"/>
      <c r="U203" s="334"/>
      <c r="V203" s="55"/>
      <c r="W203" s="232"/>
      <c r="X203" s="232"/>
      <c r="Y203" s="663" t="s">
        <v>102</v>
      </c>
      <c r="Z203" s="663"/>
      <c r="AA203" s="663"/>
      <c r="AB203" s="663"/>
      <c r="AC203" s="663"/>
      <c r="AD203" s="663"/>
      <c r="AE203" s="663"/>
      <c r="AF203" s="663"/>
      <c r="AG203" s="663"/>
      <c r="AH203" s="663"/>
      <c r="AI203" s="663"/>
      <c r="AJ203" s="663"/>
      <c r="AK203" s="663"/>
      <c r="AL203" s="88"/>
      <c r="AM203" s="334"/>
      <c r="AN203" s="55"/>
      <c r="AO203" s="232"/>
      <c r="AP203" s="232"/>
      <c r="AQ203" s="232"/>
    </row>
    <row r="204" spans="1:43" ht="11.25" customHeight="1" x14ac:dyDescent="0.2">
      <c r="A204" s="232"/>
      <c r="B204" s="328"/>
      <c r="C204" s="334"/>
      <c r="D204" s="55"/>
      <c r="E204" s="232"/>
      <c r="F204" s="232"/>
      <c r="G204" s="232"/>
      <c r="H204" s="232"/>
      <c r="I204" s="232"/>
      <c r="J204" s="232"/>
      <c r="K204" s="232"/>
      <c r="L204" s="232"/>
      <c r="M204" s="232"/>
      <c r="N204" s="232"/>
      <c r="O204" s="232"/>
      <c r="P204" s="232"/>
      <c r="Q204" s="232"/>
      <c r="R204" s="232"/>
      <c r="S204" s="232"/>
      <c r="T204" s="232"/>
      <c r="U204" s="334"/>
      <c r="V204" s="55"/>
      <c r="W204" s="232"/>
      <c r="X204" s="232"/>
      <c r="Y204" s="232"/>
      <c r="Z204" s="232"/>
      <c r="AA204" s="232"/>
      <c r="AB204" s="232"/>
      <c r="AC204" s="232"/>
      <c r="AD204" s="232"/>
      <c r="AE204" s="232"/>
      <c r="AF204" s="232"/>
      <c r="AG204" s="232"/>
      <c r="AH204" s="232"/>
      <c r="AI204" s="232"/>
      <c r="AJ204" s="232"/>
      <c r="AK204" s="232"/>
      <c r="AL204" s="88"/>
      <c r="AM204" s="334"/>
      <c r="AN204" s="55"/>
      <c r="AO204" s="232"/>
      <c r="AP204" s="232"/>
      <c r="AQ204" s="232"/>
    </row>
    <row r="205" spans="1:43" ht="11.25" customHeight="1" x14ac:dyDescent="0.2">
      <c r="A205" s="232"/>
      <c r="B205" s="328"/>
      <c r="C205" s="334"/>
      <c r="D205" s="55"/>
      <c r="E205" s="2"/>
      <c r="F205" s="2"/>
      <c r="G205" s="2"/>
      <c r="H205" s="2"/>
      <c r="I205" s="2"/>
      <c r="J205" s="2"/>
      <c r="K205" s="2"/>
      <c r="L205" s="2"/>
      <c r="M205" s="2"/>
      <c r="N205" s="2"/>
      <c r="O205" s="2"/>
      <c r="P205" s="2"/>
      <c r="Q205" s="2"/>
      <c r="R205" s="2"/>
      <c r="S205" s="2"/>
      <c r="T205" s="2"/>
      <c r="U205" s="334"/>
      <c r="V205" s="55"/>
      <c r="W205" s="110" t="s">
        <v>338</v>
      </c>
      <c r="X205" s="232"/>
      <c r="Y205" s="232"/>
      <c r="Z205" s="232"/>
      <c r="AA205" s="232"/>
      <c r="AB205" s="232"/>
      <c r="AC205" s="232"/>
      <c r="AD205" s="232"/>
      <c r="AE205" s="232"/>
      <c r="AF205" s="232"/>
      <c r="AG205" s="232"/>
      <c r="AH205" s="232"/>
      <c r="AI205" s="232"/>
      <c r="AJ205" s="232"/>
      <c r="AK205" s="232"/>
      <c r="AL205" s="88"/>
      <c r="AM205" s="334"/>
      <c r="AN205" s="55"/>
      <c r="AO205" s="232"/>
      <c r="AP205" s="232"/>
      <c r="AQ205" s="232"/>
    </row>
    <row r="206" spans="1:43" ht="11.25" customHeight="1" x14ac:dyDescent="0.2">
      <c r="A206" s="232"/>
      <c r="B206" s="328"/>
      <c r="C206" s="334"/>
      <c r="D206" s="55"/>
      <c r="U206" s="334"/>
      <c r="V206" s="55"/>
      <c r="W206" s="232"/>
      <c r="X206" s="232" t="s">
        <v>339</v>
      </c>
      <c r="Y206" s="232"/>
      <c r="Z206" s="232"/>
      <c r="AA206" s="232"/>
      <c r="AB206" s="232"/>
      <c r="AC206" s="232"/>
      <c r="AD206" s="51"/>
      <c r="AE206" s="51" t="s">
        <v>9</v>
      </c>
      <c r="AF206" s="306"/>
      <c r="AG206" s="51"/>
      <c r="AH206" s="51"/>
      <c r="AI206" s="51"/>
      <c r="AJ206" s="51"/>
      <c r="AK206" s="51"/>
      <c r="AL206" s="223" t="s">
        <v>340</v>
      </c>
      <c r="AM206" s="334"/>
      <c r="AN206" s="55"/>
      <c r="AO206" s="232"/>
      <c r="AP206" s="232"/>
      <c r="AQ206" s="232"/>
    </row>
    <row r="207" spans="1:43" ht="11.25" customHeight="1" x14ac:dyDescent="0.2">
      <c r="A207" s="232"/>
      <c r="B207" s="328"/>
      <c r="C207" s="334"/>
      <c r="D207" s="55"/>
      <c r="U207" s="334"/>
      <c r="V207" s="55"/>
      <c r="W207" s="232"/>
      <c r="X207" s="232" t="s">
        <v>341</v>
      </c>
      <c r="Y207" s="232"/>
      <c r="Z207" s="232"/>
      <c r="AA207" s="232"/>
      <c r="AB207" s="232"/>
      <c r="AC207" s="51"/>
      <c r="AD207" s="51" t="s">
        <v>9</v>
      </c>
      <c r="AE207" s="306"/>
      <c r="AF207" s="51"/>
      <c r="AG207" s="51"/>
      <c r="AH207" s="51"/>
      <c r="AI207" s="51"/>
      <c r="AJ207" s="51"/>
      <c r="AK207" s="51"/>
      <c r="AL207" s="310" t="s">
        <v>342</v>
      </c>
      <c r="AM207" s="334"/>
      <c r="AN207" s="55"/>
      <c r="AO207" s="232"/>
      <c r="AP207" s="232"/>
      <c r="AQ207" s="232"/>
    </row>
    <row r="208" spans="1:43" ht="11.25" customHeight="1" x14ac:dyDescent="0.2">
      <c r="A208" s="232"/>
      <c r="B208" s="328"/>
      <c r="C208" s="334"/>
      <c r="D208" s="55"/>
      <c r="E208" s="333"/>
      <c r="F208" s="333"/>
      <c r="G208" s="333"/>
      <c r="H208" s="333"/>
      <c r="I208" s="333"/>
      <c r="J208" s="333"/>
      <c r="K208" s="333"/>
      <c r="L208" s="333"/>
      <c r="M208" s="333"/>
      <c r="N208" s="333"/>
      <c r="O208" s="333"/>
      <c r="P208" s="333"/>
      <c r="Q208" s="333"/>
      <c r="R208" s="333"/>
      <c r="S208" s="333"/>
      <c r="T208" s="333"/>
      <c r="U208" s="334"/>
      <c r="V208" s="55"/>
      <c r="W208" s="232"/>
      <c r="X208" s="232" t="s">
        <v>399</v>
      </c>
      <c r="Y208" s="232"/>
      <c r="Z208" s="232"/>
      <c r="AA208" s="232"/>
      <c r="AB208" s="51" t="s">
        <v>9</v>
      </c>
      <c r="AC208" s="51"/>
      <c r="AD208" s="306"/>
      <c r="AE208" s="51"/>
      <c r="AF208" s="51"/>
      <c r="AG208" s="51"/>
      <c r="AH208" s="51"/>
      <c r="AI208" s="51"/>
      <c r="AJ208" s="51"/>
      <c r="AK208" s="51"/>
      <c r="AL208" s="223" t="s">
        <v>344</v>
      </c>
      <c r="AM208" s="334"/>
      <c r="AN208" s="55"/>
      <c r="AO208" s="232"/>
      <c r="AP208" s="232"/>
      <c r="AQ208" s="232"/>
    </row>
    <row r="209" spans="1:43" ht="11.25" customHeight="1" x14ac:dyDescent="0.2">
      <c r="A209" s="232"/>
      <c r="B209" s="328"/>
      <c r="C209" s="334"/>
      <c r="D209" s="55"/>
      <c r="E209" s="333"/>
      <c r="F209" s="333"/>
      <c r="G209" s="333"/>
      <c r="H209" s="333"/>
      <c r="I209" s="333"/>
      <c r="J209" s="333"/>
      <c r="K209" s="333"/>
      <c r="L209" s="333"/>
      <c r="M209" s="333"/>
      <c r="N209" s="333"/>
      <c r="O209" s="333"/>
      <c r="P209" s="333"/>
      <c r="Q209" s="333"/>
      <c r="R209" s="333"/>
      <c r="S209" s="333"/>
      <c r="T209" s="333"/>
      <c r="U209" s="334"/>
      <c r="V209" s="55"/>
      <c r="W209" s="232"/>
      <c r="X209" s="232" t="s">
        <v>400</v>
      </c>
      <c r="Y209" s="232"/>
      <c r="Z209" s="232"/>
      <c r="AA209" s="232"/>
      <c r="AB209" s="232"/>
      <c r="AC209" s="232"/>
      <c r="AD209" s="51" t="s">
        <v>9</v>
      </c>
      <c r="AE209" s="51"/>
      <c r="AF209" s="306"/>
      <c r="AG209" s="51"/>
      <c r="AH209" s="51"/>
      <c r="AI209" s="51"/>
      <c r="AJ209" s="51"/>
      <c r="AK209" s="51"/>
      <c r="AL209" s="223" t="s">
        <v>345</v>
      </c>
      <c r="AM209" s="334"/>
      <c r="AN209" s="55"/>
      <c r="AO209" s="232"/>
      <c r="AP209" s="232"/>
      <c r="AQ209" s="232"/>
    </row>
    <row r="210" spans="1:43" ht="11.25" customHeight="1" x14ac:dyDescent="0.2">
      <c r="A210" s="232"/>
      <c r="B210" s="328"/>
      <c r="C210" s="334"/>
      <c r="D210" s="55"/>
      <c r="E210" s="333"/>
      <c r="F210" s="333"/>
      <c r="G210" s="333"/>
      <c r="H210" s="333"/>
      <c r="I210" s="333"/>
      <c r="J210" s="333"/>
      <c r="K210" s="333"/>
      <c r="L210" s="333"/>
      <c r="M210" s="333"/>
      <c r="N210" s="333"/>
      <c r="O210" s="333"/>
      <c r="P210" s="333"/>
      <c r="Q210" s="333"/>
      <c r="R210" s="333"/>
      <c r="S210" s="333"/>
      <c r="T210" s="333"/>
      <c r="U210" s="334"/>
      <c r="V210" s="55"/>
      <c r="W210" s="232"/>
      <c r="X210" s="232" t="s">
        <v>335</v>
      </c>
      <c r="Y210" s="232"/>
      <c r="Z210" s="232"/>
      <c r="AA210" s="232"/>
      <c r="AB210" s="232"/>
      <c r="AC210" s="51" t="s">
        <v>9</v>
      </c>
      <c r="AD210" s="51"/>
      <c r="AE210" s="306"/>
      <c r="AF210" s="51"/>
      <c r="AG210" s="51"/>
      <c r="AH210" s="51"/>
      <c r="AI210" s="51"/>
      <c r="AJ210" s="51"/>
      <c r="AK210" s="51"/>
      <c r="AL210" s="89" t="s">
        <v>401</v>
      </c>
      <c r="AM210" s="334"/>
      <c r="AN210" s="55"/>
      <c r="AO210" s="232"/>
      <c r="AP210" s="232"/>
      <c r="AQ210" s="232"/>
    </row>
    <row r="211" spans="1:43" ht="11.25" customHeight="1" x14ac:dyDescent="0.2">
      <c r="A211" s="232"/>
      <c r="B211" s="328"/>
      <c r="C211" s="334"/>
      <c r="D211" s="55"/>
      <c r="E211" s="333"/>
      <c r="F211" s="333"/>
      <c r="G211" s="333"/>
      <c r="H211" s="333"/>
      <c r="I211" s="333"/>
      <c r="J211" s="333"/>
      <c r="K211" s="333"/>
      <c r="L211" s="333"/>
      <c r="M211" s="333"/>
      <c r="N211" s="333"/>
      <c r="O211" s="333"/>
      <c r="P211" s="333"/>
      <c r="Q211" s="333"/>
      <c r="R211" s="333"/>
      <c r="S211" s="333"/>
      <c r="T211" s="333"/>
      <c r="U211" s="334"/>
      <c r="V211" s="55"/>
      <c r="W211" s="232"/>
      <c r="X211" s="232" t="s">
        <v>396</v>
      </c>
      <c r="Y211" s="232"/>
      <c r="Z211" s="232"/>
      <c r="AA211" s="232"/>
      <c r="AB211" s="232"/>
      <c r="AC211" s="51"/>
      <c r="AD211" s="51"/>
      <c r="AE211" s="306"/>
      <c r="AF211" s="51"/>
      <c r="AG211" s="51"/>
      <c r="AH211" s="51"/>
      <c r="AI211" s="51"/>
      <c r="AJ211" s="51"/>
      <c r="AK211" s="51"/>
      <c r="AL211"/>
      <c r="AM211" s="334"/>
      <c r="AN211" s="55"/>
      <c r="AO211" s="232"/>
      <c r="AP211" s="232"/>
      <c r="AQ211" s="232"/>
    </row>
    <row r="212" spans="1:43" ht="11.25" customHeight="1" x14ac:dyDescent="0.2">
      <c r="A212" s="232"/>
      <c r="B212" s="328"/>
      <c r="C212" s="334"/>
      <c r="D212" s="55"/>
      <c r="E212" s="333"/>
      <c r="F212" s="333"/>
      <c r="G212" s="333"/>
      <c r="H212" s="333"/>
      <c r="I212" s="333"/>
      <c r="J212" s="333"/>
      <c r="K212" s="333"/>
      <c r="L212" s="333"/>
      <c r="M212" s="333"/>
      <c r="N212" s="333"/>
      <c r="O212" s="333"/>
      <c r="P212" s="333"/>
      <c r="Q212" s="333"/>
      <c r="R212" s="333"/>
      <c r="S212" s="333"/>
      <c r="T212" s="333"/>
      <c r="U212" s="334"/>
      <c r="V212" s="55"/>
      <c r="W212" s="232"/>
      <c r="X212" s="232"/>
      <c r="Y212" s="232" t="s">
        <v>397</v>
      </c>
      <c r="Z212" s="232"/>
      <c r="AA212" s="232"/>
      <c r="AB212" s="232"/>
      <c r="AC212" s="51"/>
      <c r="AD212" s="51" t="s">
        <v>9</v>
      </c>
      <c r="AE212" s="51"/>
      <c r="AF212" s="306"/>
      <c r="AG212" s="51"/>
      <c r="AH212" s="51"/>
      <c r="AI212" s="51"/>
      <c r="AJ212" s="51"/>
      <c r="AK212" s="51"/>
      <c r="AL212" s="89" t="s">
        <v>347</v>
      </c>
      <c r="AM212" s="334"/>
      <c r="AN212" s="55"/>
      <c r="AO212" s="232"/>
      <c r="AP212" s="232"/>
      <c r="AQ212" s="232"/>
    </row>
    <row r="213" spans="1:43" ht="11.25" customHeight="1" x14ac:dyDescent="0.2">
      <c r="A213" s="232"/>
      <c r="B213" s="328"/>
      <c r="C213" s="334"/>
      <c r="D213" s="55"/>
      <c r="E213" s="333"/>
      <c r="F213" s="333"/>
      <c r="G213" s="333"/>
      <c r="H213" s="333"/>
      <c r="I213" s="333"/>
      <c r="J213" s="333"/>
      <c r="K213" s="333"/>
      <c r="L213" s="333"/>
      <c r="M213" s="333"/>
      <c r="N213" s="333"/>
      <c r="O213" s="333"/>
      <c r="P213" s="333"/>
      <c r="Q213" s="333"/>
      <c r="R213" s="333"/>
      <c r="S213" s="333"/>
      <c r="T213" s="333"/>
      <c r="U213" s="334"/>
      <c r="V213" s="55"/>
      <c r="W213" s="232"/>
      <c r="X213" s="232" t="s">
        <v>346</v>
      </c>
      <c r="Y213" s="232"/>
      <c r="Z213" s="232"/>
      <c r="AA213" s="232"/>
      <c r="AB213" s="232"/>
      <c r="AC213" s="232"/>
      <c r="AD213" s="232"/>
      <c r="AE213" s="232"/>
      <c r="AF213" s="232"/>
      <c r="AG213" s="232"/>
      <c r="AH213" s="232"/>
      <c r="AI213" s="232"/>
      <c r="AJ213" s="232"/>
      <c r="AK213" s="232"/>
      <c r="AL213" s="88"/>
      <c r="AM213" s="334"/>
      <c r="AN213" s="55"/>
      <c r="AO213" s="232"/>
      <c r="AP213" s="232"/>
      <c r="AQ213" s="232"/>
    </row>
    <row r="214" spans="1:43" ht="11.25" customHeight="1" x14ac:dyDescent="0.2">
      <c r="A214" s="232"/>
      <c r="B214" s="328"/>
      <c r="C214" s="334"/>
      <c r="D214" s="55"/>
      <c r="E214" s="333"/>
      <c r="F214" s="333"/>
      <c r="G214" s="333"/>
      <c r="H214" s="333"/>
      <c r="I214" s="333"/>
      <c r="J214" s="333"/>
      <c r="K214" s="333"/>
      <c r="L214" s="333"/>
      <c r="M214" s="333"/>
      <c r="N214" s="333"/>
      <c r="O214" s="333"/>
      <c r="P214" s="333"/>
      <c r="Q214" s="333"/>
      <c r="R214" s="333"/>
      <c r="S214" s="333"/>
      <c r="T214" s="333"/>
      <c r="U214" s="334"/>
      <c r="V214" s="55"/>
      <c r="W214" s="232"/>
      <c r="X214" s="232"/>
      <c r="Y214" s="232"/>
      <c r="Z214" s="232"/>
      <c r="AA214" s="232"/>
      <c r="AB214" s="232"/>
      <c r="AC214" s="232"/>
      <c r="AD214" s="232"/>
      <c r="AE214" s="232"/>
      <c r="AF214" s="232"/>
      <c r="AG214" s="232"/>
      <c r="AH214" s="232"/>
      <c r="AI214" s="232"/>
      <c r="AJ214" s="232"/>
      <c r="AK214" s="232"/>
      <c r="AL214" s="88"/>
      <c r="AM214" s="334"/>
      <c r="AN214" s="55"/>
      <c r="AO214" s="232"/>
      <c r="AP214" s="232"/>
      <c r="AQ214" s="232"/>
    </row>
    <row r="215" spans="1:43" ht="11.25" customHeight="1" x14ac:dyDescent="0.2">
      <c r="A215" s="232"/>
      <c r="B215" s="328"/>
      <c r="C215" s="334"/>
      <c r="D215" s="55"/>
      <c r="E215" s="333"/>
      <c r="F215" s="333"/>
      <c r="G215" s="333"/>
      <c r="H215" s="333"/>
      <c r="I215" s="333"/>
      <c r="J215" s="333"/>
      <c r="K215" s="333"/>
      <c r="L215" s="333"/>
      <c r="M215" s="333"/>
      <c r="N215" s="333"/>
      <c r="O215" s="333"/>
      <c r="P215" s="333"/>
      <c r="Q215" s="333"/>
      <c r="R215" s="333"/>
      <c r="S215" s="333"/>
      <c r="T215" s="333"/>
      <c r="U215" s="334"/>
      <c r="V215" s="55"/>
      <c r="W215" s="232"/>
      <c r="X215" s="232"/>
      <c r="Y215" s="232"/>
      <c r="Z215" s="232"/>
      <c r="AA215" s="232"/>
      <c r="AB215" s="232"/>
      <c r="AC215" s="307"/>
      <c r="AD215" s="232"/>
      <c r="AE215" s="232"/>
      <c r="AF215" s="232"/>
      <c r="AG215" s="232"/>
      <c r="AH215" s="232"/>
      <c r="AI215" s="232"/>
      <c r="AJ215" s="232"/>
      <c r="AK215" s="232"/>
      <c r="AL215" s="89" t="s">
        <v>402</v>
      </c>
      <c r="AM215" s="334"/>
      <c r="AN215" s="55"/>
      <c r="AO215" s="232"/>
      <c r="AP215" s="232"/>
      <c r="AQ215" s="232"/>
    </row>
    <row r="216" spans="1:43" ht="11.25" customHeight="1" x14ac:dyDescent="0.2">
      <c r="A216" s="232"/>
      <c r="B216" s="328"/>
      <c r="C216" s="334"/>
      <c r="D216" s="55"/>
      <c r="E216" s="333"/>
      <c r="F216" s="333"/>
      <c r="G216" s="333"/>
      <c r="H216" s="333"/>
      <c r="I216" s="333"/>
      <c r="J216" s="333"/>
      <c r="K216" s="333"/>
      <c r="L216" s="333"/>
      <c r="M216" s="333"/>
      <c r="N216" s="333"/>
      <c r="O216" s="333"/>
      <c r="P216" s="333"/>
      <c r="Q216" s="333"/>
      <c r="R216" s="333"/>
      <c r="S216" s="333"/>
      <c r="T216" s="333"/>
      <c r="U216" s="334"/>
      <c r="V216" s="55"/>
      <c r="W216" s="232"/>
      <c r="X216" s="232"/>
      <c r="Y216" s="663" t="s">
        <v>102</v>
      </c>
      <c r="Z216" s="663"/>
      <c r="AA216" s="663"/>
      <c r="AB216" s="663"/>
      <c r="AC216" s="663"/>
      <c r="AD216" s="663"/>
      <c r="AE216" s="663"/>
      <c r="AF216" s="663"/>
      <c r="AG216" s="663"/>
      <c r="AH216" s="663"/>
      <c r="AI216" s="663"/>
      <c r="AJ216" s="663"/>
      <c r="AK216" s="663"/>
      <c r="AL216" s="88"/>
      <c r="AM216" s="334"/>
      <c r="AN216" s="55"/>
      <c r="AO216" s="232"/>
      <c r="AP216" s="232"/>
      <c r="AQ216" s="232"/>
    </row>
    <row r="217" spans="1:43" ht="11.25" customHeight="1" x14ac:dyDescent="0.2">
      <c r="A217" s="232"/>
      <c r="B217" s="328"/>
      <c r="C217" s="334"/>
      <c r="D217" s="55"/>
      <c r="E217" s="333"/>
      <c r="F217" s="333"/>
      <c r="G217" s="333"/>
      <c r="H217" s="333"/>
      <c r="I217" s="333"/>
      <c r="J217" s="333"/>
      <c r="K217" s="333"/>
      <c r="L217" s="333"/>
      <c r="M217" s="333"/>
      <c r="N217" s="333"/>
      <c r="O217" s="333"/>
      <c r="P217" s="333"/>
      <c r="Q217" s="333"/>
      <c r="R217" s="333"/>
      <c r="S217" s="333"/>
      <c r="T217" s="333"/>
      <c r="U217" s="334"/>
      <c r="V217" s="55"/>
      <c r="W217" s="232"/>
      <c r="X217" s="232"/>
      <c r="Y217" s="232"/>
      <c r="Z217" s="232"/>
      <c r="AA217" s="232"/>
      <c r="AB217" s="232"/>
      <c r="AC217" s="232"/>
      <c r="AD217" s="232"/>
      <c r="AE217" s="232"/>
      <c r="AF217" s="232"/>
      <c r="AG217" s="232"/>
      <c r="AH217" s="232"/>
      <c r="AI217" s="232"/>
      <c r="AJ217" s="232"/>
      <c r="AK217" s="232"/>
      <c r="AL217" s="88"/>
      <c r="AM217" s="334"/>
      <c r="AN217" s="55"/>
      <c r="AO217" s="232"/>
      <c r="AP217" s="232"/>
      <c r="AQ217" s="232"/>
    </row>
    <row r="218" spans="1:43" ht="11.25" customHeight="1" x14ac:dyDescent="0.2">
      <c r="A218" s="232"/>
      <c r="B218" s="328"/>
      <c r="C218" s="334"/>
      <c r="D218" s="55"/>
      <c r="E218" s="333"/>
      <c r="F218" s="333"/>
      <c r="G218" s="333"/>
      <c r="H218" s="333"/>
      <c r="I218" s="333"/>
      <c r="J218" s="333"/>
      <c r="K218" s="333"/>
      <c r="L218" s="333"/>
      <c r="M218" s="333"/>
      <c r="N218" s="333"/>
      <c r="O218" s="333"/>
      <c r="P218" s="333"/>
      <c r="Q218" s="333"/>
      <c r="R218" s="333"/>
      <c r="S218" s="333"/>
      <c r="T218" s="333"/>
      <c r="U218" s="334"/>
      <c r="V218" s="55"/>
      <c r="W218" s="110" t="s">
        <v>348</v>
      </c>
      <c r="X218" s="232"/>
      <c r="Y218" s="232"/>
      <c r="Z218" s="232"/>
      <c r="AA218" s="232"/>
      <c r="AB218" s="232"/>
      <c r="AC218" s="232"/>
      <c r="AD218" s="232"/>
      <c r="AE218" s="232"/>
      <c r="AF218" s="232"/>
      <c r="AG218" s="88"/>
      <c r="AH218" s="232"/>
      <c r="AI218" s="232"/>
      <c r="AJ218" s="232"/>
      <c r="AK218" s="232"/>
      <c r="AL218" s="88"/>
      <c r="AM218" s="334"/>
      <c r="AN218" s="55"/>
      <c r="AO218" s="232"/>
      <c r="AP218" s="232"/>
      <c r="AQ218" s="232"/>
    </row>
    <row r="219" spans="1:43" ht="11.25" customHeight="1" x14ac:dyDescent="0.2">
      <c r="A219" s="232"/>
      <c r="B219" s="328"/>
      <c r="C219" s="334"/>
      <c r="D219" s="55"/>
      <c r="U219" s="334"/>
      <c r="V219" s="55"/>
      <c r="W219" s="232"/>
      <c r="X219" s="232" t="s">
        <v>349</v>
      </c>
      <c r="Y219" s="232"/>
      <c r="Z219" s="232"/>
      <c r="AA219" s="232"/>
      <c r="AB219" s="232"/>
      <c r="AC219" s="51" t="s">
        <v>9</v>
      </c>
      <c r="AD219" s="51"/>
      <c r="AE219" s="51"/>
      <c r="AF219" s="51"/>
      <c r="AG219" s="51"/>
      <c r="AH219" s="51"/>
      <c r="AI219" s="51"/>
      <c r="AJ219" s="51"/>
      <c r="AK219" s="51"/>
      <c r="AL219" s="88" t="s">
        <v>350</v>
      </c>
      <c r="AM219" s="334"/>
      <c r="AN219" s="55"/>
      <c r="AO219" s="232"/>
      <c r="AP219" s="232"/>
      <c r="AQ219" s="232"/>
    </row>
    <row r="220" spans="1:43" ht="11.25" customHeight="1" x14ac:dyDescent="0.2">
      <c r="A220" s="232"/>
      <c r="B220" s="328"/>
      <c r="C220" s="334"/>
      <c r="D220" s="55"/>
      <c r="U220" s="334"/>
      <c r="V220" s="55"/>
      <c r="W220" s="232"/>
      <c r="X220" s="232" t="s">
        <v>351</v>
      </c>
      <c r="Y220" s="232"/>
      <c r="Z220" s="232"/>
      <c r="AA220" s="232"/>
      <c r="AB220" s="51" t="s">
        <v>9</v>
      </c>
      <c r="AC220" s="51"/>
      <c r="AD220" s="51"/>
      <c r="AE220" s="51"/>
      <c r="AF220" s="51"/>
      <c r="AG220" s="51"/>
      <c r="AH220" s="51"/>
      <c r="AI220" s="51"/>
      <c r="AJ220" s="51"/>
      <c r="AK220" s="51"/>
      <c r="AL220" s="89" t="s">
        <v>352</v>
      </c>
      <c r="AM220" s="334"/>
      <c r="AN220" s="55"/>
      <c r="AO220" s="232"/>
      <c r="AP220" s="232"/>
      <c r="AQ220" s="232"/>
    </row>
    <row r="221" spans="1:43" ht="11.25" customHeight="1" x14ac:dyDescent="0.2">
      <c r="A221" s="232"/>
      <c r="B221" s="328"/>
      <c r="C221" s="334"/>
      <c r="D221" s="55"/>
      <c r="E221" s="232"/>
      <c r="F221" s="232"/>
      <c r="G221" s="232"/>
      <c r="H221" s="232"/>
      <c r="I221" s="232"/>
      <c r="J221" s="232"/>
      <c r="K221" s="232"/>
      <c r="L221" s="232"/>
      <c r="M221" s="232"/>
      <c r="N221" s="232"/>
      <c r="O221" s="232"/>
      <c r="P221" s="232"/>
      <c r="Q221" s="232"/>
      <c r="R221" s="232"/>
      <c r="S221" s="232"/>
      <c r="T221" s="232"/>
      <c r="U221" s="334"/>
      <c r="V221" s="55"/>
      <c r="W221" s="232"/>
      <c r="X221" s="232" t="s">
        <v>353</v>
      </c>
      <c r="Y221" s="232"/>
      <c r="Z221" s="232"/>
      <c r="AA221" s="232"/>
      <c r="AB221" s="232"/>
      <c r="AC221" s="232"/>
      <c r="AD221" s="232"/>
      <c r="AE221" s="232"/>
      <c r="AF221" s="232"/>
      <c r="AG221" s="308"/>
      <c r="AH221" s="232"/>
      <c r="AI221" s="232"/>
      <c r="AJ221" s="232"/>
      <c r="AK221" s="232"/>
      <c r="AL221" s="88"/>
      <c r="AM221" s="334"/>
      <c r="AN221" s="55"/>
      <c r="AO221" s="232"/>
      <c r="AP221" s="232"/>
      <c r="AQ221" s="232"/>
    </row>
    <row r="222" spans="1:43" ht="11.25" customHeight="1" x14ac:dyDescent="0.2">
      <c r="A222" s="232"/>
      <c r="B222" s="328"/>
      <c r="C222" s="334"/>
      <c r="D222" s="55"/>
      <c r="E222" s="232"/>
      <c r="F222" s="232"/>
      <c r="G222" s="232"/>
      <c r="H222" s="232"/>
      <c r="I222" s="232"/>
      <c r="J222" s="232"/>
      <c r="K222" s="232"/>
      <c r="L222" s="232"/>
      <c r="M222" s="232"/>
      <c r="N222" s="232"/>
      <c r="O222" s="232"/>
      <c r="P222" s="232"/>
      <c r="Q222" s="232"/>
      <c r="R222" s="232"/>
      <c r="S222" s="232"/>
      <c r="T222" s="232"/>
      <c r="U222" s="334"/>
      <c r="V222" s="55"/>
      <c r="W222" s="232"/>
      <c r="X222" s="232"/>
      <c r="Y222" s="232"/>
      <c r="Z222" s="232"/>
      <c r="AA222" s="232"/>
      <c r="AB222" s="232"/>
      <c r="AC222" s="232"/>
      <c r="AD222" s="232"/>
      <c r="AE222" s="232"/>
      <c r="AF222" s="232"/>
      <c r="AG222" s="308"/>
      <c r="AH222" s="232"/>
      <c r="AI222" s="232"/>
      <c r="AJ222" s="232"/>
      <c r="AK222" s="232"/>
      <c r="AL222" s="88"/>
      <c r="AM222" s="334"/>
      <c r="AN222" s="55"/>
      <c r="AO222" s="232"/>
      <c r="AP222" s="232"/>
      <c r="AQ222" s="232"/>
    </row>
    <row r="223" spans="1:43" ht="11.25" customHeight="1" x14ac:dyDescent="0.2">
      <c r="A223" s="232"/>
      <c r="B223" s="328"/>
      <c r="C223" s="334"/>
      <c r="D223" s="55"/>
      <c r="U223" s="334"/>
      <c r="V223" s="55"/>
      <c r="W223" s="232"/>
      <c r="X223" s="232"/>
      <c r="Y223" s="232"/>
      <c r="Z223" s="232"/>
      <c r="AA223" s="232"/>
      <c r="AB223" s="232"/>
      <c r="AC223" s="232"/>
      <c r="AD223" s="232"/>
      <c r="AE223" s="232"/>
      <c r="AF223" s="232"/>
      <c r="AG223" s="308"/>
      <c r="AH223" s="232"/>
      <c r="AI223" s="232"/>
      <c r="AJ223" s="232"/>
      <c r="AK223" s="232"/>
      <c r="AL223" s="89" t="s">
        <v>354</v>
      </c>
      <c r="AM223" s="334"/>
      <c r="AN223" s="55"/>
      <c r="AO223" s="232"/>
      <c r="AP223" s="232"/>
      <c r="AQ223" s="232"/>
    </row>
    <row r="224" spans="1:43" ht="11.25" customHeight="1" x14ac:dyDescent="0.2">
      <c r="A224" s="232"/>
      <c r="B224" s="328"/>
      <c r="C224" s="334"/>
      <c r="D224" s="55"/>
      <c r="U224" s="334"/>
      <c r="V224" s="55"/>
      <c r="W224" s="232"/>
      <c r="X224" s="232"/>
      <c r="Y224" s="663" t="s">
        <v>102</v>
      </c>
      <c r="Z224" s="663"/>
      <c r="AA224" s="663"/>
      <c r="AB224" s="663"/>
      <c r="AC224" s="663"/>
      <c r="AD224" s="663"/>
      <c r="AE224" s="663"/>
      <c r="AF224" s="663"/>
      <c r="AG224" s="663"/>
      <c r="AH224" s="663"/>
      <c r="AI224" s="663"/>
      <c r="AJ224" s="663"/>
      <c r="AK224" s="663"/>
      <c r="AL224" s="88"/>
      <c r="AM224" s="334"/>
      <c r="AN224" s="55"/>
      <c r="AO224" s="232"/>
      <c r="AP224" s="232"/>
      <c r="AQ224" s="232"/>
    </row>
    <row r="225" spans="1:64" ht="11.25" customHeight="1" x14ac:dyDescent="0.2">
      <c r="A225" s="232"/>
      <c r="B225" s="328"/>
      <c r="C225" s="334"/>
      <c r="D225" s="55"/>
      <c r="U225" s="334"/>
      <c r="V225" s="55"/>
      <c r="W225" s="232"/>
      <c r="X225" s="232"/>
      <c r="Y225" s="232"/>
      <c r="Z225" s="232"/>
      <c r="AA225" s="232"/>
      <c r="AB225" s="232"/>
      <c r="AC225" s="232"/>
      <c r="AD225" s="232"/>
      <c r="AE225" s="307"/>
      <c r="AF225" s="232"/>
      <c r="AG225" s="232"/>
      <c r="AH225" s="232"/>
      <c r="AI225" s="232"/>
      <c r="AJ225" s="232"/>
      <c r="AK225" s="232"/>
      <c r="AL225" s="88"/>
      <c r="AM225" s="334"/>
      <c r="AN225" s="55"/>
      <c r="AO225" s="232"/>
      <c r="AP225" s="232"/>
      <c r="AQ225" s="232"/>
    </row>
    <row r="226" spans="1:64" ht="11.25" customHeight="1" x14ac:dyDescent="0.2">
      <c r="A226" s="232"/>
      <c r="B226" s="328"/>
      <c r="C226" s="334"/>
      <c r="D226" s="55"/>
      <c r="U226" s="334"/>
      <c r="V226" s="55"/>
      <c r="W226" s="110" t="s">
        <v>403</v>
      </c>
      <c r="X226" s="232"/>
      <c r="Y226" s="232"/>
      <c r="Z226" s="232"/>
      <c r="AA226" s="232"/>
      <c r="AB226" s="232"/>
      <c r="AC226" s="232"/>
      <c r="AD226" s="232"/>
      <c r="AE226" s="232"/>
      <c r="AF226" s="232"/>
      <c r="AG226" s="232"/>
      <c r="AH226" s="232"/>
      <c r="AI226" s="232"/>
      <c r="AJ226" s="232"/>
      <c r="AK226" s="232"/>
      <c r="AL226" s="88"/>
      <c r="AM226" s="334"/>
      <c r="AN226" s="55"/>
      <c r="AO226" s="232"/>
      <c r="AP226" s="232"/>
      <c r="AQ226" s="232"/>
    </row>
    <row r="227" spans="1:64" ht="11.25" customHeight="1" x14ac:dyDescent="0.2">
      <c r="A227" s="232"/>
      <c r="B227" s="328"/>
      <c r="C227" s="334"/>
      <c r="D227" s="55"/>
      <c r="U227" s="334"/>
      <c r="V227" s="55"/>
      <c r="W227" s="232"/>
      <c r="X227" s="232" t="s">
        <v>404</v>
      </c>
      <c r="Y227" s="232"/>
      <c r="Z227" s="232"/>
      <c r="AA227" s="51" t="s">
        <v>9</v>
      </c>
      <c r="AB227" s="51"/>
      <c r="AC227" s="51"/>
      <c r="AD227" s="51"/>
      <c r="AE227" s="51"/>
      <c r="AF227" s="51"/>
      <c r="AG227" s="51"/>
      <c r="AH227" s="51"/>
      <c r="AI227" s="51"/>
      <c r="AJ227" s="51"/>
      <c r="AK227" s="51"/>
      <c r="AL227" s="89" t="s">
        <v>405</v>
      </c>
      <c r="AM227" s="334"/>
      <c r="AN227" s="55"/>
      <c r="AO227" s="232"/>
      <c r="AP227" s="232"/>
      <c r="AQ227" s="232"/>
    </row>
    <row r="228" spans="1:64" ht="11.25" customHeight="1" x14ac:dyDescent="0.2">
      <c r="A228" s="232"/>
      <c r="B228" s="328"/>
      <c r="C228" s="334"/>
      <c r="D228" s="55"/>
      <c r="U228" s="334"/>
      <c r="V228" s="55"/>
      <c r="W228" s="232"/>
      <c r="X228" s="232" t="s">
        <v>406</v>
      </c>
      <c r="Y228" s="232"/>
      <c r="Z228" s="232"/>
      <c r="AA228" s="51" t="s">
        <v>9</v>
      </c>
      <c r="AB228" s="51"/>
      <c r="AC228" s="306"/>
      <c r="AD228" s="51"/>
      <c r="AE228" s="51"/>
      <c r="AF228" s="51"/>
      <c r="AG228" s="51"/>
      <c r="AH228" s="51"/>
      <c r="AI228" s="51"/>
      <c r="AJ228" s="51"/>
      <c r="AK228" s="51"/>
      <c r="AL228" s="89" t="s">
        <v>407</v>
      </c>
      <c r="AM228" s="334"/>
      <c r="AN228" s="55"/>
      <c r="AO228" s="232"/>
      <c r="AP228" s="232"/>
      <c r="AQ228" s="232"/>
    </row>
    <row r="229" spans="1:64" ht="11.25" customHeight="1" x14ac:dyDescent="0.2">
      <c r="A229" s="232"/>
      <c r="B229" s="328"/>
      <c r="C229" s="334"/>
      <c r="D229" s="55"/>
      <c r="U229" s="334"/>
      <c r="V229" s="55"/>
      <c r="W229" s="232"/>
      <c r="X229" s="232" t="s">
        <v>408</v>
      </c>
      <c r="Y229" s="232"/>
      <c r="Z229" s="232"/>
      <c r="AA229" s="232"/>
      <c r="AB229" s="232"/>
      <c r="AC229" s="232"/>
      <c r="AD229" s="51" t="s">
        <v>9</v>
      </c>
      <c r="AE229" s="51"/>
      <c r="AF229" s="306"/>
      <c r="AG229" s="51"/>
      <c r="AH229" s="51"/>
      <c r="AI229" s="51"/>
      <c r="AJ229" s="51"/>
      <c r="AK229" s="51"/>
      <c r="AL229" s="89" t="s">
        <v>409</v>
      </c>
      <c r="AM229" s="334"/>
      <c r="AN229" s="55"/>
      <c r="AO229" s="232"/>
      <c r="AP229" s="232"/>
      <c r="AQ229" s="232"/>
    </row>
    <row r="230" spans="1:64" ht="11.25" customHeight="1" x14ac:dyDescent="0.2">
      <c r="A230" s="232"/>
      <c r="B230" s="328"/>
      <c r="C230" s="334"/>
      <c r="D230" s="55"/>
      <c r="E230" s="232"/>
      <c r="F230" s="232"/>
      <c r="G230" s="232"/>
      <c r="H230" s="232"/>
      <c r="I230" s="232"/>
      <c r="J230" s="232"/>
      <c r="K230" s="232"/>
      <c r="L230" s="232"/>
      <c r="M230" s="232"/>
      <c r="N230" s="232"/>
      <c r="O230" s="232"/>
      <c r="P230" s="232"/>
      <c r="Q230" s="232"/>
      <c r="R230" s="232"/>
      <c r="S230" s="232"/>
      <c r="T230" s="232"/>
      <c r="U230" s="334"/>
      <c r="V230" s="55"/>
      <c r="W230" s="232"/>
      <c r="X230" s="232"/>
      <c r="Y230" s="232"/>
      <c r="Z230" s="232"/>
      <c r="AA230" s="232"/>
      <c r="AB230" s="232"/>
      <c r="AC230" s="232"/>
      <c r="AD230" s="232"/>
      <c r="AE230" s="232"/>
      <c r="AF230" s="232"/>
      <c r="AG230" s="232"/>
      <c r="AH230" s="232"/>
      <c r="AI230" s="232"/>
      <c r="AJ230" s="232"/>
      <c r="AK230" s="232"/>
      <c r="AL230" s="88"/>
      <c r="AM230" s="334"/>
      <c r="AN230" s="55"/>
      <c r="AO230" s="232"/>
      <c r="AP230" s="232"/>
      <c r="AQ230" s="232"/>
    </row>
    <row r="231" spans="1:64" ht="11.25" customHeight="1" x14ac:dyDescent="0.2">
      <c r="A231" s="232"/>
      <c r="B231" s="328"/>
      <c r="C231" s="334"/>
      <c r="D231" s="55"/>
      <c r="E231" s="232"/>
      <c r="F231" s="232"/>
      <c r="G231" s="232"/>
      <c r="H231" s="232"/>
      <c r="I231" s="232"/>
      <c r="J231" s="232"/>
      <c r="K231" s="232"/>
      <c r="L231" s="232"/>
      <c r="M231" s="232"/>
      <c r="N231" s="232"/>
      <c r="O231" s="232"/>
      <c r="P231" s="232"/>
      <c r="Q231" s="232"/>
      <c r="R231" s="232"/>
      <c r="S231" s="232"/>
      <c r="T231" s="232"/>
      <c r="U231" s="334"/>
      <c r="V231" s="55"/>
      <c r="W231" s="232" t="s">
        <v>253</v>
      </c>
      <c r="X231" s="232"/>
      <c r="Y231" s="232"/>
      <c r="Z231" s="232"/>
      <c r="AA231" s="307"/>
      <c r="AB231" s="232"/>
      <c r="AC231" s="232"/>
      <c r="AD231" s="232"/>
      <c r="AE231" s="232"/>
      <c r="AF231" s="232"/>
      <c r="AG231" s="232"/>
      <c r="AH231" s="232"/>
      <c r="AI231" s="232"/>
      <c r="AJ231" s="232"/>
      <c r="AK231" s="232"/>
      <c r="AL231" s="89" t="s">
        <v>71</v>
      </c>
      <c r="AM231" s="334"/>
      <c r="AN231" s="55"/>
      <c r="AO231" s="232"/>
      <c r="AP231" s="232"/>
      <c r="AQ231" s="232"/>
    </row>
    <row r="232" spans="1:64" ht="11.25" customHeight="1" x14ac:dyDescent="0.2">
      <c r="A232" s="232"/>
      <c r="B232" s="328"/>
      <c r="C232" s="334"/>
      <c r="D232" s="55"/>
      <c r="E232" s="232"/>
      <c r="F232" s="232"/>
      <c r="G232" s="232"/>
      <c r="H232" s="232"/>
      <c r="I232" s="232"/>
      <c r="J232" s="232"/>
      <c r="K232" s="232"/>
      <c r="L232" s="232"/>
      <c r="M232" s="232"/>
      <c r="N232" s="232"/>
      <c r="O232" s="232"/>
      <c r="P232" s="232"/>
      <c r="Q232" s="232"/>
      <c r="R232" s="232"/>
      <c r="S232" s="232"/>
      <c r="T232" s="232"/>
      <c r="U232" s="334"/>
      <c r="V232" s="55"/>
      <c r="W232" s="232"/>
      <c r="X232" s="232"/>
      <c r="Y232" s="232"/>
      <c r="Z232" s="663" t="s">
        <v>102</v>
      </c>
      <c r="AA232" s="663"/>
      <c r="AB232" s="663"/>
      <c r="AC232" s="663"/>
      <c r="AD232" s="663"/>
      <c r="AE232" s="663"/>
      <c r="AF232" s="663"/>
      <c r="AG232" s="663"/>
      <c r="AH232" s="663"/>
      <c r="AI232" s="663"/>
      <c r="AJ232" s="663"/>
      <c r="AK232" s="663"/>
      <c r="AL232" s="88"/>
      <c r="AM232" s="334"/>
      <c r="AN232" s="55"/>
      <c r="AO232" s="232"/>
      <c r="AP232" s="232"/>
      <c r="AQ232" s="232"/>
    </row>
    <row r="233" spans="1:64" ht="11.25" customHeight="1" x14ac:dyDescent="0.2">
      <c r="A233" s="232"/>
      <c r="B233" s="328"/>
      <c r="C233" s="334"/>
      <c r="D233" s="55"/>
      <c r="E233" s="232"/>
      <c r="F233" s="232"/>
      <c r="G233" s="232"/>
      <c r="H233" s="232"/>
      <c r="I233" s="232"/>
      <c r="J233" s="232"/>
      <c r="K233" s="232"/>
      <c r="L233" s="232"/>
      <c r="M233" s="232"/>
      <c r="N233" s="232"/>
      <c r="O233" s="232"/>
      <c r="P233" s="232"/>
      <c r="Q233" s="232"/>
      <c r="R233" s="232"/>
      <c r="S233" s="232"/>
      <c r="T233" s="232"/>
      <c r="U233" s="334"/>
      <c r="V233" s="55"/>
      <c r="W233" s="232" t="s">
        <v>260</v>
      </c>
      <c r="X233" s="232"/>
      <c r="Y233" s="232"/>
      <c r="Z233" s="232"/>
      <c r="AA233" s="307"/>
      <c r="AB233" s="51" t="s">
        <v>9</v>
      </c>
      <c r="AC233" s="51"/>
      <c r="AD233" s="51"/>
      <c r="AE233" s="51"/>
      <c r="AF233" s="51"/>
      <c r="AG233" s="51"/>
      <c r="AH233" s="51"/>
      <c r="AI233" s="51"/>
      <c r="AJ233" s="51"/>
      <c r="AK233" s="51"/>
      <c r="AL233" s="89" t="s">
        <v>83</v>
      </c>
      <c r="AM233" s="334"/>
      <c r="AN233" s="55"/>
      <c r="AO233" s="232"/>
      <c r="AP233" s="232"/>
      <c r="AQ233" s="232"/>
    </row>
    <row r="234" spans="1:64" ht="6" customHeight="1" x14ac:dyDescent="0.2">
      <c r="A234" s="91"/>
      <c r="B234" s="90"/>
      <c r="C234" s="52"/>
      <c r="D234" s="28"/>
      <c r="E234" s="91"/>
      <c r="F234" s="91"/>
      <c r="G234" s="91"/>
      <c r="H234" s="91"/>
      <c r="I234" s="91"/>
      <c r="J234" s="91"/>
      <c r="K234" s="91"/>
      <c r="L234" s="91"/>
      <c r="M234" s="91"/>
      <c r="N234" s="91"/>
      <c r="O234" s="91"/>
      <c r="P234" s="91"/>
      <c r="Q234" s="91"/>
      <c r="R234" s="91"/>
      <c r="S234" s="91"/>
      <c r="T234" s="91"/>
      <c r="U234" s="52"/>
      <c r="V234" s="28"/>
      <c r="W234" s="91"/>
      <c r="X234" s="91"/>
      <c r="Y234" s="91"/>
      <c r="Z234" s="91"/>
      <c r="AA234" s="91"/>
      <c r="AB234" s="91"/>
      <c r="AC234" s="91"/>
      <c r="AD234" s="91"/>
      <c r="AE234" s="91"/>
      <c r="AF234" s="91"/>
      <c r="AG234" s="91"/>
      <c r="AH234" s="91"/>
      <c r="AI234" s="91"/>
      <c r="AJ234" s="91"/>
      <c r="AK234" s="91"/>
      <c r="AL234" s="92"/>
      <c r="AM234" s="52"/>
      <c r="AN234" s="28"/>
      <c r="AO234" s="91"/>
      <c r="AP234" s="91"/>
      <c r="AQ234" s="91"/>
    </row>
    <row r="235" spans="1:64" ht="6" customHeight="1" x14ac:dyDescent="0.2">
      <c r="A235" s="232"/>
      <c r="B235" s="328"/>
      <c r="C235" s="334"/>
      <c r="D235" s="55"/>
      <c r="E235" s="232"/>
      <c r="F235" s="232"/>
      <c r="G235" s="232"/>
      <c r="H235" s="232"/>
      <c r="I235" s="232"/>
      <c r="J235" s="232"/>
      <c r="K235" s="232"/>
      <c r="L235" s="232"/>
      <c r="M235" s="232"/>
      <c r="N235" s="232"/>
      <c r="O235" s="232"/>
      <c r="P235" s="232"/>
      <c r="Q235" s="232"/>
      <c r="R235" s="232"/>
      <c r="S235" s="232"/>
      <c r="T235" s="232"/>
      <c r="U235" s="232"/>
      <c r="V235" s="55"/>
      <c r="W235" s="232"/>
      <c r="X235" s="232"/>
      <c r="Y235" s="232"/>
      <c r="Z235" s="232"/>
      <c r="AA235" s="232"/>
      <c r="AB235" s="232"/>
      <c r="AC235" s="232"/>
      <c r="AD235" s="232"/>
      <c r="AE235" s="232"/>
      <c r="AF235" s="232"/>
      <c r="AG235" s="232"/>
      <c r="AH235" s="232"/>
      <c r="AI235" s="232"/>
      <c r="AJ235" s="232"/>
      <c r="AK235" s="232"/>
      <c r="AL235" s="328"/>
      <c r="AM235" s="334"/>
      <c r="AN235" s="232"/>
      <c r="AO235" s="232"/>
      <c r="AP235" s="232"/>
      <c r="AQ235" s="232"/>
      <c r="AR235" s="232"/>
      <c r="AS235" s="232"/>
      <c r="AT235" s="232"/>
      <c r="AU235" s="232"/>
      <c r="AV235" s="232"/>
      <c r="AW235" s="232"/>
      <c r="AX235" s="232"/>
      <c r="AY235" s="232"/>
      <c r="AZ235" s="328"/>
      <c r="BA235" s="232"/>
      <c r="BB235" s="232"/>
      <c r="BC235" s="232"/>
      <c r="BD235" s="232"/>
      <c r="BE235" s="232"/>
      <c r="BF235" s="232"/>
      <c r="BG235" s="232"/>
      <c r="BH235" s="232"/>
      <c r="BI235" s="232"/>
      <c r="BJ235" s="232"/>
      <c r="BK235" s="328"/>
      <c r="BL235" s="232"/>
    </row>
    <row r="236" spans="1:64" ht="11.25" customHeight="1" x14ac:dyDescent="0.2">
      <c r="A236" s="232"/>
      <c r="B236" s="146">
        <v>730</v>
      </c>
      <c r="C236" s="334"/>
      <c r="D236" s="55"/>
      <c r="E236" s="676" t="str">
        <f ca="1">VLOOKUP(INDIRECT(ADDRESS(ROW(),COLUMN()-3)),Language_Translations,MATCH(Language_Selected,Language_Options,0),FALSE)</f>
        <v>What was your relationship to this person with whom you had sexual intercourse?
IF BOYFRIEND: Were you living together as if married?
IF YES, RECORD '2'.
IF NO, RECORD '3'.</v>
      </c>
      <c r="F236" s="676"/>
      <c r="G236" s="676"/>
      <c r="H236" s="676"/>
      <c r="I236" s="676"/>
      <c r="J236" s="676"/>
      <c r="K236" s="676"/>
      <c r="L236" s="676"/>
      <c r="M236" s="676"/>
      <c r="N236" s="676"/>
      <c r="O236" s="676"/>
      <c r="P236" s="676"/>
      <c r="Q236" s="676"/>
      <c r="R236" s="676"/>
      <c r="S236" s="676"/>
      <c r="T236" s="676"/>
      <c r="U236" s="331"/>
      <c r="V236" s="55"/>
      <c r="W236" s="232" t="s">
        <v>842</v>
      </c>
      <c r="X236" s="232"/>
      <c r="Y236" s="232"/>
      <c r="Z236" s="232"/>
      <c r="AA236" s="51" t="s">
        <v>9</v>
      </c>
      <c r="AB236" s="51"/>
      <c r="AC236" s="51"/>
      <c r="AD236" s="51"/>
      <c r="AE236" s="51"/>
      <c r="AF236" s="51"/>
      <c r="AG236" s="51"/>
      <c r="AH236" s="51"/>
      <c r="AI236" s="51"/>
      <c r="AJ236" s="51"/>
      <c r="AK236" s="51"/>
      <c r="AL236" s="328" t="s">
        <v>87</v>
      </c>
      <c r="AM236" s="334"/>
      <c r="AN236" s="232"/>
      <c r="AO236" s="232"/>
      <c r="AP236" s="232"/>
      <c r="AQ236" s="232"/>
      <c r="AR236" s="232"/>
      <c r="AS236" s="232"/>
      <c r="AT236" s="232"/>
      <c r="AU236" s="232"/>
      <c r="AV236" s="51"/>
      <c r="AW236" s="51"/>
      <c r="AX236" s="51"/>
      <c r="AY236" s="51"/>
      <c r="AZ236" s="328"/>
      <c r="BA236" s="232"/>
      <c r="BB236" s="232"/>
      <c r="BC236" s="232"/>
      <c r="BD236" s="232"/>
      <c r="BE236" s="232"/>
      <c r="BF236" s="232"/>
      <c r="BG236" s="51"/>
      <c r="BH236" s="51"/>
      <c r="BI236" s="51"/>
      <c r="BJ236" s="51"/>
      <c r="BK236" s="328"/>
      <c r="BL236" s="232"/>
    </row>
    <row r="237" spans="1:64" ht="10" x14ac:dyDescent="0.2">
      <c r="A237" s="232"/>
      <c r="B237" s="328"/>
      <c r="C237" s="334"/>
      <c r="D237" s="55"/>
      <c r="E237" s="676"/>
      <c r="F237" s="676"/>
      <c r="G237" s="676"/>
      <c r="H237" s="676"/>
      <c r="I237" s="676"/>
      <c r="J237" s="676"/>
      <c r="K237" s="676"/>
      <c r="L237" s="676"/>
      <c r="M237" s="676"/>
      <c r="N237" s="676"/>
      <c r="O237" s="676"/>
      <c r="P237" s="676"/>
      <c r="Q237" s="676"/>
      <c r="R237" s="676"/>
      <c r="S237" s="676"/>
      <c r="T237" s="676"/>
      <c r="U237" s="331"/>
      <c r="V237" s="55"/>
      <c r="W237" s="232" t="s">
        <v>843</v>
      </c>
      <c r="X237" s="232"/>
      <c r="Y237" s="232"/>
      <c r="Z237" s="232"/>
      <c r="AA237" s="232"/>
      <c r="AB237" s="232"/>
      <c r="AC237" s="51" t="s">
        <v>9</v>
      </c>
      <c r="AD237" s="51"/>
      <c r="AE237" s="51"/>
      <c r="AF237" s="51"/>
      <c r="AG237" s="51"/>
      <c r="AH237" s="51"/>
      <c r="AI237" s="51"/>
      <c r="AJ237" s="51"/>
      <c r="AK237" s="111"/>
      <c r="AL237" s="328" t="s">
        <v>89</v>
      </c>
      <c r="AM237" s="334"/>
      <c r="AN237" s="232"/>
      <c r="AO237" s="232"/>
      <c r="AP237" s="232"/>
      <c r="AQ237" s="232"/>
      <c r="AR237" s="232"/>
      <c r="AS237" s="232"/>
      <c r="AT237" s="232"/>
      <c r="AU237" s="232"/>
      <c r="AV237" s="232"/>
      <c r="AW237" s="232"/>
      <c r="AX237" s="51"/>
      <c r="AY237" s="111"/>
      <c r="AZ237" s="328"/>
      <c r="BA237" s="232"/>
      <c r="BB237" s="232"/>
      <c r="BC237" s="232"/>
      <c r="BD237" s="232"/>
      <c r="BE237" s="232"/>
      <c r="BF237" s="232"/>
      <c r="BG237" s="232"/>
      <c r="BH237" s="232"/>
      <c r="BI237" s="51"/>
      <c r="BJ237" s="111"/>
      <c r="BK237" s="328"/>
      <c r="BL237" s="232"/>
    </row>
    <row r="238" spans="1:64" ht="10" x14ac:dyDescent="0.2">
      <c r="A238" s="232"/>
      <c r="B238" s="328"/>
      <c r="C238" s="334"/>
      <c r="D238" s="55"/>
      <c r="E238" s="676"/>
      <c r="F238" s="676"/>
      <c r="G238" s="676"/>
      <c r="H238" s="676"/>
      <c r="I238" s="676"/>
      <c r="J238" s="676"/>
      <c r="K238" s="676"/>
      <c r="L238" s="676"/>
      <c r="M238" s="676"/>
      <c r="N238" s="676"/>
      <c r="O238" s="676"/>
      <c r="P238" s="676"/>
      <c r="Q238" s="676"/>
      <c r="R238" s="676"/>
      <c r="S238" s="676"/>
      <c r="T238" s="676"/>
      <c r="U238" s="331"/>
      <c r="V238" s="55"/>
      <c r="W238" s="232" t="s">
        <v>844</v>
      </c>
      <c r="X238" s="232"/>
      <c r="Y238" s="232"/>
      <c r="Z238" s="232"/>
      <c r="AA238" s="232"/>
      <c r="AB238" s="232"/>
      <c r="AC238" s="232"/>
      <c r="AD238" s="232"/>
      <c r="AE238" s="232"/>
      <c r="AF238" s="232"/>
      <c r="AG238" s="232"/>
      <c r="AH238" s="232"/>
      <c r="AI238" s="232"/>
      <c r="AJ238" s="232"/>
      <c r="AK238" s="232"/>
      <c r="AL238" s="328"/>
      <c r="AM238" s="334"/>
      <c r="AN238" s="232"/>
      <c r="AO238" s="232"/>
      <c r="AP238" s="232"/>
      <c r="AQ238" s="232"/>
      <c r="AR238" s="232"/>
      <c r="AS238" s="232"/>
      <c r="AT238" s="232"/>
      <c r="AU238" s="232"/>
      <c r="AV238" s="232"/>
      <c r="AW238" s="232"/>
      <c r="AX238" s="232"/>
      <c r="AY238" s="232"/>
      <c r="AZ238" s="328"/>
      <c r="BA238" s="232"/>
      <c r="BB238" s="232"/>
      <c r="BC238" s="232"/>
      <c r="BD238" s="232"/>
      <c r="BE238" s="232"/>
      <c r="BF238" s="232"/>
      <c r="BG238" s="232"/>
      <c r="BH238" s="232"/>
      <c r="BI238" s="232"/>
      <c r="BJ238" s="232"/>
      <c r="BK238" s="328"/>
      <c r="BL238" s="232"/>
    </row>
    <row r="239" spans="1:64" ht="10" x14ac:dyDescent="0.2">
      <c r="A239" s="232"/>
      <c r="B239" s="328"/>
      <c r="C239" s="334"/>
      <c r="D239" s="55"/>
      <c r="E239" s="676"/>
      <c r="F239" s="676"/>
      <c r="G239" s="676"/>
      <c r="H239" s="676"/>
      <c r="I239" s="676"/>
      <c r="J239" s="676"/>
      <c r="K239" s="676"/>
      <c r="L239" s="676"/>
      <c r="M239" s="676"/>
      <c r="N239" s="676"/>
      <c r="O239" s="676"/>
      <c r="P239" s="676"/>
      <c r="Q239" s="676"/>
      <c r="R239" s="676"/>
      <c r="S239" s="676"/>
      <c r="T239" s="676"/>
      <c r="U239" s="331"/>
      <c r="V239" s="55"/>
      <c r="W239" s="232"/>
      <c r="X239" s="232" t="s">
        <v>288</v>
      </c>
      <c r="Y239" s="232"/>
      <c r="Z239" s="232"/>
      <c r="AA239" s="232"/>
      <c r="AB239" s="232"/>
      <c r="AC239" s="51" t="s">
        <v>9</v>
      </c>
      <c r="AD239" s="51"/>
      <c r="AE239" s="51"/>
      <c r="AF239" s="51"/>
      <c r="AG239" s="51"/>
      <c r="AH239" s="51"/>
      <c r="AI239" s="51"/>
      <c r="AJ239" s="51"/>
      <c r="AK239" s="111"/>
      <c r="AL239" s="328" t="s">
        <v>91</v>
      </c>
      <c r="AM239" s="334"/>
      <c r="AN239" s="232"/>
      <c r="AO239" s="232"/>
      <c r="AP239" s="232"/>
      <c r="AQ239" s="232"/>
      <c r="AR239" s="232"/>
      <c r="AS239" s="232"/>
      <c r="AT239" s="232"/>
      <c r="AU239" s="232"/>
      <c r="AV239" s="232"/>
      <c r="AW239" s="232"/>
      <c r="AX239" s="232"/>
      <c r="AY239" s="232"/>
      <c r="AZ239" s="328"/>
      <c r="BA239" s="232"/>
      <c r="BB239" s="232"/>
      <c r="BC239" s="232"/>
      <c r="BD239" s="232"/>
      <c r="BE239" s="232"/>
      <c r="BF239" s="232"/>
      <c r="BG239" s="232"/>
      <c r="BH239" s="232"/>
      <c r="BI239" s="232"/>
      <c r="BJ239" s="232"/>
      <c r="BK239" s="328"/>
      <c r="BL239" s="232"/>
    </row>
    <row r="240" spans="1:64" ht="10" x14ac:dyDescent="0.2">
      <c r="A240" s="232"/>
      <c r="B240" s="328"/>
      <c r="C240" s="334"/>
      <c r="D240" s="55"/>
      <c r="E240" s="676"/>
      <c r="F240" s="676"/>
      <c r="G240" s="676"/>
      <c r="H240" s="676"/>
      <c r="I240" s="676"/>
      <c r="J240" s="676"/>
      <c r="K240" s="676"/>
      <c r="L240" s="676"/>
      <c r="M240" s="676"/>
      <c r="N240" s="676"/>
      <c r="O240" s="676"/>
      <c r="P240" s="676"/>
      <c r="Q240" s="676"/>
      <c r="R240" s="676"/>
      <c r="S240" s="676"/>
      <c r="T240" s="676"/>
      <c r="U240" s="331"/>
      <c r="V240" s="55"/>
      <c r="W240" s="232" t="s">
        <v>845</v>
      </c>
      <c r="X240" s="232"/>
      <c r="Y240" s="232"/>
      <c r="Z240" s="232"/>
      <c r="AA240" s="232"/>
      <c r="AB240" s="232"/>
      <c r="AC240" s="232"/>
      <c r="AD240" s="232"/>
      <c r="AE240" s="232"/>
      <c r="AF240" s="51" t="s">
        <v>9</v>
      </c>
      <c r="AG240" s="51"/>
      <c r="AH240" s="51"/>
      <c r="AI240" s="51"/>
      <c r="AJ240" s="51"/>
      <c r="AK240" s="51"/>
      <c r="AL240" s="328" t="s">
        <v>109</v>
      </c>
      <c r="AM240" s="334"/>
      <c r="AN240" s="232"/>
      <c r="AO240" s="232"/>
      <c r="AP240" s="232"/>
      <c r="AQ240" s="232"/>
      <c r="AR240" s="232"/>
      <c r="AS240" s="232"/>
      <c r="AT240" s="232"/>
      <c r="AU240" s="232"/>
      <c r="AV240" s="232"/>
      <c r="AW240" s="232"/>
      <c r="AX240" s="51"/>
      <c r="AY240" s="51"/>
      <c r="AZ240" s="328"/>
      <c r="BA240" s="232"/>
      <c r="BB240" s="232"/>
      <c r="BC240" s="232"/>
      <c r="BD240" s="232"/>
      <c r="BE240" s="232"/>
      <c r="BF240" s="232"/>
      <c r="BG240" s="232"/>
      <c r="BH240" s="232"/>
      <c r="BI240" s="51"/>
      <c r="BJ240" s="51"/>
      <c r="BK240" s="328"/>
      <c r="BL240" s="232"/>
    </row>
    <row r="241" spans="1:64" ht="11.25" customHeight="1" x14ac:dyDescent="0.2">
      <c r="A241" s="232"/>
      <c r="B241" s="328"/>
      <c r="C241" s="334"/>
      <c r="D241" s="55"/>
      <c r="E241" s="676"/>
      <c r="F241" s="676"/>
      <c r="G241" s="676"/>
      <c r="H241" s="676"/>
      <c r="I241" s="676"/>
      <c r="J241" s="676"/>
      <c r="K241" s="676"/>
      <c r="L241" s="676"/>
      <c r="M241" s="676"/>
      <c r="N241" s="676"/>
      <c r="O241" s="676"/>
      <c r="P241" s="676"/>
      <c r="Q241" s="676"/>
      <c r="R241" s="676"/>
      <c r="S241" s="676"/>
      <c r="T241" s="676"/>
      <c r="U241" s="331"/>
      <c r="V241" s="55"/>
      <c r="W241" s="232" t="s">
        <v>846</v>
      </c>
      <c r="X241" s="232"/>
      <c r="Y241" s="232"/>
      <c r="Z241" s="232"/>
      <c r="AA241" s="232"/>
      <c r="AB241" s="232"/>
      <c r="AC241" s="232"/>
      <c r="AD241" s="232"/>
      <c r="AE241" s="51" t="s">
        <v>9</v>
      </c>
      <c r="AF241" s="51"/>
      <c r="AG241" s="51"/>
      <c r="AH241" s="51"/>
      <c r="AI241" s="51"/>
      <c r="AJ241" s="51"/>
      <c r="AK241" s="51"/>
      <c r="AL241" s="328" t="s">
        <v>111</v>
      </c>
      <c r="AM241" s="334"/>
      <c r="AN241" s="232"/>
      <c r="AO241" s="232"/>
      <c r="AP241" s="232"/>
      <c r="AQ241" s="232"/>
      <c r="AR241" s="232"/>
      <c r="AS241" s="232"/>
      <c r="AT241" s="232"/>
      <c r="AU241" s="232"/>
      <c r="AV241" s="232"/>
      <c r="AW241" s="232"/>
      <c r="AX241" s="232"/>
      <c r="AY241" s="232"/>
      <c r="AZ241" s="328"/>
      <c r="BA241" s="232"/>
      <c r="BB241" s="232"/>
      <c r="BC241" s="232"/>
      <c r="BD241" s="232"/>
      <c r="BE241" s="232"/>
      <c r="BF241" s="232"/>
      <c r="BG241" s="232"/>
      <c r="BH241" s="232"/>
      <c r="BI241" s="232"/>
      <c r="BJ241" s="232"/>
      <c r="BK241" s="328"/>
      <c r="BL241" s="232"/>
    </row>
    <row r="242" spans="1:64" ht="10" x14ac:dyDescent="0.2">
      <c r="A242" s="232"/>
      <c r="B242" s="328"/>
      <c r="C242" s="334"/>
      <c r="D242" s="55"/>
      <c r="E242" s="676"/>
      <c r="F242" s="676"/>
      <c r="G242" s="676"/>
      <c r="H242" s="676"/>
      <c r="I242" s="676"/>
      <c r="J242" s="676"/>
      <c r="K242" s="676"/>
      <c r="L242" s="676"/>
      <c r="M242" s="676"/>
      <c r="N242" s="676"/>
      <c r="O242" s="676"/>
      <c r="P242" s="676"/>
      <c r="Q242" s="676"/>
      <c r="R242" s="676"/>
      <c r="S242" s="676"/>
      <c r="T242" s="676"/>
      <c r="U242" s="331"/>
      <c r="V242" s="55"/>
      <c r="AL242"/>
      <c r="AM242" s="334"/>
      <c r="AN242" s="232"/>
      <c r="AO242" s="232"/>
      <c r="AP242" s="232"/>
      <c r="AQ242" s="232"/>
      <c r="AR242" s="232"/>
      <c r="AS242" s="232"/>
      <c r="AT242" s="232"/>
      <c r="AU242" s="232"/>
      <c r="AV242" s="232"/>
      <c r="AW242" s="232"/>
      <c r="AY242" s="51"/>
      <c r="AZ242" s="328"/>
      <c r="BA242" s="232"/>
      <c r="BB242" s="232"/>
      <c r="BC242" s="232"/>
      <c r="BD242" s="232"/>
      <c r="BE242" s="232"/>
      <c r="BF242" s="232"/>
      <c r="BG242" s="232"/>
      <c r="BH242" s="232"/>
      <c r="BJ242" s="51"/>
      <c r="BK242" s="328"/>
      <c r="BL242" s="232"/>
    </row>
    <row r="243" spans="1:64" ht="10" x14ac:dyDescent="0.2">
      <c r="A243" s="232"/>
      <c r="B243" s="328"/>
      <c r="C243" s="334"/>
      <c r="D243" s="55"/>
      <c r="E243" s="676"/>
      <c r="F243" s="676"/>
      <c r="G243" s="676"/>
      <c r="H243" s="676"/>
      <c r="I243" s="676"/>
      <c r="J243" s="676"/>
      <c r="K243" s="676"/>
      <c r="L243" s="676"/>
      <c r="M243" s="676"/>
      <c r="N243" s="676"/>
      <c r="O243" s="676"/>
      <c r="P243" s="676"/>
      <c r="Q243" s="676"/>
      <c r="R243" s="676"/>
      <c r="S243" s="676"/>
      <c r="T243" s="676"/>
      <c r="U243" s="331"/>
      <c r="V243" s="55"/>
      <c r="W243" s="232" t="s">
        <v>253</v>
      </c>
      <c r="X243" s="232"/>
      <c r="Y243" s="232"/>
      <c r="Z243" s="91"/>
      <c r="AA243" s="91"/>
      <c r="AB243" s="91"/>
      <c r="AC243" s="91"/>
      <c r="AD243" s="91"/>
      <c r="AE243" s="91"/>
      <c r="AF243" s="91"/>
      <c r="AG243" s="91"/>
      <c r="AH243" s="91"/>
      <c r="AI243" s="91"/>
      <c r="AJ243" s="91"/>
      <c r="AK243" s="91"/>
      <c r="AL243" s="328" t="s">
        <v>265</v>
      </c>
      <c r="AM243" s="334"/>
      <c r="AN243" s="232"/>
      <c r="AO243" s="232"/>
      <c r="AP243" s="232"/>
      <c r="AQ243" s="232"/>
      <c r="AR243" s="232"/>
      <c r="AS243" s="232"/>
      <c r="AT243" s="232"/>
      <c r="AU243" s="232"/>
      <c r="AV243" s="232"/>
      <c r="AW243" s="232"/>
      <c r="AX243" s="232"/>
      <c r="AY243" s="232"/>
      <c r="AZ243" s="328"/>
      <c r="BA243" s="232"/>
      <c r="BB243" s="232"/>
      <c r="BC243" s="232"/>
      <c r="BD243" s="232"/>
      <c r="BE243" s="232"/>
      <c r="BF243" s="232"/>
      <c r="BG243" s="232"/>
      <c r="BH243" s="232"/>
      <c r="BI243" s="232"/>
      <c r="BJ243" s="232"/>
      <c r="BK243" s="328"/>
      <c r="BL243" s="232"/>
    </row>
    <row r="244" spans="1:64" ht="10" x14ac:dyDescent="0.2">
      <c r="A244" s="232"/>
      <c r="B244" s="328"/>
      <c r="C244" s="334"/>
      <c r="D244" s="55"/>
      <c r="E244" s="676"/>
      <c r="F244" s="676"/>
      <c r="G244" s="676"/>
      <c r="H244" s="676"/>
      <c r="I244" s="676"/>
      <c r="J244" s="676"/>
      <c r="K244" s="676"/>
      <c r="L244" s="676"/>
      <c r="M244" s="676"/>
      <c r="N244" s="676"/>
      <c r="O244" s="676"/>
      <c r="P244" s="676"/>
      <c r="Q244" s="676"/>
      <c r="R244" s="676"/>
      <c r="S244" s="676"/>
      <c r="T244" s="676"/>
      <c r="U244" s="331"/>
      <c r="V244" s="55"/>
      <c r="W244" s="232"/>
      <c r="X244" s="232"/>
      <c r="Y244" s="232"/>
      <c r="Z244" s="311" t="s">
        <v>102</v>
      </c>
      <c r="AA244" s="311"/>
      <c r="AB244" s="311"/>
      <c r="AC244" s="311"/>
      <c r="AD244" s="311"/>
      <c r="AE244" s="311"/>
      <c r="AF244" s="311"/>
      <c r="AG244" s="312"/>
      <c r="AH244" s="311"/>
      <c r="AI244" s="309"/>
      <c r="AJ244" s="309"/>
      <c r="AK244" s="309"/>
      <c r="AL244" s="328"/>
      <c r="AM244" s="334"/>
      <c r="AN244" s="232"/>
      <c r="AO244" s="232"/>
      <c r="AP244" s="232"/>
      <c r="AQ244" s="232"/>
      <c r="AR244" s="232"/>
      <c r="AS244" s="232"/>
      <c r="AT244" s="232"/>
      <c r="AU244" s="2"/>
      <c r="AV244" s="2"/>
      <c r="AW244" s="2"/>
      <c r="AX244" s="2"/>
      <c r="AY244" s="2"/>
      <c r="AZ244" s="328"/>
      <c r="BA244" s="232"/>
      <c r="BB244" s="232"/>
      <c r="BC244" s="232"/>
      <c r="BD244" s="232"/>
      <c r="BE244" s="232"/>
      <c r="BF244" s="2"/>
      <c r="BG244" s="2"/>
      <c r="BH244" s="2"/>
      <c r="BI244" s="2"/>
      <c r="BJ244" s="2"/>
      <c r="BK244" s="328"/>
      <c r="BL244" s="232"/>
    </row>
    <row r="245" spans="1:64" ht="6" customHeight="1" x14ac:dyDescent="0.2">
      <c r="A245" s="91"/>
      <c r="B245" s="90"/>
      <c r="C245" s="52"/>
      <c r="D245" s="28"/>
      <c r="E245" s="91"/>
      <c r="F245" s="91"/>
      <c r="G245" s="91"/>
      <c r="H245" s="91"/>
      <c r="I245" s="91"/>
      <c r="J245" s="91"/>
      <c r="K245" s="91"/>
      <c r="L245" s="91"/>
      <c r="M245" s="91"/>
      <c r="N245" s="91"/>
      <c r="O245" s="91"/>
      <c r="P245" s="91"/>
      <c r="Q245" s="91"/>
      <c r="R245" s="91"/>
      <c r="S245" s="91"/>
      <c r="T245" s="91"/>
      <c r="U245" s="91"/>
      <c r="V245" s="28"/>
      <c r="W245" s="91"/>
      <c r="X245" s="91"/>
      <c r="Y245" s="91"/>
      <c r="Z245" s="91"/>
      <c r="AA245" s="91"/>
      <c r="AB245" s="91"/>
      <c r="AC245" s="91"/>
      <c r="AD245" s="91"/>
      <c r="AE245" s="91"/>
      <c r="AF245" s="91"/>
      <c r="AG245" s="91"/>
      <c r="AH245" s="91"/>
      <c r="AI245" s="91"/>
      <c r="AJ245" s="91"/>
      <c r="AK245" s="91"/>
      <c r="AL245" s="90"/>
      <c r="AM245" s="52"/>
      <c r="AN245" s="91"/>
      <c r="AO245" s="91"/>
      <c r="AP245" s="91"/>
      <c r="AQ245" s="91"/>
      <c r="AR245" s="232"/>
      <c r="AS245" s="232"/>
      <c r="AT245" s="232"/>
      <c r="AU245" s="232"/>
      <c r="AV245" s="232"/>
      <c r="AW245" s="232"/>
      <c r="AX245" s="232"/>
      <c r="AY245" s="232"/>
      <c r="AZ245" s="328"/>
      <c r="BA245" s="232"/>
      <c r="BB245" s="232"/>
      <c r="BC245" s="232"/>
      <c r="BD245" s="232"/>
      <c r="BE245" s="232"/>
      <c r="BF245" s="232"/>
      <c r="BG245" s="232"/>
      <c r="BH245" s="232"/>
      <c r="BI245" s="232"/>
      <c r="BJ245" s="232"/>
      <c r="BK245" s="328"/>
      <c r="BL245" s="232"/>
    </row>
    <row r="246" spans="1:64" ht="6" customHeight="1" x14ac:dyDescent="0.2">
      <c r="A246" s="232"/>
      <c r="B246" s="328"/>
      <c r="C246" s="334"/>
      <c r="D246" s="55"/>
      <c r="E246" s="232"/>
      <c r="F246" s="232"/>
      <c r="G246" s="232"/>
      <c r="H246" s="232"/>
      <c r="I246" s="232"/>
      <c r="J246" s="232"/>
      <c r="K246" s="232"/>
      <c r="L246" s="232"/>
      <c r="M246" s="232"/>
      <c r="N246" s="232"/>
      <c r="O246" s="232"/>
      <c r="P246" s="232"/>
      <c r="Q246" s="232"/>
      <c r="R246" s="232"/>
      <c r="S246" s="232"/>
      <c r="T246" s="232"/>
      <c r="U246" s="232"/>
      <c r="V246" s="55"/>
      <c r="W246" s="232"/>
      <c r="X246" s="232"/>
      <c r="Y246" s="232"/>
      <c r="Z246" s="232"/>
      <c r="AA246" s="232"/>
      <c r="AB246" s="232"/>
      <c r="AC246" s="232"/>
      <c r="AD246" s="232"/>
      <c r="AE246" s="232"/>
      <c r="AF246" s="232"/>
      <c r="AG246" s="232"/>
      <c r="AH246" s="232"/>
      <c r="AI246" s="232"/>
      <c r="AJ246" s="232"/>
      <c r="AK246" s="232"/>
      <c r="AL246" s="328"/>
      <c r="AM246" s="334"/>
      <c r="AN246" s="232"/>
      <c r="AO246" s="232"/>
      <c r="AP246" s="232"/>
      <c r="AQ246" s="232"/>
      <c r="AR246" s="232"/>
      <c r="AS246" s="232"/>
      <c r="AT246" s="232"/>
      <c r="AU246" s="232"/>
      <c r="AV246" s="232"/>
      <c r="AW246" s="232"/>
      <c r="AX246" s="232"/>
      <c r="AY246" s="232"/>
      <c r="AZ246" s="328"/>
      <c r="BA246" s="232"/>
      <c r="BB246" s="232"/>
      <c r="BC246" s="232"/>
      <c r="BD246" s="232"/>
      <c r="BE246" s="232"/>
      <c r="BF246" s="232"/>
      <c r="BG246" s="232"/>
      <c r="BH246" s="232"/>
      <c r="BI246" s="232"/>
      <c r="BJ246" s="232"/>
      <c r="BK246" s="328"/>
      <c r="BL246" s="232"/>
    </row>
    <row r="247" spans="1:64" ht="11.25" customHeight="1" x14ac:dyDescent="0.2">
      <c r="A247" s="232"/>
      <c r="B247" s="146">
        <v>731</v>
      </c>
      <c r="C247" s="334"/>
      <c r="D247" s="55"/>
      <c r="E247" s="676" t="str">
        <f ca="1">VLOOKUP(INDIRECT(ADDRESS(ROW(),COLUMN()-3)),Language_Translations,MATCH(Language_Selected,Language_Options,0),FALSE)</f>
        <v>Apart from this person, have you had sexual intercourse with any other person in the last 12 months?</v>
      </c>
      <c r="F247" s="676"/>
      <c r="G247" s="676"/>
      <c r="H247" s="676"/>
      <c r="I247" s="676"/>
      <c r="J247" s="676"/>
      <c r="K247" s="676"/>
      <c r="L247" s="676"/>
      <c r="M247" s="676"/>
      <c r="N247" s="676"/>
      <c r="O247" s="676"/>
      <c r="P247" s="676"/>
      <c r="Q247" s="676"/>
      <c r="R247" s="676"/>
      <c r="S247" s="676"/>
      <c r="T247" s="676"/>
      <c r="U247" s="331"/>
      <c r="V247" s="55"/>
      <c r="W247" s="232" t="s">
        <v>112</v>
      </c>
      <c r="X247" s="232"/>
      <c r="Y247" s="51" t="s">
        <v>9</v>
      </c>
      <c r="Z247" s="51"/>
      <c r="AA247" s="51"/>
      <c r="AB247" s="51"/>
      <c r="AC247" s="51"/>
      <c r="AD247" s="51"/>
      <c r="AE247" s="51"/>
      <c r="AF247" s="51"/>
      <c r="AG247" s="51"/>
      <c r="AH247" s="51"/>
      <c r="AI247" s="51"/>
      <c r="AJ247" s="51"/>
      <c r="AK247" s="51"/>
      <c r="AL247" s="89" t="s">
        <v>87</v>
      </c>
      <c r="AM247" s="334"/>
      <c r="AN247" s="232"/>
      <c r="AO247" s="232"/>
      <c r="AP247" s="232"/>
      <c r="AQ247" s="232"/>
      <c r="AR247" s="232"/>
      <c r="AS247" s="232"/>
      <c r="AT247" s="51"/>
      <c r="AU247" s="51"/>
      <c r="AV247" s="51"/>
      <c r="AW247" s="51"/>
      <c r="AX247" s="51"/>
      <c r="AY247" s="51"/>
      <c r="AZ247" s="93"/>
      <c r="BA247" s="232"/>
      <c r="BB247" s="232"/>
      <c r="BC247" s="232"/>
      <c r="BD247" s="232"/>
      <c r="BE247" s="232"/>
      <c r="BF247" s="232"/>
      <c r="BG247" s="232"/>
      <c r="BH247" s="232"/>
      <c r="BI247" s="232"/>
      <c r="BJ247" s="232"/>
      <c r="BK247" s="328"/>
      <c r="BL247" s="232"/>
    </row>
    <row r="248" spans="1:64" ht="11.25" customHeight="1" x14ac:dyDescent="0.2">
      <c r="A248" s="232"/>
      <c r="B248" s="328"/>
      <c r="C248" s="334"/>
      <c r="D248" s="55"/>
      <c r="E248" s="676"/>
      <c r="F248" s="676"/>
      <c r="G248" s="676"/>
      <c r="H248" s="676"/>
      <c r="I248" s="676"/>
      <c r="J248" s="676"/>
      <c r="K248" s="676"/>
      <c r="L248" s="676"/>
      <c r="M248" s="676"/>
      <c r="N248" s="676"/>
      <c r="O248" s="676"/>
      <c r="P248" s="676"/>
      <c r="Q248" s="676"/>
      <c r="R248" s="676"/>
      <c r="S248" s="676"/>
      <c r="T248" s="676"/>
      <c r="U248" s="331"/>
      <c r="V248" s="55"/>
      <c r="W248" s="232" t="s">
        <v>113</v>
      </c>
      <c r="X248" s="232"/>
      <c r="Y248" s="51" t="s">
        <v>9</v>
      </c>
      <c r="Z248" s="51"/>
      <c r="AA248" s="51"/>
      <c r="AB248" s="51"/>
      <c r="AC248" s="51"/>
      <c r="AD248" s="51"/>
      <c r="AE248" s="51"/>
      <c r="AF248" s="51"/>
      <c r="AG248" s="51"/>
      <c r="AH248" s="51"/>
      <c r="AI248" s="51"/>
      <c r="AJ248" s="51"/>
      <c r="AK248" s="51"/>
      <c r="AL248" s="89" t="s">
        <v>89</v>
      </c>
      <c r="AM248" s="334"/>
      <c r="AN248" s="232"/>
      <c r="AO248" s="232"/>
      <c r="AP248" s="140">
        <v>737</v>
      </c>
      <c r="AQ248" s="232"/>
      <c r="AR248" s="232"/>
      <c r="AS248" s="333"/>
      <c r="AT248" s="333"/>
      <c r="AU248" s="333"/>
      <c r="AV248" s="333"/>
      <c r="AW248" s="333"/>
      <c r="AX248" s="333"/>
      <c r="AY248" s="232"/>
      <c r="AZ248" s="328"/>
      <c r="BA248" s="232"/>
      <c r="BB248" s="232"/>
      <c r="BC248" s="232"/>
      <c r="BD248" s="232"/>
      <c r="BE248" s="232"/>
      <c r="BF248" s="232"/>
      <c r="BG248" s="232"/>
      <c r="BH248" s="232"/>
      <c r="BI248" s="232"/>
      <c r="BJ248" s="232"/>
      <c r="BK248" s="328"/>
      <c r="BL248" s="232"/>
    </row>
    <row r="249" spans="1:64" ht="11.25" customHeight="1" x14ac:dyDescent="0.2">
      <c r="A249" s="232"/>
      <c r="B249" s="328"/>
      <c r="C249" s="334"/>
      <c r="D249" s="55"/>
      <c r="E249" s="676"/>
      <c r="F249" s="676"/>
      <c r="G249" s="676"/>
      <c r="H249" s="676"/>
      <c r="I249" s="676"/>
      <c r="J249" s="676"/>
      <c r="K249" s="676"/>
      <c r="L249" s="676"/>
      <c r="M249" s="676"/>
      <c r="N249" s="676"/>
      <c r="O249" s="676"/>
      <c r="P249" s="676"/>
      <c r="Q249" s="676"/>
      <c r="R249" s="676"/>
      <c r="S249" s="676"/>
      <c r="T249" s="676"/>
      <c r="U249" s="331"/>
      <c r="V249" s="55"/>
      <c r="X249" s="333"/>
      <c r="Y249" s="333"/>
      <c r="Z249" s="333"/>
      <c r="AC249" s="232"/>
      <c r="AD249" s="232"/>
      <c r="AK249" s="232"/>
      <c r="AL249" s="328"/>
      <c r="AM249" s="334"/>
      <c r="AN249" s="232"/>
      <c r="AO249" s="232"/>
      <c r="AQ249" s="232"/>
      <c r="AR249" s="232"/>
      <c r="AS249" s="333"/>
      <c r="AT249" s="333"/>
      <c r="AU249" s="333"/>
      <c r="AV249" s="333"/>
      <c r="AW249" s="333"/>
      <c r="AX249" s="333"/>
      <c r="AY249" s="232"/>
      <c r="AZ249" s="328"/>
      <c r="BA249" s="232"/>
      <c r="BB249" s="232"/>
      <c r="BC249" s="232"/>
      <c r="BD249" s="232"/>
      <c r="BE249" s="232"/>
      <c r="BF249" s="232"/>
      <c r="BG249" s="232"/>
      <c r="BH249" s="232"/>
      <c r="BI249" s="232"/>
      <c r="BJ249" s="232"/>
      <c r="BK249" s="328"/>
      <c r="BL249" s="232"/>
    </row>
    <row r="250" spans="1:64" ht="6" customHeight="1" x14ac:dyDescent="0.2">
      <c r="A250" s="232"/>
      <c r="B250" s="328"/>
      <c r="C250" s="334"/>
      <c r="D250" s="55"/>
      <c r="E250" s="232"/>
      <c r="F250" s="232"/>
      <c r="G250" s="232"/>
      <c r="H250" s="232"/>
      <c r="I250" s="232"/>
      <c r="J250" s="232"/>
      <c r="K250" s="232"/>
      <c r="L250" s="232"/>
      <c r="M250" s="232"/>
      <c r="N250" s="232"/>
      <c r="O250" s="232"/>
      <c r="P250" s="232"/>
      <c r="Q250" s="232"/>
      <c r="R250" s="232"/>
      <c r="S250" s="232"/>
      <c r="T250" s="232"/>
      <c r="U250" s="232"/>
      <c r="V250" s="55"/>
      <c r="W250" s="232"/>
      <c r="X250" s="232"/>
      <c r="Y250" s="232"/>
      <c r="Z250" s="232"/>
      <c r="AA250" s="232"/>
      <c r="AB250" s="232"/>
      <c r="AC250" s="232"/>
      <c r="AD250" s="232"/>
      <c r="AE250" s="232"/>
      <c r="AF250" s="232"/>
      <c r="AG250" s="232"/>
      <c r="AH250" s="232"/>
      <c r="AI250" s="232"/>
      <c r="AJ250" s="232"/>
      <c r="AK250" s="232"/>
      <c r="AL250" s="328"/>
      <c r="AM250" s="334"/>
      <c r="AN250" s="232"/>
      <c r="AO250" s="232"/>
      <c r="AP250" s="232"/>
      <c r="AQ250" s="232"/>
      <c r="AR250" s="232"/>
      <c r="AS250" s="232"/>
      <c r="AT250" s="232"/>
      <c r="AU250" s="232"/>
      <c r="AV250" s="232"/>
      <c r="AW250" s="232"/>
      <c r="AX250" s="232"/>
      <c r="AY250" s="232"/>
      <c r="AZ250" s="328"/>
      <c r="BA250" s="232"/>
      <c r="BB250" s="232"/>
      <c r="BC250" s="232"/>
      <c r="BD250" s="232"/>
      <c r="BE250" s="232"/>
      <c r="BF250" s="232"/>
      <c r="BG250" s="232"/>
      <c r="BH250" s="232"/>
      <c r="BI250" s="232"/>
      <c r="BJ250" s="232"/>
      <c r="BK250" s="328"/>
      <c r="BL250" s="232"/>
    </row>
    <row r="251" spans="1:64" ht="6" customHeight="1" x14ac:dyDescent="0.2">
      <c r="A251" s="18"/>
      <c r="B251" s="326"/>
      <c r="C251" s="50"/>
      <c r="D251" s="29"/>
      <c r="E251" s="18"/>
      <c r="F251" s="18"/>
      <c r="G251" s="18"/>
      <c r="H251" s="18"/>
      <c r="I251" s="18"/>
      <c r="J251" s="18"/>
      <c r="K251" s="18"/>
      <c r="L251" s="18"/>
      <c r="M251" s="18"/>
      <c r="N251" s="18"/>
      <c r="O251" s="18"/>
      <c r="P251" s="18"/>
      <c r="Q251" s="18"/>
      <c r="R251" s="18"/>
      <c r="S251" s="18"/>
      <c r="T251" s="18"/>
      <c r="U251" s="18"/>
      <c r="V251" s="29"/>
      <c r="W251" s="18"/>
      <c r="X251" s="18"/>
      <c r="Y251" s="18"/>
      <c r="Z251" s="18"/>
      <c r="AA251" s="18"/>
      <c r="AB251" s="18"/>
      <c r="AC251" s="18"/>
      <c r="AD251" s="18"/>
      <c r="AE251" s="18"/>
      <c r="AF251" s="18"/>
      <c r="AG251" s="18"/>
      <c r="AH251" s="18"/>
      <c r="AI251" s="18"/>
      <c r="AJ251" s="18"/>
      <c r="AK251" s="18"/>
      <c r="AL251" s="326"/>
      <c r="AM251" s="50"/>
      <c r="AN251" s="18"/>
      <c r="AO251" s="18"/>
      <c r="AP251" s="18"/>
      <c r="AQ251" s="18"/>
      <c r="AR251" s="232"/>
      <c r="AS251" s="232"/>
      <c r="AT251" s="232"/>
      <c r="AU251" s="232"/>
      <c r="AV251" s="232"/>
      <c r="AW251" s="232"/>
      <c r="AX251" s="232"/>
      <c r="AY251" s="232"/>
      <c r="AZ251" s="328"/>
      <c r="BA251" s="232"/>
      <c r="BB251" s="232"/>
      <c r="BC251" s="232"/>
      <c r="BD251" s="232"/>
      <c r="BE251" s="232"/>
      <c r="BF251" s="232"/>
      <c r="BG251" s="232"/>
      <c r="BH251" s="232"/>
      <c r="BI251" s="232"/>
      <c r="BJ251" s="232"/>
      <c r="BK251" s="328"/>
      <c r="BL251" s="232"/>
    </row>
    <row r="252" spans="1:64" ht="11.25" customHeight="1" x14ac:dyDescent="0.2">
      <c r="A252" s="232"/>
      <c r="B252" s="146">
        <v>732</v>
      </c>
      <c r="C252" s="334"/>
      <c r="D252" s="55"/>
      <c r="E252" s="676" t="str">
        <f ca="1">VLOOKUP(INDIRECT(ADDRESS(ROW(),COLUMN()-3)),Language_Translations,MATCH(Language_Selected,Language_Options,0),FALSE)</f>
        <v>The last time you had sexual intercourse with this second person, was a condom used?</v>
      </c>
      <c r="F252" s="676"/>
      <c r="G252" s="676"/>
      <c r="H252" s="676"/>
      <c r="I252" s="676"/>
      <c r="J252" s="676"/>
      <c r="K252" s="676"/>
      <c r="L252" s="676"/>
      <c r="M252" s="676"/>
      <c r="N252" s="676"/>
      <c r="O252" s="676"/>
      <c r="P252" s="676"/>
      <c r="Q252" s="676"/>
      <c r="R252" s="676"/>
      <c r="S252" s="676"/>
      <c r="T252" s="676"/>
      <c r="U252" s="331"/>
      <c r="V252" s="55"/>
      <c r="W252" s="232" t="s">
        <v>112</v>
      </c>
      <c r="X252" s="232"/>
      <c r="Y252" s="51" t="s">
        <v>9</v>
      </c>
      <c r="Z252" s="51"/>
      <c r="AA252" s="51"/>
      <c r="AB252" s="51"/>
      <c r="AC252" s="51"/>
      <c r="AD252" s="51"/>
      <c r="AE252" s="51"/>
      <c r="AF252" s="51"/>
      <c r="AG252" s="51"/>
      <c r="AH252" s="51"/>
      <c r="AI252" s="51"/>
      <c r="AJ252" s="51"/>
      <c r="AK252" s="51"/>
      <c r="AL252" s="93" t="s">
        <v>87</v>
      </c>
      <c r="AM252" s="334"/>
      <c r="AN252" s="232"/>
      <c r="AO252" s="232"/>
      <c r="AP252" s="232"/>
      <c r="AQ252" s="232"/>
      <c r="AR252" s="232"/>
      <c r="AS252" s="232"/>
      <c r="AT252" s="51"/>
      <c r="AU252" s="51"/>
      <c r="AV252" s="51"/>
      <c r="AW252" s="51"/>
      <c r="AX252" s="51"/>
      <c r="AY252" s="51"/>
      <c r="AZ252" s="93"/>
      <c r="BA252" s="232"/>
      <c r="BB252" s="232"/>
      <c r="BC252" s="232"/>
      <c r="BD252" s="232"/>
      <c r="BE252" s="51"/>
      <c r="BF252" s="51"/>
      <c r="BG252" s="51"/>
      <c r="BH252" s="51"/>
      <c r="BI252" s="51"/>
      <c r="BJ252" s="51"/>
      <c r="BK252" s="93"/>
      <c r="BL252" s="232"/>
    </row>
    <row r="253" spans="1:64" ht="10" x14ac:dyDescent="0.2">
      <c r="A253" s="232"/>
      <c r="B253" s="93" t="s">
        <v>93</v>
      </c>
      <c r="C253" s="334"/>
      <c r="D253" s="55"/>
      <c r="E253" s="676"/>
      <c r="F253" s="676"/>
      <c r="G253" s="676"/>
      <c r="H253" s="676"/>
      <c r="I253" s="676"/>
      <c r="J253" s="676"/>
      <c r="K253" s="676"/>
      <c r="L253" s="676"/>
      <c r="M253" s="676"/>
      <c r="N253" s="676"/>
      <c r="O253" s="676"/>
      <c r="P253" s="676"/>
      <c r="Q253" s="676"/>
      <c r="R253" s="676"/>
      <c r="S253" s="676"/>
      <c r="T253" s="676"/>
      <c r="U253" s="331"/>
      <c r="V253" s="55"/>
      <c r="W253" s="232" t="s">
        <v>113</v>
      </c>
      <c r="X253" s="232"/>
      <c r="Y253" s="51" t="s">
        <v>9</v>
      </c>
      <c r="Z253" s="51"/>
      <c r="AA253" s="51"/>
      <c r="AB253" s="51"/>
      <c r="AC253" s="51"/>
      <c r="AD253" s="51"/>
      <c r="AE253" s="51"/>
      <c r="AF253" s="51"/>
      <c r="AG253" s="51"/>
      <c r="AH253" s="51"/>
      <c r="AI253" s="51"/>
      <c r="AJ253" s="51"/>
      <c r="AK253" s="51"/>
      <c r="AL253" s="93" t="s">
        <v>89</v>
      </c>
      <c r="AM253" s="334"/>
      <c r="AN253" s="232"/>
      <c r="AO253" s="232"/>
      <c r="AP253" s="232"/>
      <c r="AQ253" s="232"/>
      <c r="AR253" s="232"/>
      <c r="AS253" s="232"/>
      <c r="AT253" s="51"/>
      <c r="AU253" s="51"/>
      <c r="AV253" s="51"/>
      <c r="AW253" s="51"/>
      <c r="AX253" s="51"/>
      <c r="AY253" s="51"/>
      <c r="AZ253" s="93"/>
      <c r="BA253" s="232"/>
      <c r="BB253" s="232"/>
      <c r="BC253" s="232"/>
      <c r="BD253" s="232"/>
      <c r="BE253" s="51"/>
      <c r="BF253" s="51"/>
      <c r="BG253" s="51"/>
      <c r="BH253" s="51"/>
      <c r="BI253" s="51"/>
      <c r="BJ253" s="51"/>
      <c r="BK253" s="93"/>
      <c r="BL253" s="232"/>
    </row>
    <row r="254" spans="1:64" ht="6" customHeight="1" x14ac:dyDescent="0.2">
      <c r="A254" s="91"/>
      <c r="B254" s="90"/>
      <c r="C254" s="52"/>
      <c r="D254" s="28"/>
      <c r="E254" s="91"/>
      <c r="F254" s="91"/>
      <c r="G254" s="91"/>
      <c r="H254" s="91"/>
      <c r="I254" s="91"/>
      <c r="J254" s="91"/>
      <c r="K254" s="91"/>
      <c r="L254" s="91"/>
      <c r="M254" s="91"/>
      <c r="N254" s="91"/>
      <c r="O254" s="91"/>
      <c r="P254" s="91"/>
      <c r="Q254" s="91"/>
      <c r="R254" s="91"/>
      <c r="S254" s="91"/>
      <c r="T254" s="91"/>
      <c r="U254" s="91"/>
      <c r="V254" s="28"/>
      <c r="W254" s="91"/>
      <c r="X254" s="91"/>
      <c r="Y254" s="91"/>
      <c r="Z254" s="91"/>
      <c r="AA254" s="91"/>
      <c r="AB254" s="91"/>
      <c r="AC254" s="91"/>
      <c r="AD254" s="91"/>
      <c r="AE254" s="91"/>
      <c r="AF254" s="91"/>
      <c r="AG254" s="91"/>
      <c r="AH254" s="91"/>
      <c r="AI254" s="91"/>
      <c r="AJ254" s="91"/>
      <c r="AK254" s="91"/>
      <c r="AL254" s="90"/>
      <c r="AM254" s="52"/>
      <c r="AN254" s="91"/>
      <c r="AO254" s="91"/>
      <c r="AP254" s="91"/>
      <c r="AQ254" s="91"/>
      <c r="AR254" s="232"/>
      <c r="AS254" s="232"/>
      <c r="AT254" s="232"/>
      <c r="AU254" s="232"/>
      <c r="AV254" s="232"/>
      <c r="AW254" s="232"/>
      <c r="AX254" s="232"/>
      <c r="AY254" s="232"/>
      <c r="AZ254" s="328"/>
      <c r="BA254" s="232"/>
      <c r="BB254" s="232"/>
      <c r="BC254" s="232"/>
      <c r="BD254" s="232"/>
      <c r="BE254" s="232"/>
      <c r="BF254" s="232"/>
      <c r="BG254" s="232"/>
      <c r="BH254" s="232"/>
      <c r="BI254" s="232"/>
      <c r="BJ254" s="232"/>
      <c r="BK254" s="328"/>
      <c r="BL254" s="232"/>
    </row>
    <row r="255" spans="1:64" ht="6" customHeight="1" x14ac:dyDescent="0.2">
      <c r="A255" s="18"/>
      <c r="B255" s="326"/>
      <c r="C255" s="50"/>
      <c r="D255" s="29"/>
      <c r="E255" s="18"/>
      <c r="F255" s="18"/>
      <c r="G255" s="18"/>
      <c r="H255" s="18"/>
      <c r="I255" s="18"/>
      <c r="J255" s="18"/>
      <c r="K255" s="18"/>
      <c r="L255" s="18"/>
      <c r="M255" s="18"/>
      <c r="N255" s="18"/>
      <c r="O255" s="18"/>
      <c r="P255" s="18"/>
      <c r="Q255" s="18"/>
      <c r="R255" s="18"/>
      <c r="S255" s="18"/>
      <c r="T255" s="18"/>
      <c r="U255" s="18"/>
      <c r="V255" s="29"/>
      <c r="W255" s="18"/>
      <c r="X255" s="18"/>
      <c r="Y255" s="18"/>
      <c r="Z255" s="18"/>
      <c r="AA255" s="18"/>
      <c r="AB255" s="18"/>
      <c r="AC255" s="18"/>
      <c r="AD255" s="18"/>
      <c r="AE255" s="18"/>
      <c r="AF255" s="18"/>
      <c r="AG255" s="18"/>
      <c r="AH255" s="18"/>
      <c r="AI255" s="18"/>
      <c r="AJ255" s="18"/>
      <c r="AK255" s="18"/>
      <c r="AL255" s="326"/>
      <c r="AM255" s="50"/>
      <c r="AN255" s="18"/>
      <c r="AO255" s="18"/>
      <c r="AP255" s="18"/>
      <c r="AQ255" s="18"/>
      <c r="AR255" s="232"/>
      <c r="AS255" s="232"/>
      <c r="AT255" s="232"/>
      <c r="AU255" s="232"/>
      <c r="AV255" s="232"/>
      <c r="AW255" s="232"/>
      <c r="AX255" s="232"/>
      <c r="AY255" s="232"/>
      <c r="AZ255" s="328"/>
      <c r="BA255" s="232"/>
      <c r="BB255" s="232"/>
      <c r="BC255" s="232"/>
      <c r="BD255" s="232"/>
      <c r="BE255" s="232"/>
      <c r="BF255" s="232"/>
      <c r="BG255" s="232"/>
      <c r="BH255" s="232"/>
      <c r="BI255" s="232"/>
      <c r="BJ255" s="232"/>
      <c r="BK255" s="328"/>
      <c r="BL255" s="232"/>
    </row>
    <row r="256" spans="1:64" ht="11.25" customHeight="1" x14ac:dyDescent="0.2">
      <c r="A256" s="232"/>
      <c r="B256" s="146">
        <v>733</v>
      </c>
      <c r="C256" s="334"/>
      <c r="D256" s="55"/>
      <c r="E256" s="676" t="str">
        <f ca="1">VLOOKUP(INDIRECT(ADDRESS(ROW(),COLUMN()-3)),Language_Translations,MATCH(Language_Selected,Language_Options,0),FALSE)</f>
        <v>What was your relationship to this second person with whom you had sexual intercourse?
IF BOYFRIEND: Were you living together as if married?
IF YES, RECORD '2'.
IF NO, RECORD '3'.</v>
      </c>
      <c r="F256" s="676"/>
      <c r="G256" s="676"/>
      <c r="H256" s="676"/>
      <c r="I256" s="676"/>
      <c r="J256" s="676"/>
      <c r="K256" s="676"/>
      <c r="L256" s="676"/>
      <c r="M256" s="676"/>
      <c r="N256" s="676"/>
      <c r="O256" s="676"/>
      <c r="P256" s="676"/>
      <c r="Q256" s="676"/>
      <c r="R256" s="676"/>
      <c r="S256" s="676"/>
      <c r="T256" s="676"/>
      <c r="U256" s="331"/>
      <c r="V256" s="55"/>
      <c r="W256" s="232" t="s">
        <v>842</v>
      </c>
      <c r="X256" s="232"/>
      <c r="Y256" s="232"/>
      <c r="Z256" s="232"/>
      <c r="AA256" s="51" t="s">
        <v>9</v>
      </c>
      <c r="AB256" s="51"/>
      <c r="AC256" s="51"/>
      <c r="AD256" s="51"/>
      <c r="AE256" s="51"/>
      <c r="AF256" s="51"/>
      <c r="AG256" s="51"/>
      <c r="AH256" s="51"/>
      <c r="AI256" s="51"/>
      <c r="AJ256" s="51"/>
      <c r="AK256" s="51"/>
      <c r="AL256" s="328" t="s">
        <v>87</v>
      </c>
      <c r="AM256" s="334"/>
      <c r="AN256" s="232"/>
      <c r="AO256" s="232"/>
      <c r="AP256" s="232"/>
      <c r="AQ256" s="232"/>
      <c r="AR256" s="232"/>
      <c r="AS256" s="232"/>
      <c r="AT256" s="232"/>
      <c r="AU256" s="232"/>
      <c r="AV256" s="51"/>
      <c r="AW256" s="51"/>
      <c r="AX256" s="51"/>
      <c r="AY256" s="51"/>
      <c r="AZ256" s="328"/>
      <c r="BA256" s="232"/>
      <c r="BB256" s="232"/>
      <c r="BC256" s="232"/>
      <c r="BD256" s="232"/>
      <c r="BE256" s="232"/>
      <c r="BF256" s="232"/>
      <c r="BG256" s="51"/>
      <c r="BH256" s="51"/>
      <c r="BI256" s="51"/>
      <c r="BJ256" s="51"/>
      <c r="BK256" s="328"/>
      <c r="BL256" s="232"/>
    </row>
    <row r="257" spans="1:64" ht="10" x14ac:dyDescent="0.2">
      <c r="A257" s="232"/>
      <c r="B257" s="328"/>
      <c r="C257" s="334"/>
      <c r="D257" s="55"/>
      <c r="E257" s="676"/>
      <c r="F257" s="676"/>
      <c r="G257" s="676"/>
      <c r="H257" s="676"/>
      <c r="I257" s="676"/>
      <c r="J257" s="676"/>
      <c r="K257" s="676"/>
      <c r="L257" s="676"/>
      <c r="M257" s="676"/>
      <c r="N257" s="676"/>
      <c r="O257" s="676"/>
      <c r="P257" s="676"/>
      <c r="Q257" s="676"/>
      <c r="R257" s="676"/>
      <c r="S257" s="676"/>
      <c r="T257" s="676"/>
      <c r="U257" s="331"/>
      <c r="V257" s="55"/>
      <c r="W257" s="232" t="s">
        <v>843</v>
      </c>
      <c r="X257" s="232"/>
      <c r="Y257" s="232"/>
      <c r="Z257" s="232"/>
      <c r="AA257" s="232"/>
      <c r="AB257" s="232"/>
      <c r="AC257" s="51" t="s">
        <v>9</v>
      </c>
      <c r="AD257" s="51"/>
      <c r="AE257" s="51"/>
      <c r="AF257" s="51"/>
      <c r="AG257" s="51"/>
      <c r="AH257" s="51"/>
      <c r="AI257" s="51"/>
      <c r="AJ257" s="51"/>
      <c r="AK257" s="111"/>
      <c r="AL257" s="328" t="s">
        <v>89</v>
      </c>
      <c r="AM257" s="334"/>
      <c r="AN257" s="232"/>
      <c r="AO257" s="232"/>
      <c r="AP257" s="232"/>
      <c r="AQ257" s="232"/>
      <c r="AR257" s="232"/>
      <c r="AS257" s="232"/>
      <c r="AT257" s="232"/>
      <c r="AU257" s="232"/>
      <c r="AV257" s="232"/>
      <c r="AW257" s="232"/>
      <c r="AX257" s="51"/>
      <c r="AY257" s="111"/>
      <c r="AZ257" s="328"/>
      <c r="BA257" s="232"/>
      <c r="BB257" s="232"/>
      <c r="BC257" s="232"/>
      <c r="BD257" s="232"/>
      <c r="BE257" s="232"/>
      <c r="BF257" s="232"/>
      <c r="BG257" s="232"/>
      <c r="BH257" s="232"/>
      <c r="BI257" s="51"/>
      <c r="BJ257" s="111"/>
      <c r="BK257" s="328"/>
      <c r="BL257" s="232"/>
    </row>
    <row r="258" spans="1:64" ht="10" x14ac:dyDescent="0.2">
      <c r="A258" s="232"/>
      <c r="B258" s="328"/>
      <c r="C258" s="334"/>
      <c r="D258" s="55"/>
      <c r="E258" s="676"/>
      <c r="F258" s="676"/>
      <c r="G258" s="676"/>
      <c r="H258" s="676"/>
      <c r="I258" s="676"/>
      <c r="J258" s="676"/>
      <c r="K258" s="676"/>
      <c r="L258" s="676"/>
      <c r="M258" s="676"/>
      <c r="N258" s="676"/>
      <c r="O258" s="676"/>
      <c r="P258" s="676"/>
      <c r="Q258" s="676"/>
      <c r="R258" s="676"/>
      <c r="S258" s="676"/>
      <c r="T258" s="676"/>
      <c r="U258" s="331"/>
      <c r="V258" s="55"/>
      <c r="W258" s="232" t="s">
        <v>844</v>
      </c>
      <c r="X258" s="232"/>
      <c r="Y258" s="232"/>
      <c r="Z258" s="232"/>
      <c r="AA258" s="232"/>
      <c r="AB258" s="232"/>
      <c r="AC258" s="232"/>
      <c r="AD258" s="232"/>
      <c r="AE258" s="232"/>
      <c r="AF258" s="232"/>
      <c r="AG258" s="232"/>
      <c r="AH258" s="232"/>
      <c r="AI258" s="232"/>
      <c r="AJ258" s="232"/>
      <c r="AK258" s="232"/>
      <c r="AL258" s="328"/>
      <c r="AM258" s="334"/>
      <c r="AN258" s="232"/>
      <c r="AO258" s="232"/>
      <c r="AP258" s="232"/>
      <c r="AQ258" s="232"/>
      <c r="AR258" s="232"/>
      <c r="AS258" s="232"/>
      <c r="AT258" s="232"/>
      <c r="AU258" s="232"/>
      <c r="AV258" s="232"/>
      <c r="AW258" s="232"/>
      <c r="AX258" s="232"/>
      <c r="AY258" s="232"/>
      <c r="AZ258" s="328"/>
      <c r="BA258" s="232"/>
      <c r="BB258" s="232"/>
      <c r="BC258" s="232"/>
      <c r="BD258" s="232"/>
      <c r="BE258" s="232"/>
      <c r="BF258" s="232"/>
      <c r="BG258" s="232"/>
      <c r="BH258" s="232"/>
      <c r="BI258" s="232"/>
      <c r="BJ258" s="232"/>
      <c r="BK258" s="328"/>
      <c r="BL258" s="232"/>
    </row>
    <row r="259" spans="1:64" ht="10" x14ac:dyDescent="0.2">
      <c r="A259" s="232"/>
      <c r="B259" s="328"/>
      <c r="C259" s="334"/>
      <c r="D259" s="55"/>
      <c r="E259" s="676"/>
      <c r="F259" s="676"/>
      <c r="G259" s="676"/>
      <c r="H259" s="676"/>
      <c r="I259" s="676"/>
      <c r="J259" s="676"/>
      <c r="K259" s="676"/>
      <c r="L259" s="676"/>
      <c r="M259" s="676"/>
      <c r="N259" s="676"/>
      <c r="O259" s="676"/>
      <c r="P259" s="676"/>
      <c r="Q259" s="676"/>
      <c r="R259" s="676"/>
      <c r="S259" s="676"/>
      <c r="T259" s="676"/>
      <c r="U259" s="331"/>
      <c r="V259" s="55"/>
      <c r="W259" s="232"/>
      <c r="X259" s="232" t="s">
        <v>288</v>
      </c>
      <c r="Y259" s="232"/>
      <c r="Z259" s="232"/>
      <c r="AA259" s="232"/>
      <c r="AB259" s="232"/>
      <c r="AC259" s="51" t="s">
        <v>9</v>
      </c>
      <c r="AD259" s="51"/>
      <c r="AE259" s="51"/>
      <c r="AF259" s="51"/>
      <c r="AG259" s="51"/>
      <c r="AH259" s="51"/>
      <c r="AI259" s="51"/>
      <c r="AJ259" s="51"/>
      <c r="AK259" s="111"/>
      <c r="AL259" s="328" t="s">
        <v>91</v>
      </c>
      <c r="AM259" s="334"/>
      <c r="AN259" s="232"/>
      <c r="AO259" s="232"/>
      <c r="AP259" s="232"/>
      <c r="AQ259" s="232"/>
      <c r="AR259" s="232"/>
      <c r="AS259" s="232"/>
      <c r="AT259" s="232"/>
      <c r="AU259" s="232"/>
      <c r="AV259" s="232"/>
      <c r="AW259" s="232"/>
      <c r="AX259" s="232"/>
      <c r="AY259" s="232"/>
      <c r="AZ259" s="328"/>
      <c r="BA259" s="232"/>
      <c r="BB259" s="232"/>
      <c r="BC259" s="232"/>
      <c r="BD259" s="232"/>
      <c r="BE259" s="232"/>
      <c r="BF259" s="232"/>
      <c r="BG259" s="232"/>
      <c r="BH259" s="232"/>
      <c r="BI259" s="232"/>
      <c r="BJ259" s="232"/>
      <c r="BK259" s="328"/>
      <c r="BL259" s="232"/>
    </row>
    <row r="260" spans="1:64" ht="10" x14ac:dyDescent="0.2">
      <c r="A260" s="232"/>
      <c r="B260" s="328"/>
      <c r="C260" s="334"/>
      <c r="D260" s="55"/>
      <c r="E260" s="676"/>
      <c r="F260" s="676"/>
      <c r="G260" s="676"/>
      <c r="H260" s="676"/>
      <c r="I260" s="676"/>
      <c r="J260" s="676"/>
      <c r="K260" s="676"/>
      <c r="L260" s="676"/>
      <c r="M260" s="676"/>
      <c r="N260" s="676"/>
      <c r="O260" s="676"/>
      <c r="P260" s="676"/>
      <c r="Q260" s="676"/>
      <c r="R260" s="676"/>
      <c r="S260" s="676"/>
      <c r="T260" s="676"/>
      <c r="U260" s="331"/>
      <c r="V260" s="55"/>
      <c r="W260" s="232" t="s">
        <v>845</v>
      </c>
      <c r="X260" s="232"/>
      <c r="Y260" s="232"/>
      <c r="Z260" s="232"/>
      <c r="AA260" s="232"/>
      <c r="AB260" s="232"/>
      <c r="AC260" s="232"/>
      <c r="AD260" s="232"/>
      <c r="AE260" s="232"/>
      <c r="AF260" s="51" t="s">
        <v>9</v>
      </c>
      <c r="AG260" s="51"/>
      <c r="AH260" s="51"/>
      <c r="AI260" s="51"/>
      <c r="AJ260" s="51"/>
      <c r="AK260" s="51"/>
      <c r="AL260" s="328" t="s">
        <v>109</v>
      </c>
      <c r="AM260" s="334"/>
      <c r="AN260" s="232"/>
      <c r="AO260" s="232"/>
      <c r="AP260" s="232"/>
      <c r="AQ260" s="232"/>
      <c r="AR260" s="232"/>
      <c r="AS260" s="232"/>
      <c r="AT260" s="232"/>
      <c r="AU260" s="232"/>
      <c r="AV260" s="232"/>
      <c r="AW260" s="232"/>
      <c r="AX260" s="51"/>
      <c r="AY260" s="51"/>
      <c r="AZ260" s="328"/>
      <c r="BA260" s="232"/>
      <c r="BB260" s="232"/>
      <c r="BC260" s="232"/>
      <c r="BD260" s="232"/>
      <c r="BE260" s="232"/>
      <c r="BF260" s="232"/>
      <c r="BG260" s="232"/>
      <c r="BH260" s="232"/>
      <c r="BI260" s="51"/>
      <c r="BJ260" s="51"/>
      <c r="BK260" s="328"/>
      <c r="BL260" s="232"/>
    </row>
    <row r="261" spans="1:64" ht="11.25" customHeight="1" x14ac:dyDescent="0.2">
      <c r="A261" s="232"/>
      <c r="B261" s="328"/>
      <c r="C261" s="334"/>
      <c r="D261" s="55"/>
      <c r="E261" s="676"/>
      <c r="F261" s="676"/>
      <c r="G261" s="676"/>
      <c r="H261" s="676"/>
      <c r="I261" s="676"/>
      <c r="J261" s="676"/>
      <c r="K261" s="676"/>
      <c r="L261" s="676"/>
      <c r="M261" s="676"/>
      <c r="N261" s="676"/>
      <c r="O261" s="676"/>
      <c r="P261" s="676"/>
      <c r="Q261" s="676"/>
      <c r="R261" s="676"/>
      <c r="S261" s="676"/>
      <c r="T261" s="676"/>
      <c r="U261" s="331"/>
      <c r="V261" s="55"/>
      <c r="W261" s="232" t="s">
        <v>846</v>
      </c>
      <c r="X261" s="232"/>
      <c r="Y261" s="232"/>
      <c r="Z261" s="232"/>
      <c r="AA261" s="232"/>
      <c r="AB261" s="232"/>
      <c r="AC261" s="232"/>
      <c r="AD261" s="232"/>
      <c r="AE261" s="51" t="s">
        <v>9</v>
      </c>
      <c r="AF261" s="51"/>
      <c r="AG261" s="51"/>
      <c r="AH261" s="51"/>
      <c r="AI261" s="51"/>
      <c r="AJ261" s="51"/>
      <c r="AK261" s="51"/>
      <c r="AL261" s="328" t="s">
        <v>111</v>
      </c>
      <c r="AM261" s="334"/>
      <c r="AN261" s="232"/>
      <c r="AO261" s="232"/>
      <c r="AP261" s="232"/>
      <c r="AQ261" s="232"/>
      <c r="AR261" s="232"/>
      <c r="AS261" s="232"/>
      <c r="AT261" s="232"/>
      <c r="AU261" s="232"/>
      <c r="AV261" s="232"/>
      <c r="AW261" s="232"/>
      <c r="AX261" s="232"/>
      <c r="AY261" s="232"/>
      <c r="AZ261" s="328"/>
      <c r="BA261" s="232"/>
      <c r="BB261" s="232"/>
      <c r="BC261" s="232"/>
      <c r="BD261" s="232"/>
      <c r="BE261" s="232"/>
      <c r="BF261" s="232"/>
      <c r="BG261" s="232"/>
      <c r="BH261" s="232"/>
      <c r="BI261" s="232"/>
      <c r="BJ261" s="232"/>
      <c r="BK261" s="328"/>
      <c r="BL261" s="232"/>
    </row>
    <row r="262" spans="1:64" ht="10" x14ac:dyDescent="0.2">
      <c r="A262" s="232"/>
      <c r="B262" s="328"/>
      <c r="C262" s="334"/>
      <c r="D262" s="55"/>
      <c r="E262" s="676"/>
      <c r="F262" s="676"/>
      <c r="G262" s="676"/>
      <c r="H262" s="676"/>
      <c r="I262" s="676"/>
      <c r="J262" s="676"/>
      <c r="K262" s="676"/>
      <c r="L262" s="676"/>
      <c r="M262" s="676"/>
      <c r="N262" s="676"/>
      <c r="O262" s="676"/>
      <c r="P262" s="676"/>
      <c r="Q262" s="676"/>
      <c r="R262" s="676"/>
      <c r="S262" s="676"/>
      <c r="T262" s="676"/>
      <c r="U262" s="331"/>
      <c r="V262" s="55"/>
      <c r="AL262"/>
      <c r="AM262" s="334"/>
      <c r="AN262" s="232"/>
      <c r="AO262" s="232"/>
      <c r="AP262" s="232"/>
      <c r="AQ262" s="232"/>
      <c r="AR262" s="232"/>
      <c r="AS262" s="232"/>
      <c r="AT262" s="232"/>
      <c r="AU262" s="232"/>
      <c r="AV262" s="232"/>
      <c r="AW262" s="232"/>
      <c r="AY262" s="51"/>
      <c r="AZ262" s="328"/>
      <c r="BA262" s="232"/>
      <c r="BB262" s="232"/>
      <c r="BC262" s="232"/>
      <c r="BD262" s="232"/>
      <c r="BE262" s="232"/>
      <c r="BF262" s="232"/>
      <c r="BG262" s="232"/>
      <c r="BH262" s="232"/>
      <c r="BJ262" s="51"/>
      <c r="BK262" s="328"/>
      <c r="BL262" s="232"/>
    </row>
    <row r="263" spans="1:64" ht="10" x14ac:dyDescent="0.2">
      <c r="A263" s="232"/>
      <c r="B263" s="328"/>
      <c r="C263" s="334"/>
      <c r="D263" s="55"/>
      <c r="E263" s="676"/>
      <c r="F263" s="676"/>
      <c r="G263" s="676"/>
      <c r="H263" s="676"/>
      <c r="I263" s="676"/>
      <c r="J263" s="676"/>
      <c r="K263" s="676"/>
      <c r="L263" s="676"/>
      <c r="M263" s="676"/>
      <c r="N263" s="676"/>
      <c r="O263" s="676"/>
      <c r="P263" s="676"/>
      <c r="Q263" s="676"/>
      <c r="R263" s="676"/>
      <c r="S263" s="676"/>
      <c r="T263" s="676"/>
      <c r="U263" s="331"/>
      <c r="V263" s="55"/>
      <c r="W263" s="232" t="s">
        <v>253</v>
      </c>
      <c r="X263" s="232"/>
      <c r="Y263" s="232"/>
      <c r="Z263" s="91"/>
      <c r="AA263" s="91"/>
      <c r="AB263" s="91"/>
      <c r="AC263" s="91"/>
      <c r="AD263" s="91"/>
      <c r="AE263" s="91"/>
      <c r="AF263" s="91"/>
      <c r="AG263" s="91"/>
      <c r="AH263" s="91"/>
      <c r="AI263" s="91"/>
      <c r="AJ263" s="91"/>
      <c r="AK263" s="91"/>
      <c r="AL263" s="328" t="s">
        <v>265</v>
      </c>
      <c r="AM263" s="334"/>
      <c r="AN263" s="232"/>
      <c r="AO263" s="232"/>
      <c r="AP263" s="232"/>
      <c r="AQ263" s="232"/>
      <c r="AR263" s="232"/>
      <c r="AS263" s="232"/>
      <c r="AT263" s="232"/>
      <c r="AU263" s="232"/>
      <c r="AV263" s="232"/>
      <c r="AW263" s="232"/>
      <c r="AX263" s="232"/>
      <c r="AY263" s="232"/>
      <c r="AZ263" s="328"/>
      <c r="BA263" s="232"/>
      <c r="BB263" s="232"/>
      <c r="BC263" s="232"/>
      <c r="BD263" s="232"/>
      <c r="BE263" s="232"/>
      <c r="BF263" s="232"/>
      <c r="BG263" s="232"/>
      <c r="BH263" s="232"/>
      <c r="BI263" s="232"/>
      <c r="BJ263" s="232"/>
      <c r="BK263" s="328"/>
      <c r="BL263" s="232"/>
    </row>
    <row r="264" spans="1:64" ht="10" x14ac:dyDescent="0.2">
      <c r="A264" s="232"/>
      <c r="B264" s="328"/>
      <c r="C264" s="334"/>
      <c r="D264" s="55"/>
      <c r="E264" s="676"/>
      <c r="F264" s="676"/>
      <c r="G264" s="676"/>
      <c r="H264" s="676"/>
      <c r="I264" s="676"/>
      <c r="J264" s="676"/>
      <c r="K264" s="676"/>
      <c r="L264" s="676"/>
      <c r="M264" s="676"/>
      <c r="N264" s="676"/>
      <c r="O264" s="676"/>
      <c r="P264" s="676"/>
      <c r="Q264" s="676"/>
      <c r="R264" s="676"/>
      <c r="S264" s="676"/>
      <c r="T264" s="676"/>
      <c r="U264" s="331"/>
      <c r="V264" s="55"/>
      <c r="W264" s="232"/>
      <c r="X264" s="232"/>
      <c r="Y264" s="232"/>
      <c r="Z264" s="311" t="s">
        <v>102</v>
      </c>
      <c r="AA264" s="311"/>
      <c r="AB264" s="311"/>
      <c r="AC264" s="311"/>
      <c r="AD264" s="311"/>
      <c r="AE264" s="311"/>
      <c r="AF264" s="311"/>
      <c r="AG264" s="312"/>
      <c r="AH264" s="311"/>
      <c r="AI264" s="309"/>
      <c r="AJ264" s="309"/>
      <c r="AK264" s="309"/>
      <c r="AL264" s="328"/>
      <c r="AM264" s="334"/>
      <c r="AN264" s="232"/>
      <c r="AO264" s="232"/>
      <c r="AP264" s="232"/>
      <c r="AQ264" s="232"/>
      <c r="AR264" s="232"/>
      <c r="AS264" s="232"/>
      <c r="AT264" s="232"/>
      <c r="AU264" s="2"/>
      <c r="AV264" s="2"/>
      <c r="AW264" s="2"/>
      <c r="AX264" s="2"/>
      <c r="AY264" s="2"/>
      <c r="AZ264" s="328"/>
      <c r="BA264" s="232"/>
      <c r="BB264" s="232"/>
      <c r="BC264" s="232"/>
      <c r="BD264" s="232"/>
      <c r="BE264" s="232"/>
      <c r="BF264" s="2"/>
      <c r="BG264" s="2"/>
      <c r="BH264" s="2"/>
      <c r="BI264" s="2"/>
      <c r="BJ264" s="2"/>
      <c r="BK264" s="328"/>
      <c r="BL264" s="232"/>
    </row>
    <row r="265" spans="1:64" ht="6" customHeight="1" x14ac:dyDescent="0.2">
      <c r="A265" s="91"/>
      <c r="B265" s="90"/>
      <c r="C265" s="52"/>
      <c r="D265" s="28"/>
      <c r="E265" s="91"/>
      <c r="F265" s="91"/>
      <c r="G265" s="91"/>
      <c r="H265" s="91"/>
      <c r="I265" s="91"/>
      <c r="J265" s="91"/>
      <c r="K265" s="91"/>
      <c r="L265" s="91"/>
      <c r="M265" s="91"/>
      <c r="N265" s="91"/>
      <c r="O265" s="91"/>
      <c r="P265" s="91"/>
      <c r="Q265" s="91"/>
      <c r="R265" s="91"/>
      <c r="S265" s="91"/>
      <c r="T265" s="91"/>
      <c r="U265" s="91"/>
      <c r="V265" s="28"/>
      <c r="W265" s="91"/>
      <c r="X265" s="91"/>
      <c r="Y265" s="91"/>
      <c r="Z265" s="91"/>
      <c r="AA265" s="91"/>
      <c r="AB265" s="91"/>
      <c r="AC265" s="91"/>
      <c r="AD265" s="91"/>
      <c r="AE265" s="91"/>
      <c r="AF265" s="91"/>
      <c r="AG265" s="91"/>
      <c r="AH265" s="91"/>
      <c r="AI265" s="91"/>
      <c r="AJ265" s="91"/>
      <c r="AK265" s="91"/>
      <c r="AL265" s="90"/>
      <c r="AM265" s="52"/>
      <c r="AN265" s="91"/>
      <c r="AO265" s="91"/>
      <c r="AP265" s="91"/>
      <c r="AQ265" s="91"/>
      <c r="AR265" s="232"/>
      <c r="AS265" s="232"/>
      <c r="AT265" s="232"/>
      <c r="AU265" s="232"/>
      <c r="AV265" s="232"/>
      <c r="AW265" s="232"/>
      <c r="AX265" s="232"/>
      <c r="AY265" s="232"/>
      <c r="AZ265" s="328"/>
      <c r="BA265" s="232"/>
      <c r="BB265" s="232"/>
      <c r="BC265" s="232"/>
      <c r="BD265" s="232"/>
      <c r="BE265" s="232"/>
      <c r="BF265" s="232"/>
      <c r="BG265" s="232"/>
      <c r="BH265" s="232"/>
      <c r="BI265" s="232"/>
      <c r="BJ265" s="232"/>
      <c r="BK265" s="328"/>
      <c r="BL265" s="232"/>
    </row>
    <row r="266" spans="1:64" ht="6" customHeight="1" x14ac:dyDescent="0.2">
      <c r="A266" s="232"/>
      <c r="B266" s="328"/>
      <c r="C266" s="334"/>
      <c r="D266" s="55"/>
      <c r="E266" s="232"/>
      <c r="F266" s="232"/>
      <c r="G266" s="232"/>
      <c r="H266" s="232"/>
      <c r="I266" s="232"/>
      <c r="J266" s="232"/>
      <c r="K266" s="232"/>
      <c r="L266" s="232"/>
      <c r="M266" s="232"/>
      <c r="N266" s="232"/>
      <c r="O266" s="232"/>
      <c r="P266" s="232"/>
      <c r="Q266" s="232"/>
      <c r="R266" s="232"/>
      <c r="S266" s="232"/>
      <c r="T266" s="232"/>
      <c r="U266" s="232"/>
      <c r="V266" s="55"/>
      <c r="W266" s="232"/>
      <c r="X266" s="232"/>
      <c r="Y266" s="232"/>
      <c r="Z266" s="232"/>
      <c r="AA266" s="232"/>
      <c r="AB266" s="232"/>
      <c r="AC266" s="232"/>
      <c r="AD266" s="232"/>
      <c r="AE266" s="232"/>
      <c r="AF266" s="232"/>
      <c r="AG266" s="232"/>
      <c r="AH266" s="232"/>
      <c r="AI266" s="232"/>
      <c r="AJ266" s="232"/>
      <c r="AK266" s="232"/>
      <c r="AL266" s="328"/>
      <c r="AM266" s="334"/>
      <c r="AN266" s="232"/>
      <c r="AO266" s="232"/>
      <c r="AP266" s="232"/>
      <c r="AQ266" s="232"/>
      <c r="AR266" s="232"/>
      <c r="AS266" s="232"/>
      <c r="AT266" s="232"/>
      <c r="AU266" s="232"/>
      <c r="AV266" s="232"/>
      <c r="AW266" s="232"/>
      <c r="AX266" s="232"/>
      <c r="AY266" s="232"/>
      <c r="AZ266" s="328"/>
      <c r="BA266" s="232"/>
      <c r="BB266" s="232"/>
      <c r="BC266" s="232"/>
      <c r="BD266" s="232"/>
      <c r="BE266" s="232"/>
      <c r="BF266" s="232"/>
      <c r="BG266" s="232"/>
      <c r="BH266" s="232"/>
      <c r="BI266" s="232"/>
      <c r="BJ266" s="232"/>
      <c r="BK266" s="328"/>
      <c r="BL266" s="232"/>
    </row>
    <row r="267" spans="1:64" ht="11.25" customHeight="1" x14ac:dyDescent="0.2">
      <c r="A267" s="232"/>
      <c r="B267" s="146">
        <v>734</v>
      </c>
      <c r="C267" s="334"/>
      <c r="D267" s="55"/>
      <c r="E267" s="676" t="str">
        <f ca="1">VLOOKUP(INDIRECT(ADDRESS(ROW(),COLUMN()-3)),Language_Translations,MATCH(Language_Selected,Language_Options,0),FALSE)</f>
        <v>Apart from these two people, have you had sexual intercourse with any other person in the last 12 months?</v>
      </c>
      <c r="F267" s="676"/>
      <c r="G267" s="676"/>
      <c r="H267" s="676"/>
      <c r="I267" s="676"/>
      <c r="J267" s="676"/>
      <c r="K267" s="676"/>
      <c r="L267" s="676"/>
      <c r="M267" s="676"/>
      <c r="N267" s="676"/>
      <c r="O267" s="676"/>
      <c r="P267" s="676"/>
      <c r="Q267" s="676"/>
      <c r="R267" s="676"/>
      <c r="S267" s="676"/>
      <c r="T267" s="676"/>
      <c r="U267" s="331"/>
      <c r="V267" s="55"/>
      <c r="W267" s="232" t="s">
        <v>112</v>
      </c>
      <c r="X267" s="232"/>
      <c r="Y267" s="51" t="s">
        <v>9</v>
      </c>
      <c r="Z267" s="51"/>
      <c r="AA267" s="51"/>
      <c r="AB267" s="51"/>
      <c r="AC267" s="51"/>
      <c r="AD267" s="51"/>
      <c r="AE267" s="51"/>
      <c r="AF267" s="51"/>
      <c r="AG267" s="51"/>
      <c r="AH267" s="51"/>
      <c r="AI267" s="51"/>
      <c r="AJ267" s="51"/>
      <c r="AK267" s="51"/>
      <c r="AL267" s="89" t="s">
        <v>87</v>
      </c>
      <c r="AM267" s="334"/>
      <c r="AN267" s="232"/>
      <c r="AO267" s="232"/>
      <c r="AP267" s="232"/>
      <c r="AQ267" s="232"/>
      <c r="AR267" s="232"/>
      <c r="AS267" s="232"/>
      <c r="AT267" s="51"/>
      <c r="AU267" s="51"/>
      <c r="AV267" s="51"/>
      <c r="AW267" s="51"/>
      <c r="AX267" s="51"/>
      <c r="AY267" s="51"/>
      <c r="AZ267" s="93"/>
      <c r="BA267" s="232"/>
      <c r="BB267" s="232"/>
      <c r="BC267" s="232"/>
      <c r="BD267" s="232"/>
      <c r="BE267" s="232"/>
      <c r="BF267" s="232"/>
      <c r="BG267" s="232"/>
      <c r="BH267" s="232"/>
      <c r="BI267" s="232"/>
      <c r="BJ267" s="232"/>
      <c r="BK267" s="328"/>
      <c r="BL267" s="232"/>
    </row>
    <row r="268" spans="1:64" ht="11.25" customHeight="1" x14ac:dyDescent="0.2">
      <c r="A268" s="232"/>
      <c r="B268" s="328"/>
      <c r="C268" s="334"/>
      <c r="D268" s="55"/>
      <c r="E268" s="676"/>
      <c r="F268" s="676"/>
      <c r="G268" s="676"/>
      <c r="H268" s="676"/>
      <c r="I268" s="676"/>
      <c r="J268" s="676"/>
      <c r="K268" s="676"/>
      <c r="L268" s="676"/>
      <c r="M268" s="676"/>
      <c r="N268" s="676"/>
      <c r="O268" s="676"/>
      <c r="P268" s="676"/>
      <c r="Q268" s="676"/>
      <c r="R268" s="676"/>
      <c r="S268" s="676"/>
      <c r="T268" s="676"/>
      <c r="U268" s="331"/>
      <c r="V268" s="55"/>
      <c r="W268" s="232" t="s">
        <v>113</v>
      </c>
      <c r="X268" s="232"/>
      <c r="Y268" s="51" t="s">
        <v>9</v>
      </c>
      <c r="Z268" s="51"/>
      <c r="AA268" s="51"/>
      <c r="AB268" s="51"/>
      <c r="AC268" s="51"/>
      <c r="AD268" s="51"/>
      <c r="AE268" s="51"/>
      <c r="AF268" s="51"/>
      <c r="AG268" s="51"/>
      <c r="AH268" s="51"/>
      <c r="AI268" s="51"/>
      <c r="AJ268" s="51"/>
      <c r="AK268" s="51"/>
      <c r="AL268" s="89" t="s">
        <v>89</v>
      </c>
      <c r="AM268" s="334"/>
      <c r="AN268" s="232"/>
      <c r="AO268" s="232"/>
      <c r="AP268" s="140">
        <v>737</v>
      </c>
      <c r="AQ268" s="232"/>
      <c r="AR268" s="232"/>
      <c r="AS268" s="333"/>
      <c r="AT268" s="333"/>
      <c r="AU268" s="333"/>
      <c r="AV268" s="333"/>
      <c r="AW268" s="333"/>
      <c r="AX268" s="333"/>
      <c r="AY268" s="232"/>
      <c r="AZ268" s="328"/>
      <c r="BA268" s="232"/>
      <c r="BB268" s="232"/>
      <c r="BC268" s="232"/>
      <c r="BD268" s="232"/>
      <c r="BE268" s="232"/>
      <c r="BF268" s="232"/>
      <c r="BG268" s="232"/>
      <c r="BH268" s="232"/>
      <c r="BI268" s="232"/>
      <c r="BJ268" s="232"/>
      <c r="BK268" s="328"/>
      <c r="BL268" s="232"/>
    </row>
    <row r="269" spans="1:64" ht="11.25" customHeight="1" x14ac:dyDescent="0.2">
      <c r="A269" s="232"/>
      <c r="B269" s="328"/>
      <c r="C269" s="334"/>
      <c r="D269" s="55"/>
      <c r="E269" s="676"/>
      <c r="F269" s="676"/>
      <c r="G269" s="676"/>
      <c r="H269" s="676"/>
      <c r="I269" s="676"/>
      <c r="J269" s="676"/>
      <c r="K269" s="676"/>
      <c r="L269" s="676"/>
      <c r="M269" s="676"/>
      <c r="N269" s="676"/>
      <c r="O269" s="676"/>
      <c r="P269" s="676"/>
      <c r="Q269" s="676"/>
      <c r="R269" s="676"/>
      <c r="S269" s="676"/>
      <c r="T269" s="676"/>
      <c r="U269" s="331"/>
      <c r="V269" s="55"/>
      <c r="X269" s="333"/>
      <c r="Y269" s="333"/>
      <c r="Z269" s="333"/>
      <c r="AC269" s="232"/>
      <c r="AD269" s="232"/>
      <c r="AK269" s="232"/>
      <c r="AL269" s="328"/>
      <c r="AM269" s="334"/>
      <c r="AN269" s="232"/>
      <c r="AO269" s="232"/>
      <c r="AQ269" s="232"/>
      <c r="AR269" s="232"/>
      <c r="AS269" s="333"/>
      <c r="AT269" s="333"/>
      <c r="AU269" s="333"/>
      <c r="AV269" s="333"/>
      <c r="AW269" s="333"/>
      <c r="AX269" s="333"/>
      <c r="AY269" s="232"/>
      <c r="AZ269" s="328"/>
      <c r="BA269" s="232"/>
      <c r="BB269" s="232"/>
      <c r="BC269" s="232"/>
      <c r="BD269" s="232"/>
      <c r="BE269" s="232"/>
      <c r="BF269" s="232"/>
      <c r="BG269" s="232"/>
      <c r="BH269" s="232"/>
      <c r="BI269" s="232"/>
      <c r="BJ269" s="232"/>
      <c r="BK269" s="328"/>
      <c r="BL269" s="232"/>
    </row>
    <row r="270" spans="1:64" ht="6" customHeight="1" x14ac:dyDescent="0.2">
      <c r="A270" s="232"/>
      <c r="B270" s="328"/>
      <c r="C270" s="334"/>
      <c r="D270" s="55"/>
      <c r="E270" s="232"/>
      <c r="F270" s="232"/>
      <c r="G270" s="232"/>
      <c r="H270" s="232"/>
      <c r="I270" s="232"/>
      <c r="J270" s="232"/>
      <c r="K270" s="232"/>
      <c r="L270" s="232"/>
      <c r="M270" s="232"/>
      <c r="N270" s="232"/>
      <c r="O270" s="232"/>
      <c r="P270" s="232"/>
      <c r="Q270" s="232"/>
      <c r="R270" s="232"/>
      <c r="S270" s="232"/>
      <c r="T270" s="232"/>
      <c r="U270" s="232"/>
      <c r="V270" s="55"/>
      <c r="W270" s="232"/>
      <c r="X270" s="232"/>
      <c r="Y270" s="232"/>
      <c r="Z270" s="232"/>
      <c r="AA270" s="232"/>
      <c r="AB270" s="232"/>
      <c r="AC270" s="232"/>
      <c r="AD270" s="232"/>
      <c r="AE270" s="232"/>
      <c r="AF270" s="232"/>
      <c r="AG270" s="232"/>
      <c r="AH270" s="232"/>
      <c r="AI270" s="232"/>
      <c r="AJ270" s="232"/>
      <c r="AK270" s="232"/>
      <c r="AL270" s="328"/>
      <c r="AM270" s="334"/>
      <c r="AN270" s="232"/>
      <c r="AO270" s="232"/>
      <c r="AP270" s="232"/>
      <c r="AQ270" s="232"/>
      <c r="AR270" s="232"/>
      <c r="AS270" s="232"/>
      <c r="AT270" s="232"/>
      <c r="AU270" s="232"/>
      <c r="AV270" s="232"/>
      <c r="AW270" s="232"/>
      <c r="AX270" s="232"/>
      <c r="AY270" s="232"/>
      <c r="AZ270" s="328"/>
      <c r="BA270" s="232"/>
      <c r="BB270" s="232"/>
      <c r="BC270" s="232"/>
      <c r="BD270" s="232"/>
      <c r="BE270" s="232"/>
      <c r="BF270" s="232"/>
      <c r="BG270" s="232"/>
      <c r="BH270" s="232"/>
      <c r="BI270" s="232"/>
      <c r="BJ270" s="232"/>
      <c r="BK270" s="328"/>
      <c r="BL270" s="232"/>
    </row>
    <row r="271" spans="1:64" ht="6" customHeight="1" x14ac:dyDescent="0.2">
      <c r="A271" s="18"/>
      <c r="B271" s="326"/>
      <c r="C271" s="50"/>
      <c r="D271" s="29"/>
      <c r="E271" s="18"/>
      <c r="F271" s="18"/>
      <c r="G271" s="18"/>
      <c r="H271" s="18"/>
      <c r="I271" s="18"/>
      <c r="J271" s="18"/>
      <c r="K271" s="18"/>
      <c r="L271" s="18"/>
      <c r="M271" s="18"/>
      <c r="N271" s="18"/>
      <c r="O271" s="18"/>
      <c r="P271" s="18"/>
      <c r="Q271" s="18"/>
      <c r="R271" s="18"/>
      <c r="S271" s="18"/>
      <c r="T271" s="18"/>
      <c r="U271" s="18"/>
      <c r="V271" s="29"/>
      <c r="W271" s="18"/>
      <c r="X271" s="18"/>
      <c r="Y271" s="18"/>
      <c r="Z271" s="18"/>
      <c r="AA271" s="18"/>
      <c r="AB271" s="18"/>
      <c r="AC271" s="18"/>
      <c r="AD271" s="18"/>
      <c r="AE271" s="18"/>
      <c r="AF271" s="18"/>
      <c r="AG271" s="18"/>
      <c r="AH271" s="18"/>
      <c r="AI271" s="18"/>
      <c r="AJ271" s="18"/>
      <c r="AK271" s="18"/>
      <c r="AL271" s="326"/>
      <c r="AM271" s="50"/>
      <c r="AN271" s="18"/>
      <c r="AO271" s="18"/>
      <c r="AP271" s="18"/>
      <c r="AQ271" s="18"/>
      <c r="AR271" s="232"/>
      <c r="AS271" s="232"/>
      <c r="AT271" s="232"/>
      <c r="AU271" s="232"/>
      <c r="AV271" s="232"/>
      <c r="AW271" s="232"/>
      <c r="AX271" s="232"/>
      <c r="AY271" s="232"/>
      <c r="AZ271" s="328"/>
      <c r="BA271" s="232"/>
      <c r="BB271" s="232"/>
      <c r="BC271" s="232"/>
      <c r="BD271" s="232"/>
      <c r="BE271" s="232"/>
      <c r="BF271" s="232"/>
      <c r="BG271" s="232"/>
      <c r="BH271" s="232"/>
      <c r="BI271" s="232"/>
      <c r="BJ271" s="232"/>
      <c r="BK271" s="328"/>
      <c r="BL271" s="232"/>
    </row>
    <row r="272" spans="1:64" ht="11.25" customHeight="1" x14ac:dyDescent="0.2">
      <c r="A272" s="232"/>
      <c r="B272" s="146">
        <v>735</v>
      </c>
      <c r="C272" s="334"/>
      <c r="D272" s="55"/>
      <c r="E272" s="676" t="str">
        <f ca="1">VLOOKUP(INDIRECT(ADDRESS(ROW(),COLUMN()-3)),Language_Translations,MATCH(Language_Selected,Language_Options,0),FALSE)</f>
        <v>The last time you had sexual intercourse with this third person, was a condom used?</v>
      </c>
      <c r="F272" s="676"/>
      <c r="G272" s="676"/>
      <c r="H272" s="676"/>
      <c r="I272" s="676"/>
      <c r="J272" s="676"/>
      <c r="K272" s="676"/>
      <c r="L272" s="676"/>
      <c r="M272" s="676"/>
      <c r="N272" s="676"/>
      <c r="O272" s="676"/>
      <c r="P272" s="676"/>
      <c r="Q272" s="676"/>
      <c r="R272" s="676"/>
      <c r="S272" s="676"/>
      <c r="T272" s="676"/>
      <c r="U272" s="331"/>
      <c r="V272" s="55"/>
      <c r="W272" s="232" t="s">
        <v>112</v>
      </c>
      <c r="X272" s="232"/>
      <c r="Y272" s="51" t="s">
        <v>9</v>
      </c>
      <c r="Z272" s="51"/>
      <c r="AA272" s="51"/>
      <c r="AB272" s="51"/>
      <c r="AC272" s="51"/>
      <c r="AD272" s="51"/>
      <c r="AE272" s="51"/>
      <c r="AF272" s="51"/>
      <c r="AG272" s="51"/>
      <c r="AH272" s="51"/>
      <c r="AI272" s="51"/>
      <c r="AJ272" s="51"/>
      <c r="AK272" s="51"/>
      <c r="AL272" s="93" t="s">
        <v>87</v>
      </c>
      <c r="AM272" s="334"/>
      <c r="AN272" s="232"/>
      <c r="AO272" s="232"/>
      <c r="AP272" s="232"/>
      <c r="AQ272" s="232"/>
      <c r="AR272" s="232"/>
      <c r="AS272" s="232"/>
      <c r="AT272" s="51"/>
      <c r="AU272" s="51"/>
      <c r="AV272" s="51"/>
      <c r="AW272" s="51"/>
      <c r="AX272" s="51"/>
      <c r="AY272" s="51"/>
      <c r="AZ272" s="93"/>
      <c r="BA272" s="232"/>
      <c r="BB272" s="232"/>
      <c r="BC272" s="232"/>
      <c r="BD272" s="232"/>
      <c r="BE272" s="51"/>
      <c r="BF272" s="51"/>
      <c r="BG272" s="51"/>
      <c r="BH272" s="51"/>
      <c r="BI272" s="51"/>
      <c r="BJ272" s="51"/>
      <c r="BK272" s="93"/>
      <c r="BL272" s="232"/>
    </row>
    <row r="273" spans="1:64" ht="10" x14ac:dyDescent="0.2">
      <c r="A273" s="232"/>
      <c r="B273" s="93" t="s">
        <v>93</v>
      </c>
      <c r="C273" s="334"/>
      <c r="D273" s="55"/>
      <c r="E273" s="676"/>
      <c r="F273" s="676"/>
      <c r="G273" s="676"/>
      <c r="H273" s="676"/>
      <c r="I273" s="676"/>
      <c r="J273" s="676"/>
      <c r="K273" s="676"/>
      <c r="L273" s="676"/>
      <c r="M273" s="676"/>
      <c r="N273" s="676"/>
      <c r="O273" s="676"/>
      <c r="P273" s="676"/>
      <c r="Q273" s="676"/>
      <c r="R273" s="676"/>
      <c r="S273" s="676"/>
      <c r="T273" s="676"/>
      <c r="U273" s="331"/>
      <c r="V273" s="55"/>
      <c r="W273" s="232" t="s">
        <v>113</v>
      </c>
      <c r="X273" s="232"/>
      <c r="Y273" s="51" t="s">
        <v>9</v>
      </c>
      <c r="Z273" s="51"/>
      <c r="AA273" s="51"/>
      <c r="AB273" s="51"/>
      <c r="AC273" s="51"/>
      <c r="AD273" s="51"/>
      <c r="AE273" s="51"/>
      <c r="AF273" s="51"/>
      <c r="AG273" s="51"/>
      <c r="AH273" s="51"/>
      <c r="AI273" s="51"/>
      <c r="AJ273" s="51"/>
      <c r="AK273" s="51"/>
      <c r="AL273" s="93" t="s">
        <v>89</v>
      </c>
      <c r="AM273" s="334"/>
      <c r="AN273" s="232"/>
      <c r="AO273" s="232"/>
      <c r="AP273" s="232"/>
      <c r="AQ273" s="232"/>
      <c r="AR273" s="232"/>
      <c r="AS273" s="232"/>
      <c r="AT273" s="51"/>
      <c r="AU273" s="51"/>
      <c r="AV273" s="51"/>
      <c r="AW273" s="51"/>
      <c r="AX273" s="51"/>
      <c r="AY273" s="51"/>
      <c r="AZ273" s="93"/>
      <c r="BA273" s="232"/>
      <c r="BB273" s="232"/>
      <c r="BC273" s="232"/>
      <c r="BD273" s="232"/>
      <c r="BE273" s="51"/>
      <c r="BF273" s="51"/>
      <c r="BG273" s="51"/>
      <c r="BH273" s="51"/>
      <c r="BI273" s="51"/>
      <c r="BJ273" s="51"/>
      <c r="BK273" s="93"/>
      <c r="BL273" s="232"/>
    </row>
    <row r="274" spans="1:64" ht="6" customHeight="1" x14ac:dyDescent="0.2">
      <c r="A274" s="91"/>
      <c r="B274" s="90"/>
      <c r="C274" s="52"/>
      <c r="D274" s="28"/>
      <c r="E274" s="91"/>
      <c r="F274" s="91"/>
      <c r="G274" s="91"/>
      <c r="H274" s="91"/>
      <c r="I274" s="91"/>
      <c r="J274" s="91"/>
      <c r="K274" s="91"/>
      <c r="L274" s="91"/>
      <c r="M274" s="91"/>
      <c r="N274" s="91"/>
      <c r="O274" s="91"/>
      <c r="P274" s="91"/>
      <c r="Q274" s="91"/>
      <c r="R274" s="91"/>
      <c r="S274" s="91"/>
      <c r="T274" s="91"/>
      <c r="U274" s="91"/>
      <c r="V274" s="28"/>
      <c r="W274" s="91"/>
      <c r="X274" s="91"/>
      <c r="Y274" s="91"/>
      <c r="Z274" s="91"/>
      <c r="AA274" s="91"/>
      <c r="AB274" s="91"/>
      <c r="AC274" s="91"/>
      <c r="AD274" s="91"/>
      <c r="AE274" s="91"/>
      <c r="AF274" s="91"/>
      <c r="AG274" s="91"/>
      <c r="AH274" s="91"/>
      <c r="AI274" s="91"/>
      <c r="AJ274" s="91"/>
      <c r="AK274" s="91"/>
      <c r="AL274" s="90"/>
      <c r="AM274" s="52"/>
      <c r="AN274" s="91"/>
      <c r="AO274" s="91"/>
      <c r="AP274" s="91"/>
      <c r="AQ274" s="91"/>
      <c r="AR274" s="232"/>
      <c r="AS274" s="232"/>
      <c r="AT274" s="232"/>
      <c r="AU274" s="232"/>
      <c r="AV274" s="232"/>
      <c r="AW274" s="232"/>
      <c r="AX274" s="232"/>
      <c r="AY274" s="232"/>
      <c r="AZ274" s="328"/>
      <c r="BA274" s="232"/>
      <c r="BB274" s="232"/>
      <c r="BC274" s="232"/>
      <c r="BD274" s="232"/>
      <c r="BE274" s="232"/>
      <c r="BF274" s="232"/>
      <c r="BG274" s="232"/>
      <c r="BH274" s="232"/>
      <c r="BI274" s="232"/>
      <c r="BJ274" s="232"/>
      <c r="BK274" s="328"/>
      <c r="BL274" s="232"/>
    </row>
    <row r="275" spans="1:64" ht="6" customHeight="1" x14ac:dyDescent="0.2">
      <c r="A275" s="18"/>
      <c r="B275" s="326"/>
      <c r="C275" s="50"/>
      <c r="D275" s="29"/>
      <c r="E275" s="18"/>
      <c r="F275" s="18"/>
      <c r="G275" s="18"/>
      <c r="H275" s="18"/>
      <c r="I275" s="18"/>
      <c r="J275" s="18"/>
      <c r="K275" s="18"/>
      <c r="L275" s="18"/>
      <c r="M275" s="18"/>
      <c r="N275" s="18"/>
      <c r="O275" s="18"/>
      <c r="P275" s="18"/>
      <c r="Q275" s="18"/>
      <c r="R275" s="18"/>
      <c r="S275" s="18"/>
      <c r="T275" s="18"/>
      <c r="U275" s="18"/>
      <c r="V275" s="29"/>
      <c r="W275" s="18"/>
      <c r="X275" s="18"/>
      <c r="Y275" s="18"/>
      <c r="Z275" s="18"/>
      <c r="AA275" s="18"/>
      <c r="AB275" s="18"/>
      <c r="AC275" s="18"/>
      <c r="AD275" s="18"/>
      <c r="AE275" s="18"/>
      <c r="AF275" s="18"/>
      <c r="AG275" s="18"/>
      <c r="AH275" s="18"/>
      <c r="AI275" s="18"/>
      <c r="AJ275" s="18"/>
      <c r="AK275" s="18"/>
      <c r="AL275" s="326"/>
      <c r="AM275" s="50"/>
      <c r="AN275" s="18"/>
      <c r="AO275" s="18"/>
      <c r="AP275" s="18"/>
      <c r="AQ275" s="18"/>
      <c r="AR275" s="232"/>
      <c r="AS275" s="232"/>
      <c r="AT275" s="232"/>
      <c r="AU275" s="232"/>
      <c r="AV275" s="232"/>
      <c r="AW275" s="232"/>
      <c r="AX275" s="232"/>
      <c r="AY275" s="232"/>
      <c r="AZ275" s="328"/>
      <c r="BA275" s="232"/>
      <c r="BB275" s="232"/>
      <c r="BC275" s="232"/>
      <c r="BD275" s="232"/>
      <c r="BE275" s="232"/>
      <c r="BF275" s="232"/>
      <c r="BG275" s="232"/>
      <c r="BH275" s="232"/>
      <c r="BI275" s="232"/>
      <c r="BJ275" s="232"/>
      <c r="BK275" s="328"/>
      <c r="BL275" s="232"/>
    </row>
    <row r="276" spans="1:64" ht="11.25" customHeight="1" x14ac:dyDescent="0.2">
      <c r="A276" s="232"/>
      <c r="B276" s="146">
        <v>736</v>
      </c>
      <c r="C276" s="334"/>
      <c r="D276" s="55"/>
      <c r="E276" s="676" t="str">
        <f ca="1">VLOOKUP(INDIRECT(ADDRESS(ROW(),COLUMN()-3)),Language_Translations,MATCH(Language_Selected,Language_Options,0),FALSE)</f>
        <v>What was your relationship to this third person with whom you had sexual intercourse?
IF BOYFRIEND: Were you living together as if married?
IF YES, RECORD '2'.
IF NO, RECORD '3'.</v>
      </c>
      <c r="F276" s="676"/>
      <c r="G276" s="676"/>
      <c r="H276" s="676"/>
      <c r="I276" s="676"/>
      <c r="J276" s="676"/>
      <c r="K276" s="676"/>
      <c r="L276" s="676"/>
      <c r="M276" s="676"/>
      <c r="N276" s="676"/>
      <c r="O276" s="676"/>
      <c r="P276" s="676"/>
      <c r="Q276" s="676"/>
      <c r="R276" s="676"/>
      <c r="S276" s="676"/>
      <c r="T276" s="676"/>
      <c r="U276" s="331"/>
      <c r="V276" s="55"/>
      <c r="W276" s="232" t="s">
        <v>842</v>
      </c>
      <c r="X276" s="232"/>
      <c r="Y276" s="232"/>
      <c r="Z276" s="232"/>
      <c r="AA276" s="51" t="s">
        <v>9</v>
      </c>
      <c r="AB276" s="51"/>
      <c r="AC276" s="51"/>
      <c r="AD276" s="51"/>
      <c r="AE276" s="51"/>
      <c r="AF276" s="51"/>
      <c r="AG276" s="51"/>
      <c r="AH276" s="51"/>
      <c r="AI276" s="51"/>
      <c r="AJ276" s="51"/>
      <c r="AK276" s="51"/>
      <c r="AL276" s="328" t="s">
        <v>87</v>
      </c>
      <c r="AM276" s="334"/>
      <c r="AN276" s="232"/>
      <c r="AO276" s="232"/>
      <c r="AP276" s="232"/>
      <c r="AQ276" s="232"/>
      <c r="AR276" s="232"/>
      <c r="AS276" s="232"/>
      <c r="AT276" s="232"/>
      <c r="AU276" s="232"/>
      <c r="AV276" s="51"/>
      <c r="AW276" s="51"/>
      <c r="AX276" s="51"/>
      <c r="AY276" s="51"/>
      <c r="AZ276" s="328"/>
      <c r="BA276" s="232"/>
      <c r="BB276" s="232"/>
      <c r="BC276" s="232"/>
      <c r="BD276" s="232"/>
      <c r="BE276" s="232"/>
      <c r="BF276" s="232"/>
      <c r="BG276" s="51"/>
      <c r="BH276" s="51"/>
      <c r="BI276" s="51"/>
      <c r="BJ276" s="51"/>
      <c r="BK276" s="328"/>
      <c r="BL276" s="232"/>
    </row>
    <row r="277" spans="1:64" ht="10" x14ac:dyDescent="0.2">
      <c r="A277" s="232"/>
      <c r="B277" s="328"/>
      <c r="C277" s="334"/>
      <c r="D277" s="55"/>
      <c r="E277" s="676"/>
      <c r="F277" s="676"/>
      <c r="G277" s="676"/>
      <c r="H277" s="676"/>
      <c r="I277" s="676"/>
      <c r="J277" s="676"/>
      <c r="K277" s="676"/>
      <c r="L277" s="676"/>
      <c r="M277" s="676"/>
      <c r="N277" s="676"/>
      <c r="O277" s="676"/>
      <c r="P277" s="676"/>
      <c r="Q277" s="676"/>
      <c r="R277" s="676"/>
      <c r="S277" s="676"/>
      <c r="T277" s="676"/>
      <c r="U277" s="331"/>
      <c r="V277" s="55"/>
      <c r="W277" s="232" t="s">
        <v>843</v>
      </c>
      <c r="X277" s="232"/>
      <c r="Y277" s="232"/>
      <c r="Z277" s="232"/>
      <c r="AA277" s="232"/>
      <c r="AB277" s="232"/>
      <c r="AC277" s="51" t="s">
        <v>9</v>
      </c>
      <c r="AD277" s="51"/>
      <c r="AE277" s="51"/>
      <c r="AF277" s="51"/>
      <c r="AG277" s="51"/>
      <c r="AH277" s="51"/>
      <c r="AI277" s="51"/>
      <c r="AJ277" s="51"/>
      <c r="AK277" s="111"/>
      <c r="AL277" s="328" t="s">
        <v>89</v>
      </c>
      <c r="AM277" s="334"/>
      <c r="AN277" s="232"/>
      <c r="AO277" s="232"/>
      <c r="AP277" s="232"/>
      <c r="AQ277" s="232"/>
      <c r="AR277" s="232"/>
      <c r="AS277" s="232"/>
      <c r="AT277" s="232"/>
      <c r="AU277" s="232"/>
      <c r="AV277" s="232"/>
      <c r="AW277" s="232"/>
      <c r="AX277" s="51"/>
      <c r="AY277" s="111"/>
      <c r="AZ277" s="328"/>
      <c r="BA277" s="232"/>
      <c r="BB277" s="232"/>
      <c r="BC277" s="232"/>
      <c r="BD277" s="232"/>
      <c r="BE277" s="232"/>
      <c r="BF277" s="232"/>
      <c r="BG277" s="232"/>
      <c r="BH277" s="232"/>
      <c r="BI277" s="51"/>
      <c r="BJ277" s="111"/>
      <c r="BK277" s="328"/>
      <c r="BL277" s="232"/>
    </row>
    <row r="278" spans="1:64" ht="10" x14ac:dyDescent="0.2">
      <c r="A278" s="232"/>
      <c r="B278" s="328"/>
      <c r="C278" s="334"/>
      <c r="D278" s="55"/>
      <c r="E278" s="676"/>
      <c r="F278" s="676"/>
      <c r="G278" s="676"/>
      <c r="H278" s="676"/>
      <c r="I278" s="676"/>
      <c r="J278" s="676"/>
      <c r="K278" s="676"/>
      <c r="L278" s="676"/>
      <c r="M278" s="676"/>
      <c r="N278" s="676"/>
      <c r="O278" s="676"/>
      <c r="P278" s="676"/>
      <c r="Q278" s="676"/>
      <c r="R278" s="676"/>
      <c r="S278" s="676"/>
      <c r="T278" s="676"/>
      <c r="U278" s="331"/>
      <c r="V278" s="55"/>
      <c r="W278" s="232" t="s">
        <v>844</v>
      </c>
      <c r="X278" s="232"/>
      <c r="Y278" s="232"/>
      <c r="Z278" s="232"/>
      <c r="AA278" s="232"/>
      <c r="AB278" s="232"/>
      <c r="AC278" s="232"/>
      <c r="AD278" s="232"/>
      <c r="AE278" s="232"/>
      <c r="AF278" s="232"/>
      <c r="AG278" s="232"/>
      <c r="AH278" s="232"/>
      <c r="AI278" s="232"/>
      <c r="AJ278" s="232"/>
      <c r="AK278" s="232"/>
      <c r="AL278" s="328"/>
      <c r="AM278" s="334"/>
      <c r="AN278" s="232"/>
      <c r="AO278" s="232"/>
      <c r="AP278" s="232"/>
      <c r="AQ278" s="232"/>
      <c r="AR278" s="232"/>
      <c r="AS278" s="232"/>
      <c r="AT278" s="232"/>
      <c r="AU278" s="232"/>
      <c r="AV278" s="232"/>
      <c r="AW278" s="232"/>
      <c r="AX278" s="232"/>
      <c r="AY278" s="232"/>
      <c r="AZ278" s="328"/>
      <c r="BA278" s="232"/>
      <c r="BB278" s="232"/>
      <c r="BC278" s="232"/>
      <c r="BD278" s="232"/>
      <c r="BE278" s="232"/>
      <c r="BF278" s="232"/>
      <c r="BG278" s="232"/>
      <c r="BH278" s="232"/>
      <c r="BI278" s="232"/>
      <c r="BJ278" s="232"/>
      <c r="BK278" s="328"/>
      <c r="BL278" s="232"/>
    </row>
    <row r="279" spans="1:64" ht="10" x14ac:dyDescent="0.2">
      <c r="A279" s="232"/>
      <c r="B279" s="328"/>
      <c r="C279" s="334"/>
      <c r="D279" s="55"/>
      <c r="E279" s="676"/>
      <c r="F279" s="676"/>
      <c r="G279" s="676"/>
      <c r="H279" s="676"/>
      <c r="I279" s="676"/>
      <c r="J279" s="676"/>
      <c r="K279" s="676"/>
      <c r="L279" s="676"/>
      <c r="M279" s="676"/>
      <c r="N279" s="676"/>
      <c r="O279" s="676"/>
      <c r="P279" s="676"/>
      <c r="Q279" s="676"/>
      <c r="R279" s="676"/>
      <c r="S279" s="676"/>
      <c r="T279" s="676"/>
      <c r="U279" s="331"/>
      <c r="V279" s="55"/>
      <c r="W279" s="232"/>
      <c r="X279" s="232" t="s">
        <v>288</v>
      </c>
      <c r="Y279" s="232"/>
      <c r="Z279" s="232"/>
      <c r="AA279" s="232"/>
      <c r="AB279" s="232"/>
      <c r="AC279" s="51" t="s">
        <v>9</v>
      </c>
      <c r="AD279" s="51"/>
      <c r="AE279" s="51"/>
      <c r="AF279" s="51"/>
      <c r="AG279" s="51"/>
      <c r="AH279" s="51"/>
      <c r="AI279" s="51"/>
      <c r="AJ279" s="51"/>
      <c r="AK279" s="111"/>
      <c r="AL279" s="328" t="s">
        <v>91</v>
      </c>
      <c r="AM279" s="334"/>
      <c r="AN279" s="232"/>
      <c r="AO279" s="232"/>
      <c r="AP279" s="232"/>
      <c r="AQ279" s="232"/>
      <c r="AR279" s="232"/>
      <c r="AS279" s="232"/>
      <c r="AT279" s="232"/>
      <c r="AU279" s="232"/>
      <c r="AV279" s="232"/>
      <c r="AW279" s="232"/>
      <c r="AX279" s="232"/>
      <c r="AY279" s="232"/>
      <c r="AZ279" s="328"/>
      <c r="BA279" s="232"/>
      <c r="BB279" s="232"/>
      <c r="BC279" s="232"/>
      <c r="BD279" s="232"/>
      <c r="BE279" s="232"/>
      <c r="BF279" s="232"/>
      <c r="BG279" s="232"/>
      <c r="BH279" s="232"/>
      <c r="BI279" s="232"/>
      <c r="BJ279" s="232"/>
      <c r="BK279" s="328"/>
      <c r="BL279" s="232"/>
    </row>
    <row r="280" spans="1:64" ht="10" x14ac:dyDescent="0.2">
      <c r="A280" s="232"/>
      <c r="B280" s="328"/>
      <c r="C280" s="334"/>
      <c r="D280" s="55"/>
      <c r="E280" s="676"/>
      <c r="F280" s="676"/>
      <c r="G280" s="676"/>
      <c r="H280" s="676"/>
      <c r="I280" s="676"/>
      <c r="J280" s="676"/>
      <c r="K280" s="676"/>
      <c r="L280" s="676"/>
      <c r="M280" s="676"/>
      <c r="N280" s="676"/>
      <c r="O280" s="676"/>
      <c r="P280" s="676"/>
      <c r="Q280" s="676"/>
      <c r="R280" s="676"/>
      <c r="S280" s="676"/>
      <c r="T280" s="676"/>
      <c r="U280" s="331"/>
      <c r="V280" s="55"/>
      <c r="W280" s="232" t="s">
        <v>845</v>
      </c>
      <c r="X280" s="232"/>
      <c r="Y280" s="232"/>
      <c r="Z280" s="232"/>
      <c r="AA280" s="232"/>
      <c r="AB280" s="232"/>
      <c r="AC280" s="232"/>
      <c r="AD280" s="232"/>
      <c r="AE280" s="232"/>
      <c r="AF280" s="51" t="s">
        <v>9</v>
      </c>
      <c r="AG280" s="51"/>
      <c r="AH280" s="51"/>
      <c r="AI280" s="51"/>
      <c r="AJ280" s="51"/>
      <c r="AK280" s="51"/>
      <c r="AL280" s="328" t="s">
        <v>109</v>
      </c>
      <c r="AM280" s="334"/>
      <c r="AN280" s="232"/>
      <c r="AO280" s="232"/>
      <c r="AP280" s="232"/>
      <c r="AQ280" s="232"/>
      <c r="AR280" s="232"/>
      <c r="AS280" s="232"/>
      <c r="AT280" s="232"/>
      <c r="AU280" s="232"/>
      <c r="AV280" s="232"/>
      <c r="AW280" s="232"/>
      <c r="AX280" s="51"/>
      <c r="AY280" s="51"/>
      <c r="AZ280" s="328"/>
      <c r="BA280" s="232"/>
      <c r="BB280" s="232"/>
      <c r="BC280" s="232"/>
      <c r="BD280" s="232"/>
      <c r="BE280" s="232"/>
      <c r="BF280" s="232"/>
      <c r="BG280" s="232"/>
      <c r="BH280" s="232"/>
      <c r="BI280" s="51"/>
      <c r="BJ280" s="51"/>
      <c r="BK280" s="328"/>
      <c r="BL280" s="232"/>
    </row>
    <row r="281" spans="1:64" ht="11.25" customHeight="1" x14ac:dyDescent="0.2">
      <c r="A281" s="232"/>
      <c r="B281" s="328"/>
      <c r="C281" s="334"/>
      <c r="D281" s="55"/>
      <c r="E281" s="676"/>
      <c r="F281" s="676"/>
      <c r="G281" s="676"/>
      <c r="H281" s="676"/>
      <c r="I281" s="676"/>
      <c r="J281" s="676"/>
      <c r="K281" s="676"/>
      <c r="L281" s="676"/>
      <c r="M281" s="676"/>
      <c r="N281" s="676"/>
      <c r="O281" s="676"/>
      <c r="P281" s="676"/>
      <c r="Q281" s="676"/>
      <c r="R281" s="676"/>
      <c r="S281" s="676"/>
      <c r="T281" s="676"/>
      <c r="U281" s="331"/>
      <c r="V281" s="55"/>
      <c r="W281" s="232" t="s">
        <v>846</v>
      </c>
      <c r="X281" s="232"/>
      <c r="Y281" s="232"/>
      <c r="Z281" s="232"/>
      <c r="AA281" s="232"/>
      <c r="AB281" s="232"/>
      <c r="AC281" s="232"/>
      <c r="AD281" s="232"/>
      <c r="AE281" s="51" t="s">
        <v>9</v>
      </c>
      <c r="AF281" s="51"/>
      <c r="AG281" s="51"/>
      <c r="AH281" s="51"/>
      <c r="AI281" s="51"/>
      <c r="AJ281" s="51"/>
      <c r="AK281" s="51"/>
      <c r="AL281" s="328" t="s">
        <v>111</v>
      </c>
      <c r="AM281" s="334"/>
      <c r="AN281" s="232"/>
      <c r="AO281" s="232"/>
      <c r="AP281" s="232"/>
      <c r="AQ281" s="232"/>
      <c r="AR281" s="232"/>
      <c r="AS281" s="232"/>
      <c r="AT281" s="232"/>
      <c r="AU281" s="232"/>
      <c r="AV281" s="232"/>
      <c r="AW281" s="232"/>
      <c r="AX281" s="232"/>
      <c r="AY281" s="232"/>
      <c r="AZ281" s="328"/>
      <c r="BA281" s="232"/>
      <c r="BB281" s="232"/>
      <c r="BC281" s="232"/>
      <c r="BD281" s="232"/>
      <c r="BE281" s="232"/>
      <c r="BF281" s="232"/>
      <c r="BG281" s="232"/>
      <c r="BH281" s="232"/>
      <c r="BI281" s="232"/>
      <c r="BJ281" s="232"/>
      <c r="BK281" s="328"/>
      <c r="BL281" s="232"/>
    </row>
    <row r="282" spans="1:64" ht="10" x14ac:dyDescent="0.2">
      <c r="A282" s="232"/>
      <c r="B282" s="328"/>
      <c r="C282" s="334"/>
      <c r="D282" s="55"/>
      <c r="E282" s="676"/>
      <c r="F282" s="676"/>
      <c r="G282" s="676"/>
      <c r="H282" s="676"/>
      <c r="I282" s="676"/>
      <c r="J282" s="676"/>
      <c r="K282" s="676"/>
      <c r="L282" s="676"/>
      <c r="M282" s="676"/>
      <c r="N282" s="676"/>
      <c r="O282" s="676"/>
      <c r="P282" s="676"/>
      <c r="Q282" s="676"/>
      <c r="R282" s="676"/>
      <c r="S282" s="676"/>
      <c r="T282" s="676"/>
      <c r="U282" s="331"/>
      <c r="V282" s="55"/>
      <c r="AL282"/>
      <c r="AM282" s="334"/>
      <c r="AN282" s="232"/>
      <c r="AO282" s="232"/>
      <c r="AP282" s="232"/>
      <c r="AQ282" s="232"/>
      <c r="AR282" s="232"/>
      <c r="AS282" s="232"/>
      <c r="AT282" s="232"/>
      <c r="AU282" s="232"/>
      <c r="AV282" s="232"/>
      <c r="AW282" s="232"/>
      <c r="AY282" s="51"/>
      <c r="AZ282" s="328"/>
      <c r="BA282" s="232"/>
      <c r="BB282" s="232"/>
      <c r="BC282" s="232"/>
      <c r="BD282" s="232"/>
      <c r="BE282" s="232"/>
      <c r="BF282" s="232"/>
      <c r="BG282" s="232"/>
      <c r="BH282" s="232"/>
      <c r="BJ282" s="51"/>
      <c r="BK282" s="328"/>
      <c r="BL282" s="232"/>
    </row>
    <row r="283" spans="1:64" ht="10" x14ac:dyDescent="0.2">
      <c r="A283" s="232"/>
      <c r="B283" s="328"/>
      <c r="C283" s="334"/>
      <c r="D283" s="55"/>
      <c r="E283" s="676"/>
      <c r="F283" s="676"/>
      <c r="G283" s="676"/>
      <c r="H283" s="676"/>
      <c r="I283" s="676"/>
      <c r="J283" s="676"/>
      <c r="K283" s="676"/>
      <c r="L283" s="676"/>
      <c r="M283" s="676"/>
      <c r="N283" s="676"/>
      <c r="O283" s="676"/>
      <c r="P283" s="676"/>
      <c r="Q283" s="676"/>
      <c r="R283" s="676"/>
      <c r="S283" s="676"/>
      <c r="T283" s="676"/>
      <c r="U283" s="331"/>
      <c r="V283" s="55"/>
      <c r="W283" s="232" t="s">
        <v>253</v>
      </c>
      <c r="X283" s="232"/>
      <c r="Y283" s="232"/>
      <c r="Z283" s="91"/>
      <c r="AA283" s="91"/>
      <c r="AB283" s="91"/>
      <c r="AC283" s="91"/>
      <c r="AD283" s="91"/>
      <c r="AE283" s="91"/>
      <c r="AF283" s="91"/>
      <c r="AG283" s="91"/>
      <c r="AH283" s="91"/>
      <c r="AI283" s="91"/>
      <c r="AJ283" s="91"/>
      <c r="AK283" s="91"/>
      <c r="AL283" s="328" t="s">
        <v>265</v>
      </c>
      <c r="AM283" s="334"/>
      <c r="AN283" s="232"/>
      <c r="AO283" s="232"/>
      <c r="AP283" s="232"/>
      <c r="AQ283" s="232"/>
      <c r="AR283" s="232"/>
      <c r="AS283" s="232"/>
      <c r="AT283" s="232"/>
      <c r="AU283" s="232"/>
      <c r="AV283" s="232"/>
      <c r="AW283" s="232"/>
      <c r="AX283" s="232"/>
      <c r="AY283" s="232"/>
      <c r="AZ283" s="328"/>
      <c r="BA283" s="232"/>
      <c r="BB283" s="232"/>
      <c r="BC283" s="232"/>
      <c r="BD283" s="232"/>
      <c r="BE283" s="232"/>
      <c r="BF283" s="232"/>
      <c r="BG283" s="232"/>
      <c r="BH283" s="232"/>
      <c r="BI283" s="232"/>
      <c r="BJ283" s="232"/>
      <c r="BK283" s="328"/>
      <c r="BL283" s="232"/>
    </row>
    <row r="284" spans="1:64" ht="10" x14ac:dyDescent="0.2">
      <c r="A284" s="232"/>
      <c r="B284" s="328"/>
      <c r="C284" s="334"/>
      <c r="D284" s="55"/>
      <c r="E284" s="676"/>
      <c r="F284" s="676"/>
      <c r="G284" s="676"/>
      <c r="H284" s="676"/>
      <c r="I284" s="676"/>
      <c r="J284" s="676"/>
      <c r="K284" s="676"/>
      <c r="L284" s="676"/>
      <c r="M284" s="676"/>
      <c r="N284" s="676"/>
      <c r="O284" s="676"/>
      <c r="P284" s="676"/>
      <c r="Q284" s="676"/>
      <c r="R284" s="676"/>
      <c r="S284" s="676"/>
      <c r="T284" s="676"/>
      <c r="U284" s="331"/>
      <c r="V284" s="55"/>
      <c r="W284" s="232"/>
      <c r="X284" s="232"/>
      <c r="Y284" s="232"/>
      <c r="Z284" s="311" t="s">
        <v>102</v>
      </c>
      <c r="AA284" s="311"/>
      <c r="AB284" s="311"/>
      <c r="AC284" s="311"/>
      <c r="AD284" s="311"/>
      <c r="AE284" s="311"/>
      <c r="AF284" s="311"/>
      <c r="AG284" s="312"/>
      <c r="AH284" s="311"/>
      <c r="AI284" s="309"/>
      <c r="AJ284" s="309"/>
      <c r="AK284" s="309"/>
      <c r="AL284" s="328"/>
      <c r="AM284" s="334"/>
      <c r="AN284" s="232"/>
      <c r="AO284" s="232"/>
      <c r="AP284" s="232"/>
      <c r="AQ284" s="232"/>
      <c r="AR284" s="232"/>
      <c r="AS284" s="232"/>
      <c r="AT284" s="232"/>
      <c r="AU284" s="2"/>
      <c r="AV284" s="2"/>
      <c r="AW284" s="2"/>
      <c r="AX284" s="2"/>
      <c r="AY284" s="2"/>
      <c r="AZ284" s="328"/>
      <c r="BA284" s="232"/>
      <c r="BB284" s="232"/>
      <c r="BC284" s="232"/>
      <c r="BD284" s="232"/>
      <c r="BE284" s="232"/>
      <c r="BF284" s="2"/>
      <c r="BG284" s="2"/>
      <c r="BH284" s="2"/>
      <c r="BI284" s="2"/>
      <c r="BJ284" s="2"/>
      <c r="BK284" s="328"/>
      <c r="BL284" s="232"/>
    </row>
    <row r="285" spans="1:64" ht="6" customHeight="1" x14ac:dyDescent="0.2">
      <c r="A285" s="91"/>
      <c r="B285" s="90"/>
      <c r="C285" s="52"/>
      <c r="D285" s="28"/>
      <c r="E285" s="91"/>
      <c r="F285" s="91"/>
      <c r="G285" s="91"/>
      <c r="H285" s="91"/>
      <c r="I285" s="91"/>
      <c r="J285" s="91"/>
      <c r="K285" s="91"/>
      <c r="L285" s="91"/>
      <c r="M285" s="91"/>
      <c r="N285" s="91"/>
      <c r="O285" s="91"/>
      <c r="P285" s="91"/>
      <c r="Q285" s="91"/>
      <c r="R285" s="91"/>
      <c r="S285" s="91"/>
      <c r="T285" s="91"/>
      <c r="U285" s="91"/>
      <c r="V285" s="28"/>
      <c r="W285" s="91"/>
      <c r="X285" s="91"/>
      <c r="Y285" s="91"/>
      <c r="Z285" s="91"/>
      <c r="AA285" s="91"/>
      <c r="AB285" s="91"/>
      <c r="AC285" s="91"/>
      <c r="AD285" s="91"/>
      <c r="AE285" s="91"/>
      <c r="AF285" s="91"/>
      <c r="AG285" s="91"/>
      <c r="AH285" s="91"/>
      <c r="AI285" s="91"/>
      <c r="AJ285" s="91"/>
      <c r="AK285" s="91"/>
      <c r="AL285" s="90"/>
      <c r="AM285" s="52"/>
      <c r="AN285" s="91"/>
      <c r="AO285" s="91"/>
      <c r="AP285" s="91"/>
      <c r="AQ285" s="91"/>
      <c r="AR285" s="232"/>
      <c r="AS285" s="232"/>
      <c r="AT285" s="232"/>
      <c r="AU285" s="232"/>
      <c r="AV285" s="232"/>
      <c r="AW285" s="232"/>
      <c r="AX285" s="232"/>
      <c r="AY285" s="232"/>
      <c r="AZ285" s="328"/>
      <c r="BA285" s="232"/>
      <c r="BB285" s="232"/>
      <c r="BC285" s="232"/>
      <c r="BD285" s="232"/>
      <c r="BE285" s="232"/>
      <c r="BF285" s="232"/>
      <c r="BG285" s="232"/>
      <c r="BH285" s="232"/>
      <c r="BI285" s="232"/>
      <c r="BJ285" s="232"/>
      <c r="BK285" s="328"/>
      <c r="BL285" s="232"/>
    </row>
    <row r="286" spans="1:64" ht="6" customHeight="1" x14ac:dyDescent="0.2">
      <c r="A286" s="232"/>
      <c r="B286" s="328"/>
      <c r="C286" s="334"/>
      <c r="D286" s="55"/>
      <c r="E286" s="232"/>
      <c r="F286" s="232"/>
      <c r="G286" s="232"/>
      <c r="H286" s="232"/>
      <c r="I286" s="232"/>
      <c r="J286" s="232"/>
      <c r="K286" s="232"/>
      <c r="L286" s="232"/>
      <c r="M286" s="232"/>
      <c r="N286" s="232"/>
      <c r="O286" s="232"/>
      <c r="P286" s="232"/>
      <c r="Q286" s="232"/>
      <c r="R286" s="232"/>
      <c r="S286" s="232"/>
      <c r="T286" s="232"/>
      <c r="U286" s="232"/>
      <c r="V286" s="55"/>
      <c r="W286" s="232"/>
      <c r="X286" s="232"/>
      <c r="Y286" s="232"/>
      <c r="Z286" s="232"/>
      <c r="AA286" s="232"/>
      <c r="AB286" s="232"/>
      <c r="AC286" s="232"/>
      <c r="AD286" s="232"/>
      <c r="AE286" s="232"/>
      <c r="AF286" s="232"/>
      <c r="AG286" s="232"/>
      <c r="AH286" s="232"/>
      <c r="AI286" s="232"/>
      <c r="AJ286" s="232"/>
      <c r="AK286" s="232"/>
      <c r="AL286" s="232"/>
      <c r="AM286" s="334"/>
      <c r="AN286" s="55"/>
      <c r="AO286" s="232"/>
      <c r="AP286" s="232"/>
      <c r="AQ286" s="232"/>
    </row>
    <row r="287" spans="1:64" ht="11.25" customHeight="1" x14ac:dyDescent="0.2">
      <c r="A287" s="232"/>
      <c r="B287" s="146">
        <v>737</v>
      </c>
      <c r="C287" s="334"/>
      <c r="D287" s="55"/>
      <c r="E287" s="671" t="str">
        <f ca="1">VLOOKUP(INDIRECT(ADDRESS(ROW(),COLUMN()-3)),Language_Translations,MATCH(Language_Selected,Language_Options,0),FALSE)</f>
        <v>In total, with how many different people have you had sexual intercourse in your lifetime?</v>
      </c>
      <c r="F287" s="671"/>
      <c r="G287" s="671"/>
      <c r="H287" s="671"/>
      <c r="I287" s="671"/>
      <c r="J287" s="671"/>
      <c r="K287" s="671"/>
      <c r="L287" s="671"/>
      <c r="M287" s="671"/>
      <c r="N287" s="671"/>
      <c r="O287" s="671"/>
      <c r="P287" s="671"/>
      <c r="Q287" s="671"/>
      <c r="R287" s="671"/>
      <c r="S287" s="671"/>
      <c r="T287" s="671"/>
      <c r="U287" s="232"/>
      <c r="V287" s="55"/>
      <c r="AL287"/>
      <c r="AM287" s="334"/>
      <c r="AN287" s="55"/>
      <c r="AO287" s="232"/>
      <c r="AP287" s="232"/>
      <c r="AQ287" s="232"/>
    </row>
    <row r="288" spans="1:64" ht="10" x14ac:dyDescent="0.2">
      <c r="A288" s="232"/>
      <c r="B288" s="328"/>
      <c r="C288" s="334"/>
      <c r="D288" s="55"/>
      <c r="E288" s="671"/>
      <c r="F288" s="671"/>
      <c r="G288" s="671"/>
      <c r="H288" s="671"/>
      <c r="I288" s="671"/>
      <c r="J288" s="671"/>
      <c r="K288" s="671"/>
      <c r="L288" s="671"/>
      <c r="M288" s="671"/>
      <c r="N288" s="671"/>
      <c r="O288" s="671"/>
      <c r="P288" s="671"/>
      <c r="Q288" s="671"/>
      <c r="R288" s="671"/>
      <c r="S288" s="671"/>
      <c r="T288" s="671"/>
      <c r="U288" s="232"/>
      <c r="V288" s="55"/>
      <c r="W288" s="232" t="s">
        <v>847</v>
      </c>
      <c r="X288" s="232"/>
      <c r="Y288" s="232"/>
      <c r="Z288" s="232"/>
      <c r="AA288" s="232"/>
      <c r="AB288" s="232"/>
      <c r="AC288" s="232"/>
      <c r="AD288" s="232"/>
      <c r="AE288" s="232"/>
      <c r="AF288" s="232"/>
      <c r="AG288" s="232"/>
      <c r="AH288" s="232"/>
      <c r="AI288" s="29"/>
      <c r="AJ288" s="50"/>
      <c r="AK288" s="29"/>
      <c r="AL288" s="50"/>
      <c r="AM288" s="334"/>
      <c r="AN288" s="55"/>
      <c r="AO288" s="232"/>
      <c r="AP288" s="232"/>
      <c r="AQ288" s="232"/>
    </row>
    <row r="289" spans="1:43" ht="10" x14ac:dyDescent="0.2">
      <c r="A289" s="232"/>
      <c r="B289" s="328"/>
      <c r="C289" s="334"/>
      <c r="D289" s="55"/>
      <c r="E289" s="671"/>
      <c r="F289" s="671"/>
      <c r="G289" s="671"/>
      <c r="H289" s="671"/>
      <c r="I289" s="671"/>
      <c r="J289" s="671"/>
      <c r="K289" s="671"/>
      <c r="L289" s="671"/>
      <c r="M289" s="671"/>
      <c r="N289" s="671"/>
      <c r="O289" s="671"/>
      <c r="P289" s="671"/>
      <c r="Q289" s="671"/>
      <c r="R289" s="671"/>
      <c r="S289" s="671"/>
      <c r="T289" s="671"/>
      <c r="U289" s="232"/>
      <c r="V289" s="55"/>
      <c r="X289" s="232" t="s">
        <v>848</v>
      </c>
      <c r="Y289" s="232"/>
      <c r="Z289" s="232"/>
      <c r="AA289" s="232"/>
      <c r="AB289" s="51" t="s">
        <v>9</v>
      </c>
      <c r="AC289" s="111"/>
      <c r="AD289" s="111"/>
      <c r="AE289" s="111"/>
      <c r="AF289" s="111"/>
      <c r="AG289" s="111"/>
      <c r="AH289" s="111"/>
      <c r="AI289" s="28"/>
      <c r="AJ289" s="52"/>
      <c r="AK289" s="28"/>
      <c r="AL289" s="52"/>
      <c r="AM289" s="334"/>
      <c r="AN289" s="55"/>
      <c r="AO289" s="232"/>
      <c r="AP289" s="232"/>
      <c r="AQ289" s="232"/>
    </row>
    <row r="290" spans="1:43" ht="10" x14ac:dyDescent="0.2">
      <c r="A290" s="232"/>
      <c r="B290" s="328"/>
      <c r="C290" s="334"/>
      <c r="D290" s="55"/>
      <c r="E290" s="670" t="s">
        <v>849</v>
      </c>
      <c r="F290" s="670"/>
      <c r="G290" s="670"/>
      <c r="H290" s="670"/>
      <c r="I290" s="670"/>
      <c r="J290" s="670"/>
      <c r="K290" s="670"/>
      <c r="L290" s="670"/>
      <c r="M290" s="670"/>
      <c r="N290" s="670"/>
      <c r="O290" s="670"/>
      <c r="P290" s="670"/>
      <c r="Q290" s="670"/>
      <c r="R290" s="670"/>
      <c r="S290" s="670"/>
      <c r="T290" s="670"/>
      <c r="U290" s="232"/>
      <c r="V290" s="55"/>
      <c r="W290" s="232"/>
      <c r="X290" s="232"/>
      <c r="Y290" s="232"/>
      <c r="Z290" s="232"/>
      <c r="AA290" s="232"/>
      <c r="AB290" s="232"/>
      <c r="AC290" s="232"/>
      <c r="AD290" s="232"/>
      <c r="AE290" s="232"/>
      <c r="AF290" s="232"/>
      <c r="AG290" s="232"/>
      <c r="AH290" s="232"/>
      <c r="AI290" s="232"/>
      <c r="AJ290" s="232"/>
      <c r="AK290" s="232"/>
      <c r="AL290" s="232"/>
      <c r="AM290" s="334"/>
      <c r="AN290" s="55"/>
      <c r="AO290" s="232"/>
      <c r="AP290" s="232"/>
      <c r="AQ290" s="232"/>
    </row>
    <row r="291" spans="1:43" ht="10" x14ac:dyDescent="0.2">
      <c r="A291" s="232"/>
      <c r="B291" s="328"/>
      <c r="C291" s="334"/>
      <c r="D291" s="55"/>
      <c r="E291" s="670"/>
      <c r="F291" s="670"/>
      <c r="G291" s="670"/>
      <c r="H291" s="670"/>
      <c r="I291" s="670"/>
      <c r="J291" s="670"/>
      <c r="K291" s="670"/>
      <c r="L291" s="670"/>
      <c r="M291" s="670"/>
      <c r="N291" s="670"/>
      <c r="O291" s="670"/>
      <c r="P291" s="670"/>
      <c r="Q291" s="670"/>
      <c r="R291" s="670"/>
      <c r="S291" s="670"/>
      <c r="T291" s="670"/>
      <c r="U291" s="232"/>
      <c r="V291" s="55"/>
      <c r="W291" s="232" t="s">
        <v>260</v>
      </c>
      <c r="X291" s="232"/>
      <c r="Y291" s="232"/>
      <c r="Z291" s="232"/>
      <c r="AA291" s="232"/>
      <c r="AB291" s="51" t="s">
        <v>9</v>
      </c>
      <c r="AC291" s="111"/>
      <c r="AD291" s="51"/>
      <c r="AE291" s="51"/>
      <c r="AF291" s="51"/>
      <c r="AG291" s="51"/>
      <c r="AH291" s="51"/>
      <c r="AI291" s="51"/>
      <c r="AJ291" s="51"/>
      <c r="AK291" s="111"/>
      <c r="AL291" s="89" t="s">
        <v>83</v>
      </c>
      <c r="AM291" s="334"/>
      <c r="AN291" s="55"/>
      <c r="AO291" s="232"/>
      <c r="AP291" s="232"/>
      <c r="AQ291" s="232"/>
    </row>
    <row r="292" spans="1:43" ht="10" x14ac:dyDescent="0.2">
      <c r="A292" s="232"/>
      <c r="B292" s="328"/>
      <c r="C292" s="334"/>
      <c r="D292" s="55"/>
      <c r="E292" s="670"/>
      <c r="F292" s="670"/>
      <c r="G292" s="670"/>
      <c r="H292" s="670"/>
      <c r="I292" s="670"/>
      <c r="J292" s="670"/>
      <c r="K292" s="670"/>
      <c r="L292" s="670"/>
      <c r="M292" s="670"/>
      <c r="N292" s="670"/>
      <c r="O292" s="670"/>
      <c r="P292" s="670"/>
      <c r="Q292" s="670"/>
      <c r="R292" s="670"/>
      <c r="S292" s="670"/>
      <c r="T292" s="670"/>
      <c r="U292" s="232"/>
      <c r="V292" s="55"/>
      <c r="W292" s="232"/>
      <c r="X292" s="232"/>
      <c r="Y292" s="232"/>
      <c r="Z292" s="232"/>
      <c r="AA292" s="232"/>
      <c r="AB292" s="232"/>
      <c r="AC292" s="232"/>
      <c r="AD292" s="232"/>
      <c r="AE292" s="232"/>
      <c r="AF292" s="232"/>
      <c r="AG292" s="232"/>
      <c r="AH292" s="232"/>
      <c r="AI292" s="232"/>
      <c r="AJ292" s="232"/>
      <c r="AK292" s="232"/>
      <c r="AL292" s="232"/>
      <c r="AM292" s="334"/>
      <c r="AN292" s="55"/>
      <c r="AO292" s="232"/>
      <c r="AP292" s="232"/>
      <c r="AQ292" s="232"/>
    </row>
    <row r="293" spans="1:43" ht="6" customHeight="1" thickBot="1" x14ac:dyDescent="0.25">
      <c r="A293" s="91"/>
      <c r="B293" s="90"/>
      <c r="C293" s="52"/>
      <c r="D293" s="28"/>
      <c r="E293" s="91"/>
      <c r="F293" s="91"/>
      <c r="G293" s="91"/>
      <c r="H293" s="91"/>
      <c r="I293" s="91"/>
      <c r="J293" s="91"/>
      <c r="K293" s="91"/>
      <c r="L293" s="91"/>
      <c r="M293" s="91"/>
      <c r="N293" s="91"/>
      <c r="O293" s="91"/>
      <c r="P293" s="91"/>
      <c r="Q293" s="91"/>
      <c r="R293" s="91"/>
      <c r="S293" s="91"/>
      <c r="T293" s="91"/>
      <c r="U293" s="91"/>
      <c r="V293" s="28"/>
      <c r="W293" s="91"/>
      <c r="X293" s="91"/>
      <c r="Y293" s="91"/>
      <c r="Z293" s="91"/>
      <c r="AA293" s="91"/>
      <c r="AB293" s="91"/>
      <c r="AC293" s="91"/>
      <c r="AD293" s="91"/>
      <c r="AE293" s="91"/>
      <c r="AF293" s="91"/>
      <c r="AG293" s="91"/>
      <c r="AH293" s="91"/>
      <c r="AI293" s="91"/>
      <c r="AJ293" s="91"/>
      <c r="AK293" s="91"/>
      <c r="AL293" s="91"/>
      <c r="AM293" s="52"/>
      <c r="AN293" s="28"/>
      <c r="AO293" s="91"/>
      <c r="AP293" s="91"/>
      <c r="AQ293" s="91"/>
    </row>
    <row r="294" spans="1:43" ht="6" customHeight="1" x14ac:dyDescent="0.2">
      <c r="A294" s="96"/>
      <c r="B294" s="97"/>
      <c r="C294" s="98"/>
      <c r="D294" s="99"/>
      <c r="E294" s="1"/>
      <c r="F294" s="1"/>
      <c r="G294" s="1"/>
      <c r="H294" s="1"/>
      <c r="I294" s="1"/>
      <c r="J294" s="1"/>
      <c r="K294" s="1"/>
      <c r="L294" s="1"/>
      <c r="M294" s="1"/>
      <c r="N294" s="1"/>
      <c r="O294" s="1"/>
      <c r="P294" s="1"/>
      <c r="Q294" s="1"/>
      <c r="R294" s="1"/>
      <c r="S294" s="1"/>
      <c r="T294" s="1"/>
      <c r="U294" s="1"/>
      <c r="V294" s="99"/>
      <c r="W294" s="1"/>
      <c r="X294" s="1"/>
      <c r="Y294" s="1"/>
      <c r="Z294" s="1"/>
      <c r="AA294" s="1"/>
      <c r="AB294" s="1"/>
      <c r="AC294" s="1"/>
      <c r="AD294" s="1"/>
      <c r="AE294" s="1"/>
      <c r="AF294" s="1"/>
      <c r="AG294" s="1"/>
      <c r="AH294" s="1"/>
      <c r="AI294" s="97"/>
      <c r="AJ294" s="1"/>
      <c r="AK294" s="1"/>
      <c r="AL294" s="97"/>
      <c r="AM294" s="98"/>
      <c r="AN294" s="99"/>
      <c r="AO294" s="1"/>
      <c r="AP294" s="1"/>
      <c r="AQ294" s="101"/>
    </row>
    <row r="295" spans="1:43" ht="10" x14ac:dyDescent="0.2">
      <c r="A295" s="102"/>
      <c r="B295" s="146">
        <v>738</v>
      </c>
      <c r="C295" s="334"/>
      <c r="D295" s="55"/>
      <c r="E295" s="670" t="s">
        <v>850</v>
      </c>
      <c r="F295" s="670"/>
      <c r="G295" s="670"/>
      <c r="H295" s="670"/>
      <c r="I295" s="670"/>
      <c r="J295" s="670"/>
      <c r="K295" s="670"/>
      <c r="L295" s="670"/>
      <c r="M295" s="670"/>
      <c r="N295" s="670"/>
      <c r="O295" s="670"/>
      <c r="P295" s="670"/>
      <c r="Q295" s="670"/>
      <c r="R295" s="670"/>
      <c r="S295" s="670"/>
      <c r="T295" s="670"/>
      <c r="U295" s="232"/>
      <c r="V295" s="55"/>
      <c r="W295" s="232"/>
      <c r="X295" s="232"/>
      <c r="Y295" s="232"/>
      <c r="Z295" s="232"/>
      <c r="AA295" s="232"/>
      <c r="AB295" s="232"/>
      <c r="AC295" s="232"/>
      <c r="AD295" s="232"/>
      <c r="AE295" s="232"/>
      <c r="AF295" s="232"/>
      <c r="AG295" s="232"/>
      <c r="AI295" s="328" t="s">
        <v>112</v>
      </c>
      <c r="AJ295" s="232"/>
      <c r="AK295" s="232"/>
      <c r="AL295" s="328" t="s">
        <v>113</v>
      </c>
      <c r="AM295" s="334"/>
      <c r="AN295" s="55"/>
      <c r="AO295" s="232"/>
      <c r="AP295" s="232"/>
      <c r="AQ295" s="103"/>
    </row>
    <row r="296" spans="1:43" ht="10" x14ac:dyDescent="0.2">
      <c r="A296" s="102"/>
      <c r="B296" s="328"/>
      <c r="C296" s="334"/>
      <c r="D296" s="55"/>
      <c r="E296" s="670"/>
      <c r="F296" s="670"/>
      <c r="G296" s="670"/>
      <c r="H296" s="670"/>
      <c r="I296" s="670"/>
      <c r="J296" s="670"/>
      <c r="K296" s="670"/>
      <c r="L296" s="670"/>
      <c r="M296" s="670"/>
      <c r="N296" s="670"/>
      <c r="O296" s="670"/>
      <c r="P296" s="670"/>
      <c r="Q296" s="670"/>
      <c r="R296" s="670"/>
      <c r="S296" s="670"/>
      <c r="T296" s="670"/>
      <c r="U296" s="232"/>
      <c r="V296" s="55"/>
      <c r="W296" s="232" t="s">
        <v>851</v>
      </c>
      <c r="X296" s="232"/>
      <c r="Y296" s="232"/>
      <c r="Z296" s="232"/>
      <c r="AA296" s="232"/>
      <c r="AB296" s="51" t="s">
        <v>9</v>
      </c>
      <c r="AC296" s="51"/>
      <c r="AD296" s="111"/>
      <c r="AE296" s="111"/>
      <c r="AF296" s="51"/>
      <c r="AG296" s="51"/>
      <c r="AH296" s="51"/>
      <c r="AI296" s="93" t="s">
        <v>87</v>
      </c>
      <c r="AJ296" s="232"/>
      <c r="AK296" s="232"/>
      <c r="AL296" s="93" t="s">
        <v>89</v>
      </c>
      <c r="AM296" s="334"/>
      <c r="AN296" s="55"/>
      <c r="AO296" s="232"/>
      <c r="AP296" s="232"/>
      <c r="AQ296" s="103"/>
    </row>
    <row r="297" spans="1:43" ht="10" x14ac:dyDescent="0.2">
      <c r="A297" s="102"/>
      <c r="B297" s="328"/>
      <c r="C297" s="334"/>
      <c r="D297" s="55"/>
      <c r="E297" s="670"/>
      <c r="F297" s="670"/>
      <c r="G297" s="670"/>
      <c r="H297" s="670"/>
      <c r="I297" s="670"/>
      <c r="J297" s="670"/>
      <c r="K297" s="670"/>
      <c r="L297" s="670"/>
      <c r="M297" s="670"/>
      <c r="N297" s="670"/>
      <c r="O297" s="670"/>
      <c r="P297" s="670"/>
      <c r="Q297" s="670"/>
      <c r="R297" s="670"/>
      <c r="S297" s="670"/>
      <c r="T297" s="670"/>
      <c r="U297" s="232"/>
      <c r="V297" s="55"/>
      <c r="W297" s="232" t="s">
        <v>852</v>
      </c>
      <c r="X297" s="232"/>
      <c r="Y297" s="232"/>
      <c r="Z297" s="232"/>
      <c r="AA297" s="232"/>
      <c r="AB297" s="51" t="s">
        <v>9</v>
      </c>
      <c r="AC297" s="51"/>
      <c r="AD297" s="111"/>
      <c r="AE297" s="111"/>
      <c r="AF297" s="51"/>
      <c r="AG297" s="51"/>
      <c r="AH297" s="51"/>
      <c r="AI297" s="93" t="s">
        <v>87</v>
      </c>
      <c r="AJ297" s="232"/>
      <c r="AK297" s="232"/>
      <c r="AL297" s="93" t="s">
        <v>89</v>
      </c>
      <c r="AM297" s="334"/>
      <c r="AN297" s="55"/>
      <c r="AO297" s="232"/>
      <c r="AP297" s="232"/>
      <c r="AQ297" s="103"/>
    </row>
    <row r="298" spans="1:43" ht="10" x14ac:dyDescent="0.2">
      <c r="A298" s="102"/>
      <c r="B298" s="328"/>
      <c r="C298" s="334"/>
      <c r="D298" s="55"/>
      <c r="E298" s="670"/>
      <c r="F298" s="670"/>
      <c r="G298" s="670"/>
      <c r="H298" s="670"/>
      <c r="I298" s="670"/>
      <c r="J298" s="670"/>
      <c r="K298" s="670"/>
      <c r="L298" s="670"/>
      <c r="M298" s="670"/>
      <c r="N298" s="670"/>
      <c r="O298" s="670"/>
      <c r="P298" s="670"/>
      <c r="Q298" s="670"/>
      <c r="R298" s="670"/>
      <c r="S298" s="670"/>
      <c r="T298" s="670"/>
      <c r="U298" s="232"/>
      <c r="V298" s="55"/>
      <c r="W298" s="232" t="s">
        <v>853</v>
      </c>
      <c r="X298" s="232"/>
      <c r="Y298" s="232"/>
      <c r="Z298" s="232"/>
      <c r="AA298" s="232"/>
      <c r="AB298" s="232"/>
      <c r="AC298" s="51" t="s">
        <v>9</v>
      </c>
      <c r="AD298" s="111"/>
      <c r="AE298" s="111"/>
      <c r="AF298" s="51"/>
      <c r="AG298" s="51"/>
      <c r="AH298" s="51"/>
      <c r="AI298" s="93" t="s">
        <v>87</v>
      </c>
      <c r="AJ298" s="232"/>
      <c r="AK298" s="232"/>
      <c r="AL298" s="93" t="s">
        <v>89</v>
      </c>
      <c r="AM298" s="334"/>
      <c r="AN298" s="55"/>
      <c r="AO298" s="232"/>
      <c r="AP298" s="232"/>
      <c r="AQ298" s="103"/>
    </row>
    <row r="299" spans="1:43" ht="6" customHeight="1" thickBot="1" x14ac:dyDescent="0.25">
      <c r="A299" s="104"/>
      <c r="B299" s="332"/>
      <c r="C299" s="86"/>
      <c r="D299" s="87"/>
      <c r="E299" s="85"/>
      <c r="F299" s="85"/>
      <c r="G299" s="85"/>
      <c r="H299" s="85"/>
      <c r="I299" s="85"/>
      <c r="J299" s="85"/>
      <c r="K299" s="85"/>
      <c r="L299" s="85"/>
      <c r="M299" s="85"/>
      <c r="N299" s="85"/>
      <c r="O299" s="85"/>
      <c r="P299" s="85"/>
      <c r="Q299" s="85"/>
      <c r="R299" s="85"/>
      <c r="S299" s="85"/>
      <c r="T299" s="85"/>
      <c r="U299" s="85"/>
      <c r="V299" s="87"/>
      <c r="W299" s="85"/>
      <c r="X299" s="85"/>
      <c r="Y299" s="85"/>
      <c r="Z299" s="85"/>
      <c r="AA299" s="85"/>
      <c r="AB299" s="85"/>
      <c r="AC299" s="85"/>
      <c r="AD299" s="85"/>
      <c r="AE299" s="85"/>
      <c r="AF299" s="85"/>
      <c r="AG299" s="85"/>
      <c r="AH299" s="85"/>
      <c r="AI299" s="332"/>
      <c r="AJ299" s="85"/>
      <c r="AK299" s="85"/>
      <c r="AL299" s="332"/>
      <c r="AM299" s="86"/>
      <c r="AN299" s="87"/>
      <c r="AO299" s="85"/>
      <c r="AP299" s="85"/>
      <c r="AQ299" s="106"/>
    </row>
    <row r="300" spans="1:43" ht="6" customHeight="1" x14ac:dyDescent="0.2">
      <c r="A300" s="17"/>
      <c r="B300" s="448"/>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row>
    <row r="301" spans="1:43" ht="11.25" customHeight="1" x14ac:dyDescent="0.2">
      <c r="A301" s="140"/>
      <c r="B301" s="670" t="s">
        <v>854</v>
      </c>
      <c r="C301" s="670"/>
      <c r="D301" s="670"/>
      <c r="E301" s="670"/>
      <c r="F301" s="670"/>
      <c r="G301" s="670"/>
      <c r="H301" s="670"/>
      <c r="I301" s="670"/>
      <c r="J301" s="670"/>
      <c r="K301" s="670"/>
      <c r="L301" s="670"/>
      <c r="M301" s="670"/>
      <c r="N301" s="670"/>
      <c r="O301" s="670"/>
      <c r="P301" s="670"/>
      <c r="Q301" s="670"/>
      <c r="R301" s="670"/>
      <c r="S301" s="670"/>
      <c r="T301" s="670"/>
      <c r="U301" s="670"/>
      <c r="V301" s="670"/>
      <c r="W301" s="670"/>
      <c r="X301" s="670"/>
      <c r="Y301" s="670"/>
      <c r="Z301" s="670"/>
      <c r="AA301" s="670"/>
      <c r="AB301" s="670"/>
      <c r="AC301" s="670"/>
      <c r="AD301" s="670"/>
      <c r="AE301" s="670"/>
      <c r="AF301" s="670"/>
      <c r="AG301" s="670"/>
      <c r="AH301" s="670"/>
      <c r="AI301" s="670"/>
      <c r="AJ301" s="670"/>
      <c r="AK301" s="670"/>
      <c r="AL301" s="670"/>
      <c r="AM301" s="670"/>
      <c r="AN301" s="670"/>
      <c r="AO301" s="670"/>
      <c r="AP301" s="253"/>
      <c r="AQ301" s="4"/>
    </row>
    <row r="302" spans="1:43" ht="11.25" customHeight="1" x14ac:dyDescent="0.2">
      <c r="A302" s="140"/>
      <c r="B302" s="670" t="s">
        <v>855</v>
      </c>
      <c r="C302" s="670"/>
      <c r="D302" s="670"/>
      <c r="E302" s="670"/>
      <c r="F302" s="670"/>
      <c r="G302" s="670"/>
      <c r="H302" s="670"/>
      <c r="I302" s="670"/>
      <c r="J302" s="670"/>
      <c r="K302" s="670"/>
      <c r="L302" s="670"/>
      <c r="M302" s="670"/>
      <c r="N302" s="670"/>
      <c r="O302" s="670"/>
      <c r="P302" s="670"/>
      <c r="Q302" s="670"/>
      <c r="R302" s="670"/>
      <c r="S302" s="670"/>
      <c r="T302" s="670"/>
      <c r="U302" s="670"/>
      <c r="V302" s="670"/>
      <c r="W302" s="670"/>
      <c r="X302" s="670"/>
      <c r="Y302" s="670"/>
      <c r="Z302" s="670"/>
      <c r="AA302" s="670"/>
      <c r="AB302" s="670"/>
      <c r="AC302" s="670"/>
      <c r="AD302" s="670"/>
      <c r="AE302" s="670"/>
      <c r="AF302" s="670"/>
      <c r="AG302" s="670"/>
      <c r="AH302" s="670"/>
      <c r="AI302" s="670"/>
      <c r="AJ302" s="670"/>
      <c r="AK302" s="670"/>
      <c r="AL302" s="670"/>
      <c r="AM302" s="670"/>
      <c r="AN302" s="670"/>
      <c r="AO302" s="670"/>
      <c r="AP302" s="253"/>
      <c r="AQ302" s="4"/>
    </row>
    <row r="303" spans="1:43" ht="10" x14ac:dyDescent="0.2">
      <c r="A303" s="140"/>
      <c r="B303" s="670"/>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70"/>
      <c r="AL303" s="670"/>
      <c r="AM303" s="670"/>
      <c r="AN303" s="670"/>
      <c r="AO303" s="670"/>
      <c r="AP303" s="253"/>
      <c r="AQ303" s="4"/>
    </row>
    <row r="304" spans="1:43" ht="10" x14ac:dyDescent="0.2">
      <c r="B304" s="670" t="s">
        <v>856</v>
      </c>
      <c r="C304" s="670"/>
      <c r="D304" s="670"/>
      <c r="E304" s="670"/>
      <c r="F304" s="670"/>
      <c r="G304" s="670"/>
      <c r="H304" s="670"/>
      <c r="I304" s="670"/>
      <c r="J304" s="670"/>
      <c r="K304" s="670"/>
      <c r="L304" s="670"/>
      <c r="M304" s="670"/>
      <c r="N304" s="670"/>
      <c r="O304" s="670"/>
      <c r="P304" s="670"/>
      <c r="Q304" s="670"/>
      <c r="R304" s="670"/>
      <c r="S304" s="670"/>
      <c r="T304" s="670"/>
      <c r="U304" s="670"/>
      <c r="V304" s="670"/>
      <c r="W304" s="670"/>
      <c r="X304" s="670"/>
      <c r="Y304" s="670"/>
      <c r="Z304" s="670"/>
      <c r="AA304" s="670"/>
      <c r="AB304" s="670"/>
      <c r="AC304" s="670"/>
      <c r="AD304" s="670"/>
      <c r="AE304" s="670"/>
      <c r="AF304" s="670"/>
      <c r="AG304" s="670"/>
      <c r="AH304" s="670"/>
      <c r="AI304" s="670"/>
      <c r="AJ304" s="670"/>
      <c r="AK304" s="670"/>
      <c r="AL304" s="670"/>
      <c r="AM304" s="670"/>
      <c r="AN304" s="670"/>
      <c r="AO304" s="670"/>
    </row>
    <row r="305" spans="1:43" ht="6" customHeight="1" x14ac:dyDescent="0.2">
      <c r="A305" s="140"/>
      <c r="B305" s="440"/>
      <c r="C305" s="439"/>
      <c r="D305" s="439"/>
      <c r="E305" s="439"/>
      <c r="F305" s="439"/>
      <c r="G305" s="439"/>
      <c r="H305" s="439"/>
      <c r="I305" s="439"/>
      <c r="J305" s="439"/>
      <c r="K305" s="439"/>
      <c r="L305" s="439"/>
      <c r="M305" s="439"/>
      <c r="N305" s="439"/>
      <c r="O305" s="439"/>
      <c r="P305" s="439"/>
      <c r="Q305" s="439"/>
      <c r="R305" s="439"/>
      <c r="S305" s="439"/>
      <c r="T305" s="439"/>
      <c r="U305" s="439"/>
      <c r="V305" s="439"/>
      <c r="W305" s="439"/>
      <c r="X305" s="439"/>
      <c r="Y305" s="439"/>
      <c r="Z305" s="439"/>
      <c r="AA305" s="439"/>
      <c r="AB305" s="439"/>
      <c r="AC305" s="439"/>
      <c r="AD305" s="439"/>
      <c r="AE305" s="439"/>
      <c r="AF305" s="439"/>
      <c r="AG305" s="439"/>
      <c r="AH305" s="439"/>
      <c r="AI305" s="439"/>
      <c r="AJ305" s="439"/>
      <c r="AK305" s="439"/>
      <c r="AL305" s="439"/>
      <c r="AM305" s="439"/>
      <c r="AN305" s="439"/>
      <c r="AO305" s="439"/>
    </row>
    <row r="306" spans="1:43" ht="6" customHeight="1" x14ac:dyDescent="0.2">
      <c r="A306" s="232"/>
      <c r="B306" s="328"/>
      <c r="C306" s="232"/>
      <c r="D306" s="232"/>
      <c r="E306" s="232"/>
      <c r="F306" s="232"/>
      <c r="G306" s="232"/>
      <c r="H306" s="232"/>
      <c r="I306" s="232"/>
      <c r="J306" s="232"/>
      <c r="K306" s="232"/>
      <c r="L306" s="232"/>
      <c r="M306" s="232"/>
      <c r="N306" s="232"/>
      <c r="O306" s="232"/>
      <c r="P306" s="232"/>
      <c r="Q306" s="232"/>
      <c r="R306" s="232"/>
      <c r="S306" s="232"/>
      <c r="T306" s="232"/>
      <c r="U306" s="232"/>
      <c r="V306" s="232"/>
      <c r="W306" s="232"/>
      <c r="X306" s="232"/>
      <c r="Y306" s="232"/>
      <c r="Z306" s="232"/>
      <c r="AA306" s="232"/>
      <c r="AB306" s="232"/>
      <c r="AC306" s="232"/>
      <c r="AD306" s="232"/>
      <c r="AE306" s="232"/>
      <c r="AF306" s="232"/>
      <c r="AG306" s="232"/>
      <c r="AH306" s="232"/>
      <c r="AI306" s="232"/>
      <c r="AJ306" s="232"/>
      <c r="AK306" s="232"/>
      <c r="AL306" s="232"/>
      <c r="AM306" s="232"/>
      <c r="AN306" s="232"/>
      <c r="AO306" s="232"/>
      <c r="AP306" s="232"/>
      <c r="AQ306" s="232"/>
    </row>
    <row r="307" spans="1:43" ht="6" customHeight="1" x14ac:dyDescent="0.2"/>
  </sheetData>
  <sheetProtection formatCells="0" formatRows="0" insertRows="0" deleteRows="0"/>
  <mergeCells count="65">
    <mergeCell ref="AP169:AP170"/>
    <mergeCell ref="B304:AO304"/>
    <mergeCell ref="E197:T203"/>
    <mergeCell ref="Y203:AK203"/>
    <mergeCell ref="Y216:AK216"/>
    <mergeCell ref="Y224:AK224"/>
    <mergeCell ref="Z232:AK232"/>
    <mergeCell ref="Z189:AK189"/>
    <mergeCell ref="E193:T195"/>
    <mergeCell ref="E295:T298"/>
    <mergeCell ref="B301:AO301"/>
    <mergeCell ref="B302:AO303"/>
    <mergeCell ref="E267:T269"/>
    <mergeCell ref="E272:T273"/>
    <mergeCell ref="E276:T284"/>
    <mergeCell ref="E287:T289"/>
    <mergeCell ref="E290:T292"/>
    <mergeCell ref="E180:T181"/>
    <mergeCell ref="E236:T244"/>
    <mergeCell ref="E247:T249"/>
    <mergeCell ref="E252:T253"/>
    <mergeCell ref="E256:T264"/>
    <mergeCell ref="E184:T188"/>
    <mergeCell ref="E189:T190"/>
    <mergeCell ref="E10:T12"/>
    <mergeCell ref="E15:T17"/>
    <mergeCell ref="E44:T45"/>
    <mergeCell ref="E48:T51"/>
    <mergeCell ref="E54:T56"/>
    <mergeCell ref="E20:T22"/>
    <mergeCell ref="E25:T29"/>
    <mergeCell ref="E30:T31"/>
    <mergeCell ref="A1:AQ1"/>
    <mergeCell ref="E3:T3"/>
    <mergeCell ref="W3:AL3"/>
    <mergeCell ref="AO3:AP3"/>
    <mergeCell ref="E5:T7"/>
    <mergeCell ref="AP5:AP6"/>
    <mergeCell ref="E163:T163"/>
    <mergeCell ref="E165:T177"/>
    <mergeCell ref="AP55:AP56"/>
    <mergeCell ref="E59:T62"/>
    <mergeCell ref="E71:T72"/>
    <mergeCell ref="E75:T75"/>
    <mergeCell ref="F82:L88"/>
    <mergeCell ref="N82:T88"/>
    <mergeCell ref="E146:T149"/>
    <mergeCell ref="AP147:AP148"/>
    <mergeCell ref="AP84:AP85"/>
    <mergeCell ref="E91:T92"/>
    <mergeCell ref="E126:AL126"/>
    <mergeCell ref="E129:T138"/>
    <mergeCell ref="E65:T68"/>
    <mergeCell ref="E158:T160"/>
    <mergeCell ref="E152:T152"/>
    <mergeCell ref="AP154:AP155"/>
    <mergeCell ref="AP21:AP22"/>
    <mergeCell ref="E141:T145"/>
    <mergeCell ref="E95:T95"/>
    <mergeCell ref="E102:T102"/>
    <mergeCell ref="AP104:AP105"/>
    <mergeCell ref="E109:S111"/>
    <mergeCell ref="AP115:AP116"/>
    <mergeCell ref="E122:T123"/>
    <mergeCell ref="E39:T41"/>
  </mergeCells>
  <printOptions horizontalCentered="1"/>
  <pageMargins left="0.5" right="0.5" top="0.5" bottom="0.5" header="0.3" footer="0.3"/>
  <pageSetup paperSize="9" scale="98" orientation="portrait" r:id="rId1"/>
  <headerFooter>
    <oddFooter>&amp;CW-&amp;P</oddFooter>
  </headerFooter>
  <rowBreaks count="4" manualBreakCount="4">
    <brk id="73" max="42" man="1"/>
    <brk id="150" max="42" man="1"/>
    <brk id="191" max="42" man="1"/>
    <brk id="254" max="42"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theme="7" tint="-0.249977111117893"/>
  </sheetPr>
  <dimension ref="A1:AR212"/>
  <sheetViews>
    <sheetView view="pageBreakPreview" zoomScaleNormal="115" zoomScaleSheetLayoutView="100" workbookViewId="0">
      <selection activeCell="B5" sqref="B5"/>
    </sheetView>
  </sheetViews>
  <sheetFormatPr defaultColWidth="2.77734375" defaultRowHeight="10" x14ac:dyDescent="0.2"/>
  <cols>
    <col min="1" max="1" width="1.77734375" customWidth="1"/>
    <col min="2" max="2" width="4.77734375" style="125" customWidth="1"/>
    <col min="3" max="4" width="1.77734375" customWidth="1"/>
    <col min="21" max="22" width="1.77734375" customWidth="1"/>
    <col min="33" max="33" width="2.77734375" customWidth="1"/>
    <col min="38" max="38" width="2.77734375" style="27" customWidth="1"/>
    <col min="39" max="41" width="1.77734375" customWidth="1"/>
    <col min="42" max="42" width="4.77734375" customWidth="1"/>
    <col min="43" max="43" width="1.77734375" customWidth="1"/>
    <col min="46" max="46" width="3.109375" bestFit="1" customWidth="1"/>
    <col min="48" max="48" width="3.109375" bestFit="1" customWidth="1"/>
    <col min="52" max="52" width="4.6640625" bestFit="1" customWidth="1"/>
  </cols>
  <sheetData>
    <row r="1" spans="1:43" x14ac:dyDescent="0.2">
      <c r="A1" s="672" t="s">
        <v>857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88"/>
      <c r="AM2" s="232"/>
      <c r="AN2" s="232"/>
      <c r="AO2" s="232"/>
      <c r="AP2" s="232"/>
      <c r="AQ2" s="232"/>
    </row>
    <row r="3" spans="1:43" ht="11.25" customHeight="1" thickBot="1" x14ac:dyDescent="0.25">
      <c r="A3" s="85"/>
      <c r="B3" s="332" t="s">
        <v>59</v>
      </c>
      <c r="C3" s="86"/>
      <c r="D3" s="87"/>
      <c r="E3" s="673" t="s">
        <v>60</v>
      </c>
      <c r="F3" s="673"/>
      <c r="G3" s="673"/>
      <c r="H3" s="673"/>
      <c r="I3" s="673"/>
      <c r="J3" s="673"/>
      <c r="K3" s="673"/>
      <c r="L3" s="673"/>
      <c r="M3" s="673"/>
      <c r="N3" s="673"/>
      <c r="O3" s="673"/>
      <c r="P3" s="673"/>
      <c r="Q3" s="673"/>
      <c r="R3" s="673"/>
      <c r="S3" s="673"/>
      <c r="T3" s="673"/>
      <c r="U3" s="86"/>
      <c r="V3" s="87"/>
      <c r="W3" s="673" t="s">
        <v>61</v>
      </c>
      <c r="X3" s="673"/>
      <c r="Y3" s="673"/>
      <c r="Z3" s="673"/>
      <c r="AA3" s="673"/>
      <c r="AB3" s="673"/>
      <c r="AC3" s="673"/>
      <c r="AD3" s="673"/>
      <c r="AE3" s="673"/>
      <c r="AF3" s="673"/>
      <c r="AG3" s="673"/>
      <c r="AH3" s="673"/>
      <c r="AI3" s="673"/>
      <c r="AJ3" s="673"/>
      <c r="AK3" s="673"/>
      <c r="AL3" s="673"/>
      <c r="AM3" s="86"/>
      <c r="AN3" s="87"/>
      <c r="AO3" s="673" t="s">
        <v>62</v>
      </c>
      <c r="AP3" s="673"/>
      <c r="AQ3" s="85"/>
    </row>
    <row r="4" spans="1:43" ht="6" customHeight="1" x14ac:dyDescent="0.2">
      <c r="A4" s="96"/>
      <c r="B4" s="97"/>
      <c r="C4" s="98"/>
      <c r="D4" s="9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00"/>
      <c r="AM4" s="98"/>
      <c r="AN4" s="99"/>
      <c r="AO4" s="1"/>
      <c r="AP4" s="1"/>
      <c r="AQ4" s="101"/>
    </row>
    <row r="5" spans="1:43" x14ac:dyDescent="0.2">
      <c r="A5" s="102"/>
      <c r="B5" s="328">
        <v>801</v>
      </c>
      <c r="C5" s="334"/>
      <c r="D5" s="55"/>
      <c r="E5" s="670" t="s">
        <v>858</v>
      </c>
      <c r="F5" s="670"/>
      <c r="G5" s="670"/>
      <c r="H5" s="670"/>
      <c r="I5" s="670"/>
      <c r="J5" s="670"/>
      <c r="K5" s="670"/>
      <c r="L5" s="670"/>
      <c r="M5" s="670"/>
      <c r="N5" s="670"/>
      <c r="O5" s="670"/>
      <c r="P5" s="670"/>
      <c r="Q5" s="670"/>
      <c r="R5" s="670"/>
      <c r="S5" s="670"/>
      <c r="T5" s="670"/>
      <c r="U5" s="232"/>
      <c r="V5" s="232"/>
      <c r="W5" s="232"/>
      <c r="X5" s="232"/>
      <c r="Y5" s="232"/>
      <c r="Z5" s="232"/>
      <c r="AA5" s="232"/>
      <c r="AB5" s="232"/>
      <c r="AC5" s="232"/>
      <c r="AD5" s="232"/>
      <c r="AE5" s="232"/>
      <c r="AF5" s="232"/>
      <c r="AG5" s="232"/>
      <c r="AH5" s="232"/>
      <c r="AI5" s="232"/>
      <c r="AJ5" s="232"/>
      <c r="AK5" s="232"/>
      <c r="AL5" s="88"/>
      <c r="AM5" s="334"/>
      <c r="AN5" s="55"/>
      <c r="AO5" s="232"/>
      <c r="AP5" s="232"/>
      <c r="AQ5" s="103"/>
    </row>
    <row r="6" spans="1:43" ht="6" customHeight="1" x14ac:dyDescent="0.2">
      <c r="A6" s="102"/>
      <c r="B6" s="328"/>
      <c r="C6" s="334"/>
      <c r="D6" s="55"/>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88"/>
      <c r="AM6" s="334"/>
      <c r="AN6" s="55"/>
      <c r="AO6" s="232"/>
      <c r="AP6" s="232"/>
      <c r="AQ6" s="103"/>
    </row>
    <row r="7" spans="1:43" x14ac:dyDescent="0.2">
      <c r="A7" s="102"/>
      <c r="B7" s="328"/>
      <c r="C7" s="334"/>
      <c r="D7" s="55"/>
      <c r="E7" s="232"/>
      <c r="F7" s="232"/>
      <c r="G7" s="232"/>
      <c r="H7" s="232"/>
      <c r="I7" s="232"/>
      <c r="J7" s="27" t="s">
        <v>859</v>
      </c>
      <c r="L7" s="232"/>
      <c r="M7" s="232"/>
      <c r="N7" s="232"/>
      <c r="P7" s="232"/>
      <c r="Q7" s="88" t="s">
        <v>860</v>
      </c>
      <c r="S7" s="232"/>
      <c r="T7" s="232"/>
      <c r="U7" s="232"/>
      <c r="W7" s="232"/>
      <c r="X7" s="232"/>
      <c r="Y7" s="232"/>
      <c r="Z7" s="88" t="s">
        <v>861</v>
      </c>
      <c r="AA7" s="232"/>
      <c r="AB7" s="232"/>
      <c r="AC7" s="232"/>
      <c r="AD7" s="232"/>
      <c r="AE7" s="232"/>
      <c r="AF7" s="232"/>
      <c r="AG7" s="232"/>
      <c r="AH7" s="232"/>
      <c r="AI7" s="232"/>
      <c r="AJ7" s="232"/>
      <c r="AK7" s="232"/>
      <c r="AL7" s="88"/>
      <c r="AM7" s="334"/>
      <c r="AN7" s="55"/>
      <c r="AO7" s="232"/>
      <c r="AP7" s="675">
        <v>813</v>
      </c>
      <c r="AQ7" s="126"/>
    </row>
    <row r="8" spans="1:43" x14ac:dyDescent="0.2">
      <c r="A8" s="102"/>
      <c r="B8" s="328"/>
      <c r="C8" s="334"/>
      <c r="D8" s="55"/>
      <c r="E8" s="232"/>
      <c r="F8" s="232"/>
      <c r="G8" s="232"/>
      <c r="H8" s="232"/>
      <c r="I8" s="232"/>
      <c r="J8" s="232"/>
      <c r="L8" s="232"/>
      <c r="M8" s="232"/>
      <c r="N8" s="232"/>
      <c r="P8" s="232"/>
      <c r="Q8" s="88" t="s">
        <v>292</v>
      </c>
      <c r="S8" s="232"/>
      <c r="T8" s="232"/>
      <c r="U8" s="232"/>
      <c r="W8" s="232"/>
      <c r="X8" s="232"/>
      <c r="Y8" s="232"/>
      <c r="Z8" s="88" t="s">
        <v>292</v>
      </c>
      <c r="AA8" s="232"/>
      <c r="AB8" s="232"/>
      <c r="AC8" s="232"/>
      <c r="AD8" s="232"/>
      <c r="AE8" s="232"/>
      <c r="AF8" s="232"/>
      <c r="AG8" s="232"/>
      <c r="AH8" s="232"/>
      <c r="AI8" s="232"/>
      <c r="AJ8" s="232"/>
      <c r="AK8" s="232"/>
      <c r="AL8" s="88"/>
      <c r="AM8" s="334"/>
      <c r="AN8" s="55"/>
      <c r="AO8" s="232"/>
      <c r="AP8" s="675"/>
      <c r="AQ8" s="126"/>
    </row>
    <row r="9" spans="1:43" ht="6" customHeight="1" thickBot="1" x14ac:dyDescent="0.25">
      <c r="A9" s="104"/>
      <c r="B9" s="332"/>
      <c r="C9" s="86"/>
      <c r="D9" s="87"/>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105"/>
      <c r="AM9" s="86"/>
      <c r="AN9" s="87"/>
      <c r="AO9" s="85"/>
      <c r="AP9" s="85"/>
      <c r="AQ9" s="106"/>
    </row>
    <row r="10" spans="1:43" ht="6" customHeight="1" x14ac:dyDescent="0.2">
      <c r="A10" s="96"/>
      <c r="B10" s="97"/>
      <c r="C10" s="98"/>
      <c r="D10" s="99"/>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00"/>
      <c r="AM10" s="98"/>
      <c r="AN10" s="99"/>
      <c r="AO10" s="1"/>
      <c r="AP10" s="1"/>
      <c r="AQ10" s="101"/>
    </row>
    <row r="11" spans="1:43" x14ac:dyDescent="0.2">
      <c r="A11" s="102"/>
      <c r="B11" s="328">
        <v>802</v>
      </c>
      <c r="C11" s="334"/>
      <c r="D11" s="55"/>
      <c r="E11" s="670" t="s">
        <v>279</v>
      </c>
      <c r="F11" s="670"/>
      <c r="G11" s="670"/>
      <c r="H11" s="670"/>
      <c r="I11" s="670"/>
      <c r="J11" s="670"/>
      <c r="K11" s="670"/>
      <c r="L11" s="670"/>
      <c r="M11" s="670"/>
      <c r="N11" s="670"/>
      <c r="O11" s="670"/>
      <c r="P11" s="670"/>
      <c r="Q11" s="670"/>
      <c r="R11" s="670"/>
      <c r="S11" s="670"/>
      <c r="T11" s="670"/>
      <c r="U11" s="232"/>
      <c r="V11" s="232"/>
      <c r="W11" s="232"/>
      <c r="X11" s="232"/>
      <c r="Y11" s="232"/>
      <c r="Z11" s="232"/>
      <c r="AA11" s="232"/>
      <c r="AB11" s="232"/>
      <c r="AC11" s="232"/>
      <c r="AD11" s="232"/>
      <c r="AE11" s="232"/>
      <c r="AF11" s="232"/>
      <c r="AG11" s="232"/>
      <c r="AH11" s="232"/>
      <c r="AI11" s="232"/>
      <c r="AJ11" s="232"/>
      <c r="AK11" s="232"/>
      <c r="AL11" s="88"/>
      <c r="AM11" s="334"/>
      <c r="AN11" s="55"/>
      <c r="AO11" s="232"/>
      <c r="AP11" s="232"/>
      <c r="AQ11" s="103"/>
    </row>
    <row r="12" spans="1:43" ht="6" customHeight="1" x14ac:dyDescent="0.2">
      <c r="A12" s="102"/>
      <c r="B12" s="328"/>
      <c r="C12" s="334"/>
      <c r="D12" s="55"/>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88"/>
      <c r="AM12" s="334"/>
      <c r="AN12" s="55"/>
      <c r="AO12" s="232"/>
      <c r="AP12" s="232"/>
      <c r="AQ12" s="103"/>
    </row>
    <row r="13" spans="1:43" x14ac:dyDescent="0.2">
      <c r="A13" s="102"/>
      <c r="B13" s="93"/>
      <c r="C13" s="334"/>
      <c r="D13" s="55"/>
      <c r="E13" s="232"/>
      <c r="F13" s="232"/>
      <c r="G13" s="232"/>
      <c r="H13" s="232"/>
      <c r="I13" s="232"/>
      <c r="J13" s="232"/>
      <c r="L13" s="232"/>
      <c r="M13" s="232"/>
      <c r="N13" s="88" t="s">
        <v>281</v>
      </c>
      <c r="P13" s="232"/>
      <c r="Q13" s="232"/>
      <c r="R13" s="232"/>
      <c r="S13" s="232"/>
      <c r="T13" s="232"/>
      <c r="U13" s="232"/>
      <c r="W13" s="232"/>
      <c r="X13" s="232"/>
      <c r="Y13" s="232"/>
      <c r="Z13" s="88" t="s">
        <v>280</v>
      </c>
      <c r="AA13" s="232"/>
      <c r="AB13" s="232"/>
      <c r="AC13" s="232"/>
      <c r="AD13" s="232"/>
      <c r="AE13" s="232"/>
      <c r="AF13" s="232"/>
      <c r="AG13" s="232"/>
      <c r="AH13" s="232"/>
      <c r="AI13" s="232"/>
      <c r="AJ13" s="232"/>
      <c r="AK13" s="232"/>
      <c r="AL13" s="88"/>
      <c r="AM13" s="334"/>
      <c r="AN13" s="55"/>
      <c r="AO13" s="232"/>
      <c r="AP13" s="675">
        <v>804</v>
      </c>
      <c r="AQ13" s="126"/>
    </row>
    <row r="14" spans="1:43" x14ac:dyDescent="0.2">
      <c r="A14" s="102"/>
      <c r="B14" s="328"/>
      <c r="C14" s="334"/>
      <c r="D14" s="55"/>
      <c r="E14" s="232"/>
      <c r="F14" s="232"/>
      <c r="G14" s="232"/>
      <c r="H14" s="232"/>
      <c r="I14" s="232"/>
      <c r="J14" s="232"/>
      <c r="L14" s="232"/>
      <c r="M14" s="232"/>
      <c r="N14" s="88"/>
      <c r="P14" s="232"/>
      <c r="Q14" s="232"/>
      <c r="R14" s="232"/>
      <c r="S14" s="232"/>
      <c r="T14" s="232"/>
      <c r="U14" s="232"/>
      <c r="W14" s="232"/>
      <c r="X14" s="232"/>
      <c r="Y14" s="232"/>
      <c r="Z14" s="88" t="s">
        <v>282</v>
      </c>
      <c r="AA14" s="232"/>
      <c r="AB14" s="232"/>
      <c r="AC14" s="232"/>
      <c r="AD14" s="232"/>
      <c r="AE14" s="232"/>
      <c r="AF14" s="232"/>
      <c r="AG14" s="232"/>
      <c r="AH14" s="232"/>
      <c r="AI14" s="232"/>
      <c r="AJ14" s="232"/>
      <c r="AK14" s="232"/>
      <c r="AL14" s="88"/>
      <c r="AM14" s="334"/>
      <c r="AN14" s="55"/>
      <c r="AO14" s="232"/>
      <c r="AP14" s="675"/>
      <c r="AQ14" s="126"/>
    </row>
    <row r="15" spans="1:43" ht="6" customHeight="1" thickBot="1" x14ac:dyDescent="0.25">
      <c r="A15" s="104"/>
      <c r="B15" s="332"/>
      <c r="C15" s="86"/>
      <c r="D15" s="87"/>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105"/>
      <c r="AM15" s="86"/>
      <c r="AN15" s="87"/>
      <c r="AO15" s="85"/>
      <c r="AP15" s="85"/>
      <c r="AQ15" s="106"/>
    </row>
    <row r="16" spans="1:43" ht="6" customHeight="1" x14ac:dyDescent="0.2">
      <c r="A16" s="18"/>
      <c r="B16" s="326"/>
      <c r="C16" s="50"/>
      <c r="D16" s="29"/>
      <c r="E16" s="18"/>
      <c r="F16" s="18"/>
      <c r="G16" s="18"/>
      <c r="H16" s="18"/>
      <c r="I16" s="18"/>
      <c r="J16" s="18"/>
      <c r="K16" s="18"/>
      <c r="L16" s="18"/>
      <c r="M16" s="18"/>
      <c r="N16" s="18"/>
      <c r="O16" s="18"/>
      <c r="P16" s="18"/>
      <c r="Q16" s="18"/>
      <c r="R16" s="18"/>
      <c r="S16" s="18"/>
      <c r="T16" s="18"/>
      <c r="U16" s="50"/>
      <c r="V16" s="29"/>
      <c r="W16" s="18"/>
      <c r="X16" s="18"/>
      <c r="Y16" s="18"/>
      <c r="Z16" s="18"/>
      <c r="AA16" s="18"/>
      <c r="AB16" s="18"/>
      <c r="AC16" s="18"/>
      <c r="AD16" s="18"/>
      <c r="AE16" s="18"/>
      <c r="AF16" s="18"/>
      <c r="AG16" s="18"/>
      <c r="AH16" s="18"/>
      <c r="AI16" s="18"/>
      <c r="AJ16" s="18"/>
      <c r="AK16" s="18"/>
      <c r="AL16" s="26"/>
      <c r="AM16" s="50"/>
      <c r="AN16" s="29"/>
      <c r="AO16" s="18"/>
      <c r="AP16" s="18"/>
      <c r="AQ16" s="18"/>
    </row>
    <row r="17" spans="1:43" ht="11.25" customHeight="1" x14ac:dyDescent="0.2">
      <c r="A17" s="232"/>
      <c r="B17" s="328">
        <v>803</v>
      </c>
      <c r="C17" s="334"/>
      <c r="D17" s="55"/>
      <c r="E17" s="671" t="str">
        <f ca="1">VLOOKUP(INDIRECT(ADDRESS(ROW(),COLUMN()-3)),Language_Translations,MATCH(Language_Selected,Language_Options,0),FALSE)</f>
        <v>Now I have some questions about the future. After the child you are expecting now, would you like to have another child, or would you prefer not to have any more children?</v>
      </c>
      <c r="F17" s="671"/>
      <c r="G17" s="671"/>
      <c r="H17" s="671"/>
      <c r="I17" s="671"/>
      <c r="J17" s="671"/>
      <c r="K17" s="671"/>
      <c r="L17" s="671"/>
      <c r="M17" s="671"/>
      <c r="N17" s="671"/>
      <c r="O17" s="671"/>
      <c r="P17" s="671"/>
      <c r="Q17" s="671"/>
      <c r="R17" s="671"/>
      <c r="S17" s="671"/>
      <c r="T17" s="671"/>
      <c r="U17" s="108"/>
      <c r="V17" s="55"/>
      <c r="W17" s="232" t="s">
        <v>862</v>
      </c>
      <c r="X17" s="232"/>
      <c r="Y17" s="232"/>
      <c r="Z17" s="232"/>
      <c r="AA17" s="232"/>
      <c r="AB17" s="232"/>
      <c r="AC17" s="232"/>
      <c r="AE17" s="51" t="s">
        <v>9</v>
      </c>
      <c r="AF17" s="51"/>
      <c r="AG17" s="111"/>
      <c r="AH17" s="51"/>
      <c r="AI17" s="51"/>
      <c r="AJ17" s="51"/>
      <c r="AK17" s="51"/>
      <c r="AL17" s="89" t="s">
        <v>87</v>
      </c>
      <c r="AM17" s="334"/>
      <c r="AN17" s="55"/>
      <c r="AO17" s="232"/>
      <c r="AP17" s="330">
        <v>805</v>
      </c>
      <c r="AQ17" s="232"/>
    </row>
    <row r="18" spans="1:43" x14ac:dyDescent="0.2">
      <c r="A18" s="232"/>
      <c r="B18" s="93"/>
      <c r="C18" s="334"/>
      <c r="D18" s="55"/>
      <c r="E18" s="671"/>
      <c r="F18" s="671"/>
      <c r="G18" s="671"/>
      <c r="H18" s="671"/>
      <c r="I18" s="671"/>
      <c r="J18" s="671"/>
      <c r="K18" s="671"/>
      <c r="L18" s="671"/>
      <c r="M18" s="671"/>
      <c r="N18" s="671"/>
      <c r="O18" s="671"/>
      <c r="P18" s="671"/>
      <c r="Q18" s="671"/>
      <c r="R18" s="671"/>
      <c r="S18" s="671"/>
      <c r="T18" s="671"/>
      <c r="U18" s="108"/>
      <c r="V18" s="55"/>
      <c r="W18" s="232" t="s">
        <v>863</v>
      </c>
      <c r="X18" s="232"/>
      <c r="Y18" s="232"/>
      <c r="Z18" s="232"/>
      <c r="AA18" s="51" t="s">
        <v>9</v>
      </c>
      <c r="AB18" s="111"/>
      <c r="AC18" s="51"/>
      <c r="AD18" s="51"/>
      <c r="AE18" s="51"/>
      <c r="AF18" s="51"/>
      <c r="AG18" s="51"/>
      <c r="AH18" s="51"/>
      <c r="AI18" s="51"/>
      <c r="AJ18" s="51"/>
      <c r="AK18" s="51"/>
      <c r="AL18" s="89" t="s">
        <v>89</v>
      </c>
      <c r="AM18" s="334"/>
      <c r="AN18" s="55"/>
      <c r="AO18" s="232"/>
      <c r="AP18" s="675">
        <v>812</v>
      </c>
      <c r="AQ18" s="95"/>
    </row>
    <row r="19" spans="1:43" x14ac:dyDescent="0.2">
      <c r="A19" s="232"/>
      <c r="B19" s="328"/>
      <c r="C19" s="334"/>
      <c r="D19" s="55"/>
      <c r="E19" s="671"/>
      <c r="F19" s="671"/>
      <c r="G19" s="671"/>
      <c r="H19" s="671"/>
      <c r="I19" s="671"/>
      <c r="J19" s="671"/>
      <c r="K19" s="671"/>
      <c r="L19" s="671"/>
      <c r="M19" s="671"/>
      <c r="N19" s="671"/>
      <c r="O19" s="671"/>
      <c r="P19" s="671"/>
      <c r="Q19" s="671"/>
      <c r="R19" s="671"/>
      <c r="S19" s="671"/>
      <c r="T19" s="671"/>
      <c r="U19" s="108"/>
      <c r="V19" s="55"/>
      <c r="W19" s="232" t="s">
        <v>864</v>
      </c>
      <c r="X19" s="232"/>
      <c r="Y19" s="232"/>
      <c r="Z19" s="232"/>
      <c r="AA19" s="232"/>
      <c r="AB19" s="232"/>
      <c r="AC19" s="232"/>
      <c r="AD19" s="232"/>
      <c r="AF19" s="51" t="s">
        <v>9</v>
      </c>
      <c r="AG19" s="51"/>
      <c r="AH19" s="111"/>
      <c r="AI19" s="51"/>
      <c r="AJ19" s="51"/>
      <c r="AK19" s="51"/>
      <c r="AL19" s="89" t="s">
        <v>212</v>
      </c>
      <c r="AM19" s="334"/>
      <c r="AN19" s="55"/>
      <c r="AO19" s="232"/>
      <c r="AP19" s="675"/>
      <c r="AQ19" s="95"/>
    </row>
    <row r="20" spans="1:43" x14ac:dyDescent="0.2">
      <c r="A20" s="232"/>
      <c r="B20" s="328"/>
      <c r="C20" s="334"/>
      <c r="D20" s="55"/>
      <c r="E20" s="671"/>
      <c r="F20" s="671"/>
      <c r="G20" s="671"/>
      <c r="H20" s="671"/>
      <c r="I20" s="671"/>
      <c r="J20" s="671"/>
      <c r="K20" s="671"/>
      <c r="L20" s="671"/>
      <c r="M20" s="671"/>
      <c r="N20" s="671"/>
      <c r="O20" s="671"/>
      <c r="P20" s="671"/>
      <c r="Q20" s="671"/>
      <c r="R20" s="671"/>
      <c r="S20" s="671"/>
      <c r="T20" s="671"/>
      <c r="U20" s="108"/>
      <c r="V20" s="55"/>
      <c r="W20" s="232"/>
      <c r="X20" s="232"/>
      <c r="Y20" s="232"/>
      <c r="Z20" s="232"/>
      <c r="AA20" s="232"/>
      <c r="AB20" s="232"/>
      <c r="AC20" s="232"/>
      <c r="AD20" s="232"/>
      <c r="AE20" s="232"/>
      <c r="AF20" s="232"/>
      <c r="AG20" s="232"/>
      <c r="AH20" s="232"/>
      <c r="AI20" s="232"/>
      <c r="AJ20" s="232"/>
      <c r="AK20" s="232"/>
      <c r="AL20" s="88"/>
      <c r="AM20" s="334"/>
      <c r="AN20" s="55"/>
      <c r="AO20" s="232"/>
      <c r="AP20" s="232"/>
      <c r="AQ20" s="232"/>
    </row>
    <row r="21" spans="1:43" ht="6" customHeight="1" x14ac:dyDescent="0.2">
      <c r="A21" s="91"/>
      <c r="B21" s="90"/>
      <c r="C21" s="52"/>
      <c r="D21" s="28"/>
      <c r="E21" s="91"/>
      <c r="F21" s="91"/>
      <c r="G21" s="91"/>
      <c r="H21" s="91"/>
      <c r="I21" s="91"/>
      <c r="J21" s="91"/>
      <c r="K21" s="91"/>
      <c r="L21" s="91"/>
      <c r="M21" s="91"/>
      <c r="N21" s="91"/>
      <c r="O21" s="91"/>
      <c r="P21" s="91"/>
      <c r="Q21" s="91"/>
      <c r="R21" s="91"/>
      <c r="S21" s="91"/>
      <c r="T21" s="91"/>
      <c r="U21" s="52"/>
      <c r="V21" s="28"/>
      <c r="W21" s="91"/>
      <c r="X21" s="91"/>
      <c r="Y21" s="91"/>
      <c r="Z21" s="91"/>
      <c r="AA21" s="91"/>
      <c r="AB21" s="91"/>
      <c r="AC21" s="91"/>
      <c r="AD21" s="91"/>
      <c r="AE21" s="91"/>
      <c r="AF21" s="91"/>
      <c r="AG21" s="91"/>
      <c r="AH21" s="91"/>
      <c r="AI21" s="91"/>
      <c r="AJ21" s="91"/>
      <c r="AK21" s="91"/>
      <c r="AL21" s="92"/>
      <c r="AM21" s="52"/>
      <c r="AN21" s="28"/>
      <c r="AO21" s="91"/>
      <c r="AP21" s="91"/>
      <c r="AQ21" s="91"/>
    </row>
    <row r="22" spans="1:43" ht="6" customHeight="1" x14ac:dyDescent="0.2">
      <c r="A22" s="18"/>
      <c r="B22" s="326"/>
      <c r="C22" s="50"/>
      <c r="D22" s="29"/>
      <c r="E22" s="18"/>
      <c r="F22" s="18"/>
      <c r="G22" s="18"/>
      <c r="H22" s="18"/>
      <c r="I22" s="18"/>
      <c r="J22" s="18"/>
      <c r="K22" s="18"/>
      <c r="L22" s="18"/>
      <c r="M22" s="18"/>
      <c r="N22" s="18"/>
      <c r="O22" s="18"/>
      <c r="P22" s="18"/>
      <c r="Q22" s="18"/>
      <c r="R22" s="18"/>
      <c r="S22" s="18"/>
      <c r="T22" s="18"/>
      <c r="U22" s="50"/>
      <c r="V22" s="29"/>
      <c r="W22" s="18"/>
      <c r="X22" s="18"/>
      <c r="Y22" s="18"/>
      <c r="Z22" s="18"/>
      <c r="AA22" s="18"/>
      <c r="AB22" s="18"/>
      <c r="AC22" s="18"/>
      <c r="AD22" s="18"/>
      <c r="AE22" s="18"/>
      <c r="AF22" s="18"/>
      <c r="AG22" s="18"/>
      <c r="AH22" s="18"/>
      <c r="AI22" s="18"/>
      <c r="AJ22" s="18"/>
      <c r="AK22" s="18"/>
      <c r="AL22" s="26"/>
      <c r="AM22" s="50"/>
      <c r="AN22" s="29"/>
      <c r="AO22" s="18"/>
      <c r="AP22" s="18"/>
      <c r="AQ22" s="18"/>
    </row>
    <row r="23" spans="1:43" ht="11.25" customHeight="1" x14ac:dyDescent="0.2">
      <c r="A23" s="232"/>
      <c r="B23" s="328">
        <v>804</v>
      </c>
      <c r="C23" s="334"/>
      <c r="D23" s="55"/>
      <c r="E23" s="671" t="str">
        <f ca="1">VLOOKUP(INDIRECT(ADDRESS(ROW(),COLUMN()-3)),Language_Translations,MATCH(Language_Selected,Language_Options,0),FALSE)</f>
        <v>Now I have some questions about the future. Would you like to have (a/another) child, or would you prefer not to have any (more) children?</v>
      </c>
      <c r="F23" s="671"/>
      <c r="G23" s="671"/>
      <c r="H23" s="671"/>
      <c r="I23" s="671"/>
      <c r="J23" s="671"/>
      <c r="K23" s="671"/>
      <c r="L23" s="671"/>
      <c r="M23" s="671"/>
      <c r="N23" s="671"/>
      <c r="O23" s="671"/>
      <c r="P23" s="671"/>
      <c r="Q23" s="671"/>
      <c r="R23" s="671"/>
      <c r="S23" s="671"/>
      <c r="T23" s="671"/>
      <c r="U23" s="334"/>
      <c r="V23" s="55"/>
      <c r="W23" s="232" t="s">
        <v>865</v>
      </c>
      <c r="X23" s="232"/>
      <c r="Y23" s="232"/>
      <c r="Z23" s="232"/>
      <c r="AA23" s="232"/>
      <c r="AB23" s="232"/>
      <c r="AC23" s="232"/>
      <c r="AD23" s="232"/>
      <c r="AE23" s="232"/>
      <c r="AF23" s="51" t="s">
        <v>9</v>
      </c>
      <c r="AG23" s="111"/>
      <c r="AH23" s="51"/>
      <c r="AI23" s="51"/>
      <c r="AJ23" s="51"/>
      <c r="AK23" s="51"/>
      <c r="AL23" s="89" t="s">
        <v>87</v>
      </c>
      <c r="AM23" s="334"/>
      <c r="AN23" s="55"/>
      <c r="AO23" s="232"/>
      <c r="AP23" s="232"/>
      <c r="AQ23" s="232"/>
    </row>
    <row r="24" spans="1:43" x14ac:dyDescent="0.2">
      <c r="A24" s="232"/>
      <c r="B24" s="328"/>
      <c r="C24" s="334"/>
      <c r="D24" s="55"/>
      <c r="E24" s="671"/>
      <c r="F24" s="671"/>
      <c r="G24" s="671"/>
      <c r="H24" s="671"/>
      <c r="I24" s="671"/>
      <c r="J24" s="671"/>
      <c r="K24" s="671"/>
      <c r="L24" s="671"/>
      <c r="M24" s="671"/>
      <c r="N24" s="671"/>
      <c r="O24" s="671"/>
      <c r="P24" s="671"/>
      <c r="Q24" s="671"/>
      <c r="R24" s="671"/>
      <c r="S24" s="671"/>
      <c r="T24" s="671"/>
      <c r="U24" s="334"/>
      <c r="V24" s="55"/>
      <c r="W24" s="232" t="s">
        <v>219</v>
      </c>
      <c r="X24" s="232"/>
      <c r="Y24" s="232"/>
      <c r="Z24" s="232"/>
      <c r="AA24" s="232"/>
      <c r="AB24" s="232"/>
      <c r="AC24" s="51" t="s">
        <v>9</v>
      </c>
      <c r="AD24" s="111"/>
      <c r="AE24" s="51"/>
      <c r="AF24" s="51"/>
      <c r="AG24" s="51"/>
      <c r="AH24" s="51"/>
      <c r="AI24" s="51"/>
      <c r="AJ24" s="51"/>
      <c r="AK24" s="51"/>
      <c r="AL24" s="89" t="s">
        <v>89</v>
      </c>
      <c r="AM24" s="334"/>
      <c r="AN24" s="55"/>
      <c r="AO24" s="232"/>
      <c r="AP24" s="232">
        <v>807</v>
      </c>
      <c r="AQ24" s="232"/>
    </row>
    <row r="25" spans="1:43" x14ac:dyDescent="0.2">
      <c r="A25" s="232"/>
      <c r="B25" s="328"/>
      <c r="C25" s="334"/>
      <c r="D25" s="55"/>
      <c r="E25" s="671"/>
      <c r="F25" s="671"/>
      <c r="G25" s="671"/>
      <c r="H25" s="671"/>
      <c r="I25" s="671"/>
      <c r="J25" s="671"/>
      <c r="K25" s="671"/>
      <c r="L25" s="671"/>
      <c r="M25" s="671"/>
      <c r="N25" s="671"/>
      <c r="O25" s="671"/>
      <c r="P25" s="671"/>
      <c r="Q25" s="671"/>
      <c r="R25" s="671"/>
      <c r="S25" s="671"/>
      <c r="T25" s="671"/>
      <c r="U25" s="334"/>
      <c r="V25" s="55"/>
      <c r="W25" s="232" t="s">
        <v>866</v>
      </c>
      <c r="X25" s="232"/>
      <c r="Y25" s="232"/>
      <c r="Z25" s="232"/>
      <c r="AA25" s="232"/>
      <c r="AB25" s="232"/>
      <c r="AC25" s="232"/>
      <c r="AD25" s="232"/>
      <c r="AE25" s="232"/>
      <c r="AF25" s="232"/>
      <c r="AG25" s="232"/>
      <c r="AH25" s="51" t="s">
        <v>9</v>
      </c>
      <c r="AI25" s="51"/>
      <c r="AJ25" s="51"/>
      <c r="AK25" s="51"/>
      <c r="AL25" s="89" t="s">
        <v>91</v>
      </c>
      <c r="AM25" s="334"/>
      <c r="AN25" s="55"/>
      <c r="AO25" s="232"/>
      <c r="AP25" s="232">
        <v>813</v>
      </c>
      <c r="AQ25" s="232"/>
    </row>
    <row r="26" spans="1:43" x14ac:dyDescent="0.2">
      <c r="A26" s="232"/>
      <c r="B26" s="328"/>
      <c r="C26" s="334"/>
      <c r="D26" s="55"/>
      <c r="E26" s="671"/>
      <c r="F26" s="671"/>
      <c r="G26" s="671"/>
      <c r="H26" s="671"/>
      <c r="I26" s="671"/>
      <c r="J26" s="671"/>
      <c r="K26" s="671"/>
      <c r="L26" s="671"/>
      <c r="M26" s="671"/>
      <c r="N26" s="671"/>
      <c r="O26" s="671"/>
      <c r="P26" s="671"/>
      <c r="Q26" s="671"/>
      <c r="R26" s="671"/>
      <c r="S26" s="671"/>
      <c r="T26" s="671"/>
      <c r="U26" s="334"/>
      <c r="V26" s="55"/>
      <c r="W26" s="232" t="s">
        <v>864</v>
      </c>
      <c r="X26" s="232"/>
      <c r="Y26" s="232"/>
      <c r="Z26" s="232"/>
      <c r="AA26" s="232"/>
      <c r="AB26" s="232"/>
      <c r="AC26" s="232"/>
      <c r="AD26" s="232"/>
      <c r="AF26" s="51" t="s">
        <v>9</v>
      </c>
      <c r="AG26" s="111"/>
      <c r="AH26" s="51"/>
      <c r="AI26" s="51"/>
      <c r="AJ26" s="51"/>
      <c r="AK26" s="51"/>
      <c r="AL26" s="89" t="s">
        <v>212</v>
      </c>
      <c r="AM26" s="334"/>
      <c r="AN26" s="55"/>
      <c r="AO26" s="232"/>
      <c r="AP26" s="232">
        <v>811</v>
      </c>
      <c r="AQ26" s="232"/>
    </row>
    <row r="27" spans="1:43" ht="6" customHeight="1" x14ac:dyDescent="0.2">
      <c r="A27" s="91"/>
      <c r="B27" s="90"/>
      <c r="C27" s="52"/>
      <c r="D27" s="28"/>
      <c r="E27" s="91"/>
      <c r="F27" s="91"/>
      <c r="G27" s="91"/>
      <c r="H27" s="91"/>
      <c r="I27" s="91"/>
      <c r="J27" s="91"/>
      <c r="K27" s="91"/>
      <c r="L27" s="91"/>
      <c r="M27" s="91"/>
      <c r="N27" s="91"/>
      <c r="O27" s="91"/>
      <c r="P27" s="91"/>
      <c r="Q27" s="91"/>
      <c r="R27" s="91"/>
      <c r="S27" s="91"/>
      <c r="T27" s="91"/>
      <c r="U27" s="52"/>
      <c r="V27" s="28"/>
      <c r="W27" s="91"/>
      <c r="X27" s="91"/>
      <c r="Y27" s="91"/>
      <c r="Z27" s="91"/>
      <c r="AA27" s="91"/>
      <c r="AB27" s="91"/>
      <c r="AC27" s="91"/>
      <c r="AD27" s="91"/>
      <c r="AE27" s="91"/>
      <c r="AF27" s="91"/>
      <c r="AG27" s="91"/>
      <c r="AH27" s="91"/>
      <c r="AI27" s="91"/>
      <c r="AJ27" s="91"/>
      <c r="AK27" s="91"/>
      <c r="AL27" s="92"/>
      <c r="AM27" s="52"/>
      <c r="AN27" s="28"/>
      <c r="AO27" s="91"/>
      <c r="AP27" s="91"/>
      <c r="AQ27" s="91"/>
    </row>
    <row r="28" spans="1:43" ht="6" customHeight="1" x14ac:dyDescent="0.2">
      <c r="A28" s="18"/>
      <c r="B28" s="326"/>
      <c r="C28" s="50"/>
      <c r="D28" s="29"/>
      <c r="E28" s="18"/>
      <c r="F28" s="18"/>
      <c r="G28" s="18"/>
      <c r="H28" s="18"/>
      <c r="I28" s="18"/>
      <c r="J28" s="18"/>
      <c r="K28" s="18"/>
      <c r="L28" s="18"/>
      <c r="M28" s="18"/>
      <c r="N28" s="18"/>
      <c r="O28" s="18"/>
      <c r="P28" s="18"/>
      <c r="Q28" s="18"/>
      <c r="R28" s="18"/>
      <c r="S28" s="18"/>
      <c r="T28" s="18"/>
      <c r="U28" s="50"/>
      <c r="V28" s="29"/>
      <c r="W28" s="18"/>
      <c r="X28" s="18"/>
      <c r="Y28" s="18"/>
      <c r="Z28" s="18"/>
      <c r="AA28" s="18"/>
      <c r="AB28" s="18"/>
      <c r="AC28" s="18"/>
      <c r="AD28" s="18"/>
      <c r="AE28" s="18"/>
      <c r="AF28" s="18"/>
      <c r="AG28" s="18"/>
      <c r="AH28" s="18"/>
      <c r="AI28" s="18"/>
      <c r="AJ28" s="18"/>
      <c r="AK28" s="18"/>
      <c r="AL28" s="26"/>
      <c r="AM28" s="50"/>
      <c r="AN28" s="29"/>
      <c r="AO28" s="18"/>
      <c r="AP28" s="18"/>
      <c r="AQ28" s="18"/>
    </row>
    <row r="29" spans="1:43" x14ac:dyDescent="0.2">
      <c r="A29" s="232"/>
      <c r="B29" s="328">
        <v>805</v>
      </c>
      <c r="C29" s="334"/>
      <c r="D29" s="55"/>
      <c r="E29" s="670" t="s">
        <v>279</v>
      </c>
      <c r="F29" s="670"/>
      <c r="G29" s="670"/>
      <c r="H29" s="670"/>
      <c r="I29" s="670"/>
      <c r="J29" s="670"/>
      <c r="K29" s="670"/>
      <c r="L29" s="670"/>
      <c r="M29" s="670"/>
      <c r="N29" s="670"/>
      <c r="O29" s="670"/>
      <c r="P29" s="670"/>
      <c r="Q29" s="670"/>
      <c r="R29" s="670"/>
      <c r="S29" s="670"/>
      <c r="T29" s="670"/>
      <c r="U29" s="334"/>
      <c r="V29" s="55"/>
      <c r="W29" s="232"/>
      <c r="X29" s="232"/>
      <c r="Y29" s="232"/>
      <c r="Z29" s="232"/>
      <c r="AA29" s="232"/>
      <c r="AB29" s="232"/>
      <c r="AC29" s="232"/>
      <c r="AD29" s="232"/>
      <c r="AE29" s="232"/>
      <c r="AF29" s="232"/>
      <c r="AG29" s="232"/>
      <c r="AH29" s="232"/>
      <c r="AI29" s="29"/>
      <c r="AJ29" s="50"/>
      <c r="AK29" s="29"/>
      <c r="AL29" s="23"/>
      <c r="AM29" s="334"/>
      <c r="AN29" s="55"/>
      <c r="AO29" s="232"/>
      <c r="AP29" s="232"/>
      <c r="AQ29" s="232"/>
    </row>
    <row r="30" spans="1:43" x14ac:dyDescent="0.2">
      <c r="A30" s="232"/>
      <c r="B30" s="328"/>
      <c r="C30" s="334"/>
      <c r="D30" s="55"/>
      <c r="E30" s="232"/>
      <c r="F30" s="232"/>
      <c r="G30" s="232"/>
      <c r="H30" s="232"/>
      <c r="I30" s="232"/>
      <c r="J30" s="232"/>
      <c r="K30" s="232"/>
      <c r="L30" s="232"/>
      <c r="M30" s="232"/>
      <c r="N30" s="232"/>
      <c r="O30" s="232"/>
      <c r="P30" s="232"/>
      <c r="Q30" s="232"/>
      <c r="R30" s="232"/>
      <c r="S30" s="232"/>
      <c r="T30" s="232"/>
      <c r="U30" s="334"/>
      <c r="V30" s="55"/>
      <c r="W30" s="232" t="s">
        <v>191</v>
      </c>
      <c r="X30" s="232"/>
      <c r="Y30" s="232"/>
      <c r="Z30" s="232"/>
      <c r="AA30" s="51" t="s">
        <v>9</v>
      </c>
      <c r="AB30" s="51"/>
      <c r="AC30" s="51"/>
      <c r="AD30" s="51"/>
      <c r="AE30" s="51"/>
      <c r="AF30" s="51"/>
      <c r="AG30" s="89" t="s">
        <v>87</v>
      </c>
      <c r="AH30" s="232"/>
      <c r="AI30" s="28"/>
      <c r="AJ30" s="52"/>
      <c r="AK30" s="28"/>
      <c r="AL30" s="24"/>
      <c r="AM30" s="334"/>
      <c r="AN30" s="55"/>
      <c r="AO30" s="232"/>
      <c r="AP30" s="232"/>
      <c r="AQ30" s="232"/>
    </row>
    <row r="31" spans="1:43" x14ac:dyDescent="0.2">
      <c r="A31" s="232"/>
      <c r="B31" s="328"/>
      <c r="C31" s="334"/>
      <c r="D31" s="55"/>
      <c r="E31" s="232"/>
      <c r="F31" s="232"/>
      <c r="G31" s="232"/>
      <c r="I31" s="232"/>
      <c r="J31" s="88" t="s">
        <v>280</v>
      </c>
      <c r="K31" s="232"/>
      <c r="L31" s="112"/>
      <c r="N31" s="232"/>
      <c r="O31" s="232"/>
      <c r="P31" s="232"/>
      <c r="Q31" s="232"/>
      <c r="R31" s="88" t="s">
        <v>281</v>
      </c>
      <c r="S31" s="232"/>
      <c r="T31" s="232"/>
      <c r="U31" s="334"/>
      <c r="V31" s="55"/>
      <c r="W31" s="232"/>
      <c r="X31" s="232"/>
      <c r="Y31" s="232"/>
      <c r="Z31" s="232"/>
      <c r="AA31" s="232"/>
      <c r="AB31" s="232"/>
      <c r="AC31" s="232"/>
      <c r="AD31" s="232"/>
      <c r="AE31" s="232"/>
      <c r="AF31" s="232"/>
      <c r="AG31" s="88"/>
      <c r="AH31" s="232"/>
      <c r="AI31" s="29"/>
      <c r="AJ31" s="50"/>
      <c r="AK31" s="29"/>
      <c r="AL31" s="23"/>
      <c r="AM31" s="334"/>
      <c r="AN31" s="55"/>
      <c r="AO31" s="232"/>
      <c r="AP31" s="232"/>
      <c r="AQ31" s="232"/>
    </row>
    <row r="32" spans="1:43" x14ac:dyDescent="0.2">
      <c r="A32" s="232"/>
      <c r="B32" s="328"/>
      <c r="C32" s="334"/>
      <c r="D32" s="55"/>
      <c r="E32" s="232"/>
      <c r="F32" s="232"/>
      <c r="G32" s="232"/>
      <c r="I32" s="232"/>
      <c r="J32" s="88" t="s">
        <v>282</v>
      </c>
      <c r="K32" s="232"/>
      <c r="L32" s="112"/>
      <c r="N32" s="232"/>
      <c r="O32" s="232"/>
      <c r="P32" s="232"/>
      <c r="Q32" s="232"/>
      <c r="R32" s="232"/>
      <c r="S32" s="232"/>
      <c r="T32" s="232"/>
      <c r="U32" s="334"/>
      <c r="V32" s="55"/>
      <c r="W32" s="232" t="s">
        <v>73</v>
      </c>
      <c r="X32" s="232"/>
      <c r="Y32" s="232"/>
      <c r="Z32" s="51" t="s">
        <v>9</v>
      </c>
      <c r="AA32" s="111"/>
      <c r="AB32" s="51"/>
      <c r="AC32" s="51"/>
      <c r="AD32" s="51"/>
      <c r="AE32" s="51"/>
      <c r="AF32" s="51"/>
      <c r="AG32" s="89" t="s">
        <v>89</v>
      </c>
      <c r="AH32" s="232"/>
      <c r="AI32" s="28"/>
      <c r="AJ32" s="52"/>
      <c r="AK32" s="28"/>
      <c r="AL32" s="24"/>
      <c r="AM32" s="334"/>
      <c r="AN32" s="55"/>
      <c r="AO32" s="232"/>
      <c r="AP32" s="232"/>
      <c r="AQ32" s="232"/>
    </row>
    <row r="33" spans="1:43" ht="6" customHeight="1" x14ac:dyDescent="0.2">
      <c r="A33" s="232"/>
      <c r="B33" s="328"/>
      <c r="C33" s="334"/>
      <c r="D33" s="55"/>
      <c r="E33" s="232"/>
      <c r="F33" s="232"/>
      <c r="G33" s="232"/>
      <c r="H33" s="232"/>
      <c r="I33" s="232"/>
      <c r="J33" s="232"/>
      <c r="K33" s="232"/>
      <c r="L33" s="112"/>
      <c r="M33" s="232"/>
      <c r="N33" s="232"/>
      <c r="O33" s="232"/>
      <c r="P33" s="232"/>
      <c r="Q33" s="232"/>
      <c r="R33" s="232"/>
      <c r="S33" s="232"/>
      <c r="T33" s="232"/>
      <c r="U33" s="334"/>
      <c r="V33" s="55"/>
      <c r="W33" s="232"/>
      <c r="X33" s="232"/>
      <c r="Y33" s="232"/>
      <c r="Z33" s="232"/>
      <c r="AA33" s="232"/>
      <c r="AB33" s="232"/>
      <c r="AC33" s="232"/>
      <c r="AD33" s="232"/>
      <c r="AE33" s="232"/>
      <c r="AF33" s="232"/>
      <c r="AG33" s="232"/>
      <c r="AH33" s="232"/>
      <c r="AI33" s="232"/>
      <c r="AJ33" s="232"/>
      <c r="AK33" s="232"/>
      <c r="AL33" s="88"/>
      <c r="AM33" s="334"/>
      <c r="AN33" s="55"/>
      <c r="AO33" s="232"/>
      <c r="AP33" s="232"/>
      <c r="AQ33" s="232"/>
    </row>
    <row r="34" spans="1:43" ht="11.25" customHeight="1" x14ac:dyDescent="0.2">
      <c r="A34" s="232"/>
      <c r="B34" s="328"/>
      <c r="C34" s="334"/>
      <c r="D34" s="55"/>
      <c r="E34" t="s">
        <v>148</v>
      </c>
      <c r="F34" s="671" t="str">
        <f ca="1">VLOOKUP(CONCATENATE($B$29&amp;INDIRECT(ADDRESS(ROW(),COLUMN()-1))),Language_Translations,MATCH(Language_Selected,Language_Options,0),FALSE)</f>
        <v>How long would you like to wait from now before the birth of (a/another) child?</v>
      </c>
      <c r="G34" s="671"/>
      <c r="H34" s="671"/>
      <c r="I34" s="671"/>
      <c r="J34" s="671"/>
      <c r="K34" s="671"/>
      <c r="L34" s="716"/>
      <c r="M34" s="232" t="s">
        <v>150</v>
      </c>
      <c r="N34" s="671" t="str">
        <f ca="1">VLOOKUP(CONCATENATE($B$29&amp;INDIRECT(ADDRESS(ROW(),COLUMN()-1))),Language_Translations,MATCH(Language_Selected,Language_Options,0),FALSE)</f>
        <v>After the birth of the child you are expecting now, how long would you like to wait before the birth of another child?</v>
      </c>
      <c r="O34" s="671"/>
      <c r="P34" s="671"/>
      <c r="Q34" s="671"/>
      <c r="R34" s="671"/>
      <c r="S34" s="671"/>
      <c r="T34" s="671"/>
      <c r="U34" s="334"/>
      <c r="V34" s="55"/>
      <c r="W34" s="232" t="s">
        <v>867</v>
      </c>
      <c r="X34" s="232"/>
      <c r="Y34" s="232"/>
      <c r="Z34" s="232"/>
      <c r="AA34" s="51" t="s">
        <v>9</v>
      </c>
      <c r="AB34" s="51"/>
      <c r="AC34" s="111"/>
      <c r="AD34" s="51"/>
      <c r="AE34" s="51"/>
      <c r="AF34" s="51"/>
      <c r="AG34" s="51"/>
      <c r="AH34" s="51"/>
      <c r="AI34" s="51"/>
      <c r="AJ34" s="51"/>
      <c r="AK34" s="51"/>
      <c r="AL34" s="88" t="s">
        <v>868</v>
      </c>
      <c r="AM34" s="334"/>
      <c r="AN34" s="55"/>
      <c r="AO34" s="232"/>
      <c r="AP34" s="232">
        <v>811</v>
      </c>
      <c r="AQ34" s="232"/>
    </row>
    <row r="35" spans="1:43" x14ac:dyDescent="0.2">
      <c r="A35" s="232"/>
      <c r="B35" s="328"/>
      <c r="C35" s="334"/>
      <c r="D35" s="55"/>
      <c r="E35" s="232"/>
      <c r="F35" s="671"/>
      <c r="G35" s="671"/>
      <c r="H35" s="671"/>
      <c r="I35" s="671"/>
      <c r="J35" s="671"/>
      <c r="K35" s="671"/>
      <c r="L35" s="716"/>
      <c r="M35" s="232"/>
      <c r="N35" s="671"/>
      <c r="O35" s="671"/>
      <c r="P35" s="671"/>
      <c r="Q35" s="671"/>
      <c r="R35" s="671"/>
      <c r="S35" s="671"/>
      <c r="T35" s="671"/>
      <c r="U35" s="334"/>
      <c r="V35" s="55"/>
      <c r="W35" s="232" t="s">
        <v>866</v>
      </c>
      <c r="X35" s="232"/>
      <c r="Y35" s="232"/>
      <c r="Z35" s="232"/>
      <c r="AA35" s="232"/>
      <c r="AB35" s="232"/>
      <c r="AC35" s="232"/>
      <c r="AD35" s="232"/>
      <c r="AE35" s="232"/>
      <c r="AF35" s="232"/>
      <c r="AG35" s="232"/>
      <c r="AH35" s="51" t="s">
        <v>9</v>
      </c>
      <c r="AI35" s="51"/>
      <c r="AJ35" s="51"/>
      <c r="AK35" s="51"/>
      <c r="AL35" s="88" t="s">
        <v>227</v>
      </c>
      <c r="AM35" s="334"/>
      <c r="AN35" s="55"/>
      <c r="AO35" s="232"/>
      <c r="AP35" s="232">
        <v>813</v>
      </c>
      <c r="AQ35" s="232"/>
    </row>
    <row r="36" spans="1:43" x14ac:dyDescent="0.2">
      <c r="A36" s="232"/>
      <c r="B36" s="328"/>
      <c r="C36" s="334"/>
      <c r="D36" s="55"/>
      <c r="E36" s="232"/>
      <c r="F36" s="671"/>
      <c r="G36" s="671"/>
      <c r="H36" s="671"/>
      <c r="I36" s="671"/>
      <c r="J36" s="671"/>
      <c r="K36" s="671"/>
      <c r="L36" s="716"/>
      <c r="M36" s="232"/>
      <c r="N36" s="671"/>
      <c r="O36" s="671"/>
      <c r="P36" s="671"/>
      <c r="Q36" s="671"/>
      <c r="R36" s="671"/>
      <c r="S36" s="671"/>
      <c r="T36" s="671"/>
      <c r="U36" s="334"/>
      <c r="V36" s="55"/>
      <c r="W36" s="232" t="s">
        <v>869</v>
      </c>
      <c r="X36" s="232"/>
      <c r="Y36" s="232"/>
      <c r="Z36" s="232"/>
      <c r="AA36" s="232"/>
      <c r="AB36" s="232"/>
      <c r="AC36" s="51" t="s">
        <v>9</v>
      </c>
      <c r="AD36" s="51"/>
      <c r="AE36" s="51"/>
      <c r="AF36" s="51"/>
      <c r="AG36" s="51"/>
      <c r="AH36" s="51"/>
      <c r="AI36" s="51"/>
      <c r="AJ36" s="51"/>
      <c r="AK36" s="51"/>
      <c r="AL36" s="88" t="s">
        <v>229</v>
      </c>
      <c r="AM36" s="334"/>
      <c r="AN36" s="55"/>
      <c r="AO36" s="232"/>
      <c r="AP36" s="232"/>
      <c r="AQ36" s="232"/>
    </row>
    <row r="37" spans="1:43" x14ac:dyDescent="0.2">
      <c r="A37" s="232"/>
      <c r="B37" s="328"/>
      <c r="C37" s="334"/>
      <c r="D37" s="55"/>
      <c r="E37" s="232"/>
      <c r="F37" s="671"/>
      <c r="G37" s="671"/>
      <c r="H37" s="671"/>
      <c r="I37" s="671"/>
      <c r="J37" s="671"/>
      <c r="K37" s="671"/>
      <c r="L37" s="716"/>
      <c r="M37" s="232"/>
      <c r="N37" s="671"/>
      <c r="O37" s="671"/>
      <c r="P37" s="671"/>
      <c r="Q37" s="671"/>
      <c r="R37" s="671"/>
      <c r="S37" s="671"/>
      <c r="T37" s="671"/>
      <c r="U37" s="334"/>
      <c r="V37" s="55"/>
      <c r="W37" s="232"/>
      <c r="X37" s="232"/>
      <c r="Y37" s="232"/>
      <c r="Z37" s="232"/>
      <c r="AA37" s="232"/>
      <c r="AB37" s="232"/>
      <c r="AC37" s="232"/>
      <c r="AD37" s="232"/>
      <c r="AE37" s="232"/>
      <c r="AF37" s="232"/>
      <c r="AG37" s="232"/>
      <c r="AH37" s="232"/>
      <c r="AI37" s="232"/>
      <c r="AJ37" s="232"/>
      <c r="AK37" s="232"/>
      <c r="AL37" s="88"/>
      <c r="AM37" s="334"/>
      <c r="AN37" s="55"/>
      <c r="AO37" s="232"/>
      <c r="AP37" s="232"/>
      <c r="AQ37" s="232"/>
    </row>
    <row r="38" spans="1:43" x14ac:dyDescent="0.2">
      <c r="A38" s="232"/>
      <c r="B38" s="328"/>
      <c r="C38" s="334"/>
      <c r="D38" s="55"/>
      <c r="E38" s="232"/>
      <c r="F38" s="671"/>
      <c r="G38" s="671"/>
      <c r="H38" s="671"/>
      <c r="I38" s="671"/>
      <c r="J38" s="671"/>
      <c r="K38" s="671"/>
      <c r="L38" s="716"/>
      <c r="M38" s="232"/>
      <c r="N38" s="671"/>
      <c r="O38" s="671"/>
      <c r="P38" s="671"/>
      <c r="Q38" s="671"/>
      <c r="R38" s="671"/>
      <c r="S38" s="671"/>
      <c r="T38" s="671"/>
      <c r="U38" s="334"/>
      <c r="V38" s="55"/>
      <c r="W38" s="232" t="s">
        <v>253</v>
      </c>
      <c r="X38" s="232"/>
      <c r="Y38" s="232"/>
      <c r="Z38" s="232"/>
      <c r="AA38" s="91"/>
      <c r="AB38" s="91"/>
      <c r="AC38" s="91"/>
      <c r="AD38" s="91"/>
      <c r="AE38" s="91"/>
      <c r="AF38" s="91"/>
      <c r="AG38" s="91"/>
      <c r="AH38" s="91"/>
      <c r="AI38" s="91"/>
      <c r="AJ38" s="91"/>
      <c r="AK38" s="232"/>
      <c r="AL38" s="88" t="s">
        <v>231</v>
      </c>
      <c r="AM38" s="334"/>
      <c r="AN38" s="55"/>
      <c r="AO38" s="232"/>
      <c r="AP38" s="232">
        <v>811</v>
      </c>
      <c r="AQ38" s="232"/>
    </row>
    <row r="39" spans="1:43" x14ac:dyDescent="0.2">
      <c r="A39" s="232"/>
      <c r="B39" s="328"/>
      <c r="C39" s="334"/>
      <c r="D39" s="55"/>
      <c r="E39" s="232"/>
      <c r="F39" s="671"/>
      <c r="G39" s="671"/>
      <c r="H39" s="671"/>
      <c r="I39" s="671"/>
      <c r="J39" s="671"/>
      <c r="K39" s="671"/>
      <c r="L39" s="716"/>
      <c r="M39" s="232"/>
      <c r="N39" s="671"/>
      <c r="O39" s="671"/>
      <c r="P39" s="671"/>
      <c r="Q39" s="671"/>
      <c r="R39" s="671"/>
      <c r="S39" s="671"/>
      <c r="T39" s="671"/>
      <c r="U39" s="334"/>
      <c r="V39" s="55"/>
      <c r="W39" s="232"/>
      <c r="X39" s="232"/>
      <c r="Y39" s="232"/>
      <c r="Z39" s="232"/>
      <c r="AA39" s="663" t="s">
        <v>102</v>
      </c>
      <c r="AB39" s="663"/>
      <c r="AC39" s="663"/>
      <c r="AD39" s="663"/>
      <c r="AE39" s="663"/>
      <c r="AF39" s="663"/>
      <c r="AG39" s="663"/>
      <c r="AH39" s="663"/>
      <c r="AI39" s="663"/>
      <c r="AJ39" s="663"/>
      <c r="AK39" s="232"/>
      <c r="AL39" s="88"/>
      <c r="AM39" s="334"/>
      <c r="AN39" s="55"/>
      <c r="AO39" s="232"/>
      <c r="AP39" s="232"/>
      <c r="AQ39" s="232"/>
    </row>
    <row r="40" spans="1:43" x14ac:dyDescent="0.2">
      <c r="A40" s="232"/>
      <c r="B40" s="328"/>
      <c r="C40" s="334"/>
      <c r="D40" s="55"/>
      <c r="E40" s="232"/>
      <c r="F40" s="671"/>
      <c r="G40" s="671"/>
      <c r="H40" s="671"/>
      <c r="I40" s="671"/>
      <c r="J40" s="671"/>
      <c r="K40" s="671"/>
      <c r="L40" s="716"/>
      <c r="M40" s="232"/>
      <c r="N40" s="671"/>
      <c r="O40" s="671"/>
      <c r="P40" s="671"/>
      <c r="Q40" s="671"/>
      <c r="R40" s="671"/>
      <c r="S40" s="671"/>
      <c r="T40" s="671"/>
      <c r="U40" s="334"/>
      <c r="V40" s="55"/>
      <c r="W40" s="232" t="s">
        <v>260</v>
      </c>
      <c r="X40" s="232"/>
      <c r="Y40" s="232"/>
      <c r="Z40" s="232"/>
      <c r="AA40" s="232"/>
      <c r="AB40" s="51" t="s">
        <v>9</v>
      </c>
      <c r="AC40" s="51"/>
      <c r="AD40" s="51"/>
      <c r="AE40" s="51"/>
      <c r="AF40" s="51"/>
      <c r="AG40" s="51"/>
      <c r="AH40" s="51"/>
      <c r="AI40" s="51"/>
      <c r="AJ40" s="51"/>
      <c r="AK40" s="51"/>
      <c r="AL40" s="88" t="s">
        <v>448</v>
      </c>
      <c r="AM40" s="334"/>
      <c r="AN40" s="55"/>
      <c r="AO40" s="232"/>
      <c r="AP40" s="232"/>
      <c r="AQ40" s="232"/>
    </row>
    <row r="41" spans="1:43" ht="6" customHeight="1" thickBot="1" x14ac:dyDescent="0.25">
      <c r="A41" s="85"/>
      <c r="B41" s="332"/>
      <c r="C41" s="86"/>
      <c r="D41" s="87"/>
      <c r="E41" s="85"/>
      <c r="F41" s="85"/>
      <c r="G41" s="85"/>
      <c r="H41" s="85"/>
      <c r="I41" s="85"/>
      <c r="J41" s="85"/>
      <c r="K41" s="85"/>
      <c r="L41" s="85"/>
      <c r="M41" s="85"/>
      <c r="N41" s="85"/>
      <c r="O41" s="85"/>
      <c r="P41" s="85"/>
      <c r="Q41" s="85"/>
      <c r="R41" s="85"/>
      <c r="S41" s="85"/>
      <c r="T41" s="85"/>
      <c r="U41" s="86"/>
      <c r="V41" s="87"/>
      <c r="W41" s="85"/>
      <c r="X41" s="85"/>
      <c r="Y41" s="85"/>
      <c r="Z41" s="85"/>
      <c r="AA41" s="85"/>
      <c r="AB41" s="85"/>
      <c r="AC41" s="85"/>
      <c r="AD41" s="85"/>
      <c r="AE41" s="85"/>
      <c r="AF41" s="85"/>
      <c r="AG41" s="85"/>
      <c r="AH41" s="85"/>
      <c r="AI41" s="85"/>
      <c r="AJ41" s="85"/>
      <c r="AK41" s="85"/>
      <c r="AL41" s="105"/>
      <c r="AM41" s="86"/>
      <c r="AN41" s="87"/>
      <c r="AO41" s="85"/>
      <c r="AP41" s="85"/>
      <c r="AQ41" s="85"/>
    </row>
    <row r="42" spans="1:43" ht="6" customHeight="1" x14ac:dyDescent="0.2">
      <c r="A42" s="96"/>
      <c r="B42" s="97"/>
      <c r="C42" s="98"/>
      <c r="D42" s="99"/>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00"/>
      <c r="AM42" s="98"/>
      <c r="AN42" s="99"/>
      <c r="AO42" s="1"/>
      <c r="AP42" s="1"/>
      <c r="AQ42" s="101"/>
    </row>
    <row r="43" spans="1:43" x14ac:dyDescent="0.2">
      <c r="A43" s="102"/>
      <c r="B43" s="328">
        <v>806</v>
      </c>
      <c r="C43" s="334"/>
      <c r="D43" s="55"/>
      <c r="E43" s="670" t="s">
        <v>279</v>
      </c>
      <c r="F43" s="670"/>
      <c r="G43" s="670"/>
      <c r="H43" s="670"/>
      <c r="I43" s="670"/>
      <c r="J43" s="670"/>
      <c r="K43" s="670"/>
      <c r="L43" s="670"/>
      <c r="M43" s="670"/>
      <c r="N43" s="670"/>
      <c r="O43" s="670"/>
      <c r="P43" s="670"/>
      <c r="Q43" s="670"/>
      <c r="R43" s="670"/>
      <c r="S43" s="670"/>
      <c r="T43" s="670"/>
      <c r="U43" s="232"/>
      <c r="V43" s="232"/>
      <c r="W43" s="232"/>
      <c r="X43" s="232"/>
      <c r="Y43" s="232"/>
      <c r="Z43" s="232"/>
      <c r="AA43" s="232"/>
      <c r="AB43" s="232"/>
      <c r="AC43" s="232"/>
      <c r="AD43" s="232"/>
      <c r="AE43" s="232"/>
      <c r="AF43" s="232"/>
      <c r="AG43" s="232"/>
      <c r="AH43" s="232"/>
      <c r="AI43" s="232"/>
      <c r="AJ43" s="232"/>
      <c r="AK43" s="232"/>
      <c r="AL43" s="88"/>
      <c r="AM43" s="334"/>
      <c r="AN43" s="55"/>
      <c r="AO43" s="232"/>
      <c r="AP43" s="232"/>
      <c r="AQ43" s="103"/>
    </row>
    <row r="44" spans="1:43" ht="6" customHeight="1" x14ac:dyDescent="0.2">
      <c r="A44" s="102"/>
      <c r="B44" s="328"/>
      <c r="C44" s="334"/>
      <c r="D44" s="55"/>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88"/>
      <c r="AM44" s="334"/>
      <c r="AN44" s="55"/>
      <c r="AO44" s="232"/>
      <c r="AP44" s="232"/>
      <c r="AQ44" s="103"/>
    </row>
    <row r="45" spans="1:43" x14ac:dyDescent="0.2">
      <c r="A45" s="102"/>
      <c r="B45" s="328"/>
      <c r="C45" s="334"/>
      <c r="D45" s="55"/>
      <c r="E45" s="232"/>
      <c r="F45" s="232"/>
      <c r="G45" s="232"/>
      <c r="H45" s="232"/>
      <c r="I45" s="232"/>
      <c r="J45" s="232"/>
      <c r="K45" s="232"/>
      <c r="L45" s="232"/>
      <c r="N45" s="88" t="s">
        <v>280</v>
      </c>
      <c r="O45" s="232"/>
      <c r="P45" s="232"/>
      <c r="Q45" s="232"/>
      <c r="R45" s="232"/>
      <c r="S45" s="232"/>
      <c r="T45" s="232"/>
      <c r="U45" s="232"/>
      <c r="V45" s="232"/>
      <c r="X45" s="232"/>
      <c r="Y45" s="232"/>
      <c r="Z45" s="88" t="s">
        <v>281</v>
      </c>
      <c r="AA45" s="232"/>
      <c r="AC45" s="232"/>
      <c r="AD45" s="232"/>
      <c r="AE45" s="232"/>
      <c r="AF45" s="232"/>
      <c r="AG45" s="232"/>
      <c r="AH45" s="232"/>
      <c r="AI45" s="232"/>
      <c r="AJ45" s="232"/>
      <c r="AK45" s="232"/>
      <c r="AL45" s="88"/>
      <c r="AM45" s="334"/>
      <c r="AN45" s="55"/>
      <c r="AO45" s="232"/>
      <c r="AP45" s="684">
        <v>812</v>
      </c>
      <c r="AQ45" s="103"/>
    </row>
    <row r="46" spans="1:43" x14ac:dyDescent="0.2">
      <c r="A46" s="102"/>
      <c r="B46" s="328"/>
      <c r="C46" s="334"/>
      <c r="D46" s="55"/>
      <c r="E46" s="232"/>
      <c r="F46" s="232"/>
      <c r="G46" s="232"/>
      <c r="H46" s="232"/>
      <c r="I46" s="232"/>
      <c r="J46" s="232"/>
      <c r="K46" s="232"/>
      <c r="L46" s="232"/>
      <c r="N46" s="88" t="s">
        <v>282</v>
      </c>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88"/>
      <c r="AM46" s="334"/>
      <c r="AN46" s="55"/>
      <c r="AO46" s="232"/>
      <c r="AP46" s="684"/>
      <c r="AQ46" s="103"/>
    </row>
    <row r="47" spans="1:43" x14ac:dyDescent="0.2">
      <c r="A47" s="102"/>
      <c r="B47" s="328"/>
      <c r="C47" s="334"/>
      <c r="D47" s="55"/>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88"/>
      <c r="AM47" s="334"/>
      <c r="AN47" s="55"/>
      <c r="AO47" s="232"/>
      <c r="AP47" s="232"/>
      <c r="AQ47" s="103"/>
    </row>
    <row r="48" spans="1:43" ht="6" customHeight="1" thickBot="1" x14ac:dyDescent="0.25">
      <c r="A48" s="104"/>
      <c r="B48" s="332"/>
      <c r="C48" s="86"/>
      <c r="D48" s="87"/>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105"/>
      <c r="AM48" s="86"/>
      <c r="AN48" s="87"/>
      <c r="AO48" s="85"/>
      <c r="AP48" s="85"/>
      <c r="AQ48" s="106"/>
    </row>
    <row r="49" spans="1:43" ht="6" customHeight="1" x14ac:dyDescent="0.2">
      <c r="A49" s="96"/>
      <c r="B49" s="97"/>
      <c r="C49" s="98"/>
      <c r="D49" s="99"/>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00"/>
      <c r="AM49" s="98"/>
      <c r="AN49" s="99"/>
      <c r="AO49" s="1"/>
      <c r="AP49" s="1"/>
      <c r="AQ49" s="101"/>
    </row>
    <row r="50" spans="1:43" x14ac:dyDescent="0.2">
      <c r="A50" s="102"/>
      <c r="B50" s="328">
        <v>807</v>
      </c>
      <c r="C50" s="334"/>
      <c r="D50" s="55"/>
      <c r="E50" s="670" t="s">
        <v>870</v>
      </c>
      <c r="F50" s="670"/>
      <c r="G50" s="670"/>
      <c r="H50" s="670"/>
      <c r="I50" s="670"/>
      <c r="J50" s="670"/>
      <c r="K50" s="670"/>
      <c r="L50" s="670"/>
      <c r="M50" s="670"/>
      <c r="N50" s="670"/>
      <c r="O50" s="670"/>
      <c r="P50" s="670"/>
      <c r="Q50" s="670"/>
      <c r="R50" s="670"/>
      <c r="S50" s="670"/>
      <c r="T50" s="670"/>
      <c r="U50" s="232"/>
      <c r="V50" s="232"/>
      <c r="W50" s="232"/>
      <c r="X50" s="232"/>
      <c r="Y50" s="232"/>
      <c r="Z50" s="232"/>
      <c r="AA50" s="232"/>
      <c r="AB50" s="232"/>
      <c r="AC50" s="232"/>
      <c r="AD50" s="232"/>
      <c r="AE50" s="232"/>
      <c r="AF50" s="232"/>
      <c r="AG50" s="232"/>
      <c r="AH50" s="232"/>
      <c r="AI50" s="232"/>
      <c r="AJ50" s="232"/>
      <c r="AK50" s="232"/>
      <c r="AL50" s="88"/>
      <c r="AM50" s="334"/>
      <c r="AN50" s="55"/>
      <c r="AO50" s="232"/>
      <c r="AP50" s="232"/>
      <c r="AQ50" s="103"/>
    </row>
    <row r="51" spans="1:43" ht="6" customHeight="1" x14ac:dyDescent="0.2">
      <c r="A51" s="102"/>
      <c r="B51" s="328"/>
      <c r="C51" s="334"/>
      <c r="D51" s="55"/>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88"/>
      <c r="AM51" s="334"/>
      <c r="AN51" s="55"/>
      <c r="AO51" s="232"/>
      <c r="AP51" s="232"/>
      <c r="AQ51" s="103"/>
    </row>
    <row r="52" spans="1:43" x14ac:dyDescent="0.2">
      <c r="A52" s="102"/>
      <c r="B52" s="328"/>
      <c r="C52" s="334"/>
      <c r="D52" s="55"/>
      <c r="E52" s="232"/>
      <c r="F52" s="232"/>
      <c r="G52" s="232"/>
      <c r="H52" s="232"/>
      <c r="I52" s="232"/>
      <c r="J52" s="232"/>
      <c r="K52" s="232"/>
      <c r="L52" s="232"/>
      <c r="N52" s="88" t="s">
        <v>728</v>
      </c>
      <c r="O52" s="232"/>
      <c r="P52" s="232"/>
      <c r="Q52" s="232"/>
      <c r="R52" s="232"/>
      <c r="S52" s="232"/>
      <c r="T52" s="232"/>
      <c r="U52" s="232"/>
      <c r="V52" s="232"/>
      <c r="X52" s="232"/>
      <c r="Y52" s="232"/>
      <c r="Z52" s="88" t="s">
        <v>829</v>
      </c>
      <c r="AA52" s="232"/>
      <c r="AB52" s="232"/>
      <c r="AD52" s="232"/>
      <c r="AE52" s="232"/>
      <c r="AF52" s="232"/>
      <c r="AG52" s="232"/>
      <c r="AH52" s="232"/>
      <c r="AI52" s="232"/>
      <c r="AJ52" s="232"/>
      <c r="AK52" s="232"/>
      <c r="AL52" s="88"/>
      <c r="AM52" s="334"/>
      <c r="AN52" s="55"/>
      <c r="AO52" s="232"/>
      <c r="AP52" s="232"/>
      <c r="AQ52" s="103"/>
    </row>
    <row r="53" spans="1:43" x14ac:dyDescent="0.2">
      <c r="A53" s="102"/>
      <c r="B53" s="328"/>
      <c r="C53" s="334"/>
      <c r="D53" s="55"/>
      <c r="E53" s="232"/>
      <c r="F53" s="232"/>
      <c r="G53" s="232"/>
      <c r="H53" s="232"/>
      <c r="I53" s="232"/>
      <c r="J53" s="232"/>
      <c r="K53" s="232"/>
      <c r="L53" s="232"/>
      <c r="N53" s="88" t="s">
        <v>871</v>
      </c>
      <c r="O53" s="232"/>
      <c r="P53" s="232"/>
      <c r="Q53" s="232"/>
      <c r="R53" s="232"/>
      <c r="S53" s="232"/>
      <c r="T53" s="232"/>
      <c r="U53" s="232"/>
      <c r="V53" s="232"/>
      <c r="X53" s="232"/>
      <c r="Y53" s="232"/>
      <c r="Z53" s="88" t="s">
        <v>872</v>
      </c>
      <c r="AA53" s="232"/>
      <c r="AB53" s="232"/>
      <c r="AD53" s="232"/>
      <c r="AE53" s="232"/>
      <c r="AF53" s="232"/>
      <c r="AG53" s="232"/>
      <c r="AH53" s="232"/>
      <c r="AI53" s="232"/>
      <c r="AJ53" s="232"/>
      <c r="AK53" s="232"/>
      <c r="AL53" s="88"/>
      <c r="AM53" s="334"/>
      <c r="AN53" s="55"/>
      <c r="AO53" s="232"/>
      <c r="AP53" s="232">
        <v>813</v>
      </c>
      <c r="AQ53" s="103"/>
    </row>
    <row r="54" spans="1:43" x14ac:dyDescent="0.2">
      <c r="A54" s="102"/>
      <c r="B54" s="328"/>
      <c r="C54" s="334"/>
      <c r="D54" s="55"/>
      <c r="E54" s="232"/>
      <c r="F54" s="232"/>
      <c r="G54" s="232"/>
      <c r="H54" s="232"/>
      <c r="I54" s="232"/>
      <c r="J54" s="232"/>
      <c r="K54" s="232"/>
      <c r="L54" s="232"/>
      <c r="N54" s="88"/>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88"/>
      <c r="AM54" s="334"/>
      <c r="AN54" s="55"/>
      <c r="AO54" s="232"/>
      <c r="AP54" s="232"/>
      <c r="AQ54" s="103"/>
    </row>
    <row r="55" spans="1:43" ht="6" customHeight="1" thickBot="1" x14ac:dyDescent="0.25">
      <c r="A55" s="104"/>
      <c r="B55" s="332"/>
      <c r="C55" s="86"/>
      <c r="D55" s="87"/>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105"/>
      <c r="AM55" s="86"/>
      <c r="AN55" s="87"/>
      <c r="AO55" s="85"/>
      <c r="AP55" s="85"/>
      <c r="AQ55" s="106"/>
    </row>
    <row r="56" spans="1:43" ht="6" customHeight="1" x14ac:dyDescent="0.2">
      <c r="A56" s="96"/>
      <c r="B56" s="97"/>
      <c r="C56" s="98"/>
      <c r="D56" s="99"/>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00"/>
      <c r="AM56" s="98"/>
      <c r="AN56" s="99"/>
      <c r="AO56" s="1"/>
      <c r="AP56" s="1"/>
      <c r="AQ56" s="101"/>
    </row>
    <row r="57" spans="1:43" x14ac:dyDescent="0.2">
      <c r="A57" s="102"/>
      <c r="B57" s="328">
        <v>808</v>
      </c>
      <c r="C57" s="334"/>
      <c r="D57" s="55"/>
      <c r="E57" s="670" t="s">
        <v>873</v>
      </c>
      <c r="F57" s="670"/>
      <c r="G57" s="670"/>
      <c r="H57" s="670"/>
      <c r="I57" s="670"/>
      <c r="J57" s="670"/>
      <c r="K57" s="670"/>
      <c r="L57" s="670"/>
      <c r="M57" s="670"/>
      <c r="N57" s="670"/>
      <c r="O57" s="670"/>
      <c r="P57" s="670"/>
      <c r="Q57" s="670"/>
      <c r="R57" s="670"/>
      <c r="S57" s="670"/>
      <c r="T57" s="670"/>
      <c r="U57" s="232"/>
      <c r="V57" s="232"/>
      <c r="W57" s="232"/>
      <c r="X57" s="232"/>
      <c r="Y57" s="232"/>
      <c r="Z57" s="232"/>
      <c r="AA57" s="232"/>
      <c r="AB57" s="232"/>
      <c r="AC57" s="232"/>
      <c r="AD57" s="232"/>
      <c r="AE57" s="232"/>
      <c r="AF57" s="232"/>
      <c r="AG57" s="232"/>
      <c r="AH57" s="232"/>
      <c r="AI57" s="232"/>
      <c r="AJ57" s="232"/>
      <c r="AK57" s="232"/>
      <c r="AL57" s="88"/>
      <c r="AM57" s="334"/>
      <c r="AN57" s="55"/>
      <c r="AO57" s="232"/>
      <c r="AP57" s="232"/>
      <c r="AQ57" s="103"/>
    </row>
    <row r="58" spans="1:43" ht="6" customHeight="1" x14ac:dyDescent="0.2">
      <c r="A58" s="102"/>
      <c r="B58" s="328"/>
      <c r="C58" s="334"/>
      <c r="D58" s="55"/>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88"/>
      <c r="AM58" s="334"/>
      <c r="AN58" s="55"/>
      <c r="AO58" s="232"/>
      <c r="AP58" s="232"/>
      <c r="AQ58" s="103"/>
    </row>
    <row r="59" spans="1:43" x14ac:dyDescent="0.2">
      <c r="A59" s="102"/>
      <c r="B59" s="328"/>
      <c r="C59" s="334"/>
      <c r="D59" s="55"/>
      <c r="E59" s="232"/>
      <c r="F59" s="232"/>
      <c r="G59" s="232"/>
      <c r="H59" s="232"/>
      <c r="J59" s="232"/>
      <c r="K59" s="232"/>
      <c r="N59" s="89" t="s">
        <v>874</v>
      </c>
      <c r="P59" s="232"/>
      <c r="S59" s="88" t="s">
        <v>728</v>
      </c>
      <c r="T59" s="232"/>
      <c r="U59" s="232"/>
      <c r="V59" s="232"/>
      <c r="W59" s="232"/>
      <c r="X59" s="232"/>
      <c r="Y59" s="232"/>
      <c r="Z59" s="232"/>
      <c r="AB59" s="232"/>
      <c r="AC59" s="89" t="s">
        <v>875</v>
      </c>
      <c r="AD59" s="232"/>
      <c r="AE59" s="232"/>
      <c r="AF59" s="232"/>
      <c r="AG59" s="232"/>
      <c r="AH59" s="232"/>
      <c r="AI59" s="232"/>
      <c r="AJ59" s="232"/>
      <c r="AK59" s="232"/>
      <c r="AL59" s="88"/>
      <c r="AM59" s="334"/>
      <c r="AN59" s="55"/>
      <c r="AO59" s="232"/>
      <c r="AP59" s="232"/>
      <c r="AQ59" s="103"/>
    </row>
    <row r="60" spans="1:43" x14ac:dyDescent="0.2">
      <c r="A60" s="102"/>
      <c r="B60" s="328"/>
      <c r="C60" s="334"/>
      <c r="D60" s="55"/>
      <c r="E60" s="232"/>
      <c r="F60" s="232"/>
      <c r="G60" s="232"/>
      <c r="H60" s="232"/>
      <c r="J60" s="232"/>
      <c r="K60" s="232"/>
      <c r="N60" s="88" t="s">
        <v>876</v>
      </c>
      <c r="P60" s="232"/>
      <c r="S60" s="88" t="s">
        <v>871</v>
      </c>
      <c r="T60" s="232"/>
      <c r="U60" s="232"/>
      <c r="V60" s="232"/>
      <c r="W60" s="232"/>
      <c r="X60" s="232"/>
      <c r="Y60" s="232"/>
      <c r="Z60" s="232"/>
      <c r="AB60" s="232"/>
      <c r="AC60" s="88" t="s">
        <v>877</v>
      </c>
      <c r="AD60" s="232"/>
      <c r="AE60" s="232"/>
      <c r="AF60" s="232"/>
      <c r="AG60" s="232"/>
      <c r="AH60" s="232"/>
      <c r="AI60" s="232"/>
      <c r="AJ60" s="232"/>
      <c r="AK60" s="232"/>
      <c r="AL60" s="88"/>
      <c r="AM60" s="334"/>
      <c r="AN60" s="55"/>
      <c r="AO60" s="232"/>
      <c r="AP60" s="232">
        <v>812</v>
      </c>
      <c r="AQ60" s="103"/>
    </row>
    <row r="61" spans="1:43" x14ac:dyDescent="0.2">
      <c r="A61" s="102"/>
      <c r="B61" s="328"/>
      <c r="C61" s="334"/>
      <c r="D61" s="55"/>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232"/>
      <c r="AG61" s="232"/>
      <c r="AH61" s="232"/>
      <c r="AI61" s="232"/>
      <c r="AJ61" s="232"/>
      <c r="AK61" s="232"/>
      <c r="AL61" s="88"/>
      <c r="AM61" s="334"/>
      <c r="AN61" s="55"/>
      <c r="AO61" s="232"/>
      <c r="AP61" s="232"/>
      <c r="AQ61" s="103"/>
    </row>
    <row r="62" spans="1:43" ht="6" customHeight="1" thickBot="1" x14ac:dyDescent="0.25">
      <c r="A62" s="104"/>
      <c r="B62" s="332"/>
      <c r="C62" s="86"/>
      <c r="D62" s="87"/>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105"/>
      <c r="AM62" s="86"/>
      <c r="AN62" s="87"/>
      <c r="AO62" s="85"/>
      <c r="AP62" s="85"/>
      <c r="AQ62" s="106"/>
    </row>
    <row r="63" spans="1:43" ht="6" customHeight="1" x14ac:dyDescent="0.2">
      <c r="A63" s="96"/>
      <c r="B63" s="97"/>
      <c r="C63" s="98"/>
      <c r="D63" s="99"/>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00"/>
      <c r="AM63" s="98"/>
      <c r="AN63" s="99"/>
      <c r="AO63" s="1"/>
      <c r="AP63" s="1"/>
      <c r="AQ63" s="101"/>
    </row>
    <row r="64" spans="1:43" ht="11.25" customHeight="1" x14ac:dyDescent="0.2">
      <c r="A64" s="102"/>
      <c r="B64" s="328">
        <v>809</v>
      </c>
      <c r="C64" s="334"/>
      <c r="D64" s="55"/>
      <c r="E64" s="670" t="s">
        <v>878</v>
      </c>
      <c r="F64" s="670"/>
      <c r="G64" s="670"/>
      <c r="H64" s="670"/>
      <c r="I64" s="670"/>
      <c r="J64" s="670"/>
      <c r="K64" s="670"/>
      <c r="L64" s="670"/>
      <c r="M64" s="670"/>
      <c r="N64" s="670"/>
      <c r="O64" s="670"/>
      <c r="P64" s="670"/>
      <c r="Q64" s="670"/>
      <c r="R64" s="670"/>
      <c r="S64" s="670"/>
      <c r="T64" s="670"/>
      <c r="U64" s="232"/>
      <c r="V64" s="232"/>
      <c r="W64" s="232"/>
      <c r="X64" s="232"/>
      <c r="Y64" s="232"/>
      <c r="Z64" s="232"/>
      <c r="AA64" s="232"/>
      <c r="AB64" s="232"/>
      <c r="AC64" s="232"/>
      <c r="AD64" s="232"/>
      <c r="AE64" s="232"/>
      <c r="AF64" s="232"/>
      <c r="AG64" s="232"/>
      <c r="AH64" s="232"/>
      <c r="AI64" s="232"/>
      <c r="AJ64" s="232"/>
      <c r="AK64" s="232"/>
      <c r="AL64" s="88"/>
      <c r="AM64" s="334"/>
      <c r="AN64" s="55"/>
      <c r="AO64" s="232"/>
      <c r="AP64" s="232"/>
      <c r="AQ64" s="103"/>
    </row>
    <row r="65" spans="1:43" ht="6" customHeight="1" x14ac:dyDescent="0.2">
      <c r="A65" s="102"/>
      <c r="B65" s="328"/>
      <c r="C65" s="334"/>
      <c r="D65" s="55"/>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88"/>
      <c r="AM65" s="334"/>
      <c r="AN65" s="55"/>
      <c r="AO65" s="232"/>
      <c r="AP65" s="232"/>
      <c r="AQ65" s="103"/>
    </row>
    <row r="66" spans="1:43" x14ac:dyDescent="0.2">
      <c r="A66" s="102"/>
      <c r="B66" s="328"/>
      <c r="C66" s="334"/>
      <c r="D66" s="55"/>
      <c r="E66" s="232"/>
      <c r="F66" s="232"/>
      <c r="G66" s="232"/>
      <c r="H66" s="232"/>
      <c r="J66" s="232"/>
      <c r="K66" s="232"/>
      <c r="N66" s="232"/>
      <c r="Q66" s="232"/>
      <c r="R66" s="232"/>
      <c r="T66" s="232"/>
      <c r="U66" s="232"/>
      <c r="V66" s="232"/>
      <c r="W66" s="88" t="s">
        <v>73</v>
      </c>
      <c r="Y66" s="232"/>
      <c r="Z66" s="232"/>
      <c r="AB66" s="232"/>
      <c r="AC66" s="232"/>
      <c r="AD66" s="232"/>
      <c r="AE66" s="232"/>
      <c r="AF66" s="232"/>
      <c r="AG66" s="232"/>
      <c r="AH66" s="232"/>
      <c r="AI66" s="232"/>
      <c r="AJ66" s="232"/>
      <c r="AK66" s="232"/>
      <c r="AL66" s="88"/>
      <c r="AM66" s="334"/>
      <c r="AN66" s="55"/>
      <c r="AO66" s="232"/>
      <c r="AP66" s="684">
        <v>811</v>
      </c>
      <c r="AQ66" s="103"/>
    </row>
    <row r="67" spans="1:43" x14ac:dyDescent="0.2">
      <c r="A67" s="102"/>
      <c r="B67" s="328"/>
      <c r="C67" s="334"/>
      <c r="D67" s="55"/>
      <c r="E67" s="232"/>
      <c r="F67" s="232"/>
      <c r="G67" s="232"/>
      <c r="H67" s="232"/>
      <c r="J67" s="232"/>
      <c r="K67" s="232"/>
      <c r="N67" s="88" t="s">
        <v>879</v>
      </c>
      <c r="Q67" s="232"/>
      <c r="R67" s="232"/>
      <c r="T67" s="232"/>
      <c r="U67" s="232"/>
      <c r="V67" s="232"/>
      <c r="W67" s="88" t="s">
        <v>880</v>
      </c>
      <c r="Y67" s="232"/>
      <c r="Z67" s="232"/>
      <c r="AB67" s="232"/>
      <c r="AC67" s="232"/>
      <c r="AD67" s="232"/>
      <c r="AE67" s="232"/>
      <c r="AF67" s="232"/>
      <c r="AG67" s="232"/>
      <c r="AH67" s="232"/>
      <c r="AI67" s="232"/>
      <c r="AJ67" s="232"/>
      <c r="AK67" s="232"/>
      <c r="AL67" s="88"/>
      <c r="AM67" s="334"/>
      <c r="AN67" s="55"/>
      <c r="AO67" s="232"/>
      <c r="AP67" s="684"/>
      <c r="AQ67" s="103"/>
    </row>
    <row r="68" spans="1:43" x14ac:dyDescent="0.2">
      <c r="A68" s="102"/>
      <c r="B68" s="328"/>
      <c r="C68" s="334"/>
      <c r="D68" s="55"/>
      <c r="E68" s="232"/>
      <c r="F68" s="232"/>
      <c r="G68" s="232"/>
      <c r="H68" s="232"/>
      <c r="J68" s="232"/>
      <c r="K68" s="232"/>
      <c r="N68" s="88" t="s">
        <v>222</v>
      </c>
      <c r="Q68" s="232"/>
      <c r="R68" s="232"/>
      <c r="S68" s="88"/>
      <c r="T68" s="232"/>
      <c r="U68" s="232"/>
      <c r="V68" s="232"/>
      <c r="W68" s="232"/>
      <c r="X68" s="232"/>
      <c r="Y68" s="232"/>
      <c r="Z68" s="232"/>
      <c r="AB68" s="88" t="s">
        <v>728</v>
      </c>
      <c r="AC68" s="232"/>
      <c r="AD68" s="232"/>
      <c r="AE68" s="232"/>
      <c r="AF68" s="232"/>
      <c r="AG68" s="232"/>
      <c r="AH68" s="232"/>
      <c r="AI68" s="232"/>
      <c r="AJ68" s="232"/>
      <c r="AK68" s="232"/>
      <c r="AL68" s="88"/>
      <c r="AM68" s="334"/>
      <c r="AN68" s="55"/>
      <c r="AO68" s="232"/>
      <c r="AP68" s="232"/>
      <c r="AQ68" s="103"/>
    </row>
    <row r="69" spans="1:43" x14ac:dyDescent="0.2">
      <c r="A69" s="102"/>
      <c r="B69" s="328"/>
      <c r="C69" s="334"/>
      <c r="D69" s="55"/>
      <c r="E69" s="232"/>
      <c r="F69" s="232"/>
      <c r="G69" s="232"/>
      <c r="H69" s="232"/>
      <c r="I69" s="232"/>
      <c r="J69" s="232"/>
      <c r="K69" s="232"/>
      <c r="L69" s="232"/>
      <c r="M69" s="232"/>
      <c r="N69" s="232"/>
      <c r="O69" s="232"/>
      <c r="P69" s="232"/>
      <c r="Q69" s="232"/>
      <c r="R69" s="232"/>
      <c r="S69" s="232"/>
      <c r="T69" s="232"/>
      <c r="U69" s="232"/>
      <c r="V69" s="232"/>
      <c r="W69" s="232"/>
      <c r="X69" s="232"/>
      <c r="Y69" s="232"/>
      <c r="Z69" s="232"/>
      <c r="AB69" s="88" t="s">
        <v>871</v>
      </c>
      <c r="AC69" s="232"/>
      <c r="AD69" s="232"/>
      <c r="AE69" s="232"/>
      <c r="AF69" s="232"/>
      <c r="AG69" s="232"/>
      <c r="AH69" s="232"/>
      <c r="AI69" s="232"/>
      <c r="AJ69" s="232"/>
      <c r="AK69" s="232"/>
      <c r="AL69" s="88"/>
      <c r="AM69" s="334"/>
      <c r="AN69" s="55"/>
      <c r="AO69" s="232"/>
      <c r="AP69" s="232">
        <v>811</v>
      </c>
      <c r="AQ69" s="103"/>
    </row>
    <row r="70" spans="1:43" ht="6" customHeight="1" thickBot="1" x14ac:dyDescent="0.25">
      <c r="A70" s="104"/>
      <c r="B70" s="332"/>
      <c r="C70" s="86"/>
      <c r="D70" s="87"/>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105"/>
      <c r="AM70" s="86"/>
      <c r="AN70" s="87"/>
      <c r="AO70" s="85"/>
      <c r="AP70" s="85"/>
      <c r="AQ70" s="106"/>
    </row>
    <row r="71" spans="1:43" ht="6" customHeight="1" x14ac:dyDescent="0.2">
      <c r="A71" s="1"/>
      <c r="B71" s="97"/>
      <c r="C71" s="98"/>
      <c r="D71" s="99"/>
      <c r="E71" s="1"/>
      <c r="F71" s="1"/>
      <c r="G71" s="1"/>
      <c r="H71" s="1"/>
      <c r="I71" s="1"/>
      <c r="J71" s="1"/>
      <c r="K71" s="1"/>
      <c r="L71" s="1"/>
      <c r="M71" s="1"/>
      <c r="N71" s="1"/>
      <c r="O71" s="1"/>
      <c r="P71" s="1"/>
      <c r="Q71" s="1"/>
      <c r="R71" s="1"/>
      <c r="S71" s="1"/>
      <c r="T71" s="1"/>
      <c r="U71" s="98"/>
      <c r="V71" s="99"/>
      <c r="W71" s="1"/>
      <c r="X71" s="1"/>
      <c r="Y71" s="1"/>
      <c r="Z71" s="1"/>
      <c r="AA71" s="1"/>
      <c r="AB71" s="1"/>
      <c r="AC71" s="1"/>
      <c r="AD71" s="1"/>
      <c r="AE71" s="1"/>
      <c r="AF71" s="1"/>
      <c r="AG71" s="1"/>
      <c r="AH71" s="1"/>
      <c r="AI71" s="1"/>
      <c r="AJ71" s="1"/>
      <c r="AK71" s="1"/>
      <c r="AL71" s="97"/>
      <c r="AM71" s="98"/>
      <c r="AN71" s="99"/>
      <c r="AO71" s="1"/>
      <c r="AP71" s="1"/>
      <c r="AQ71" s="1"/>
    </row>
    <row r="72" spans="1:43" x14ac:dyDescent="0.2">
      <c r="A72" s="232"/>
      <c r="B72" s="328">
        <v>810</v>
      </c>
      <c r="C72" s="334"/>
      <c r="D72" s="55"/>
      <c r="E72" s="232" t="s">
        <v>881</v>
      </c>
      <c r="F72" s="232"/>
      <c r="G72" s="232"/>
      <c r="H72" s="232"/>
      <c r="I72" s="232"/>
      <c r="J72" s="232"/>
      <c r="K72" s="232"/>
      <c r="L72" s="232"/>
      <c r="M72" s="232"/>
      <c r="N72" s="232"/>
      <c r="O72" s="232"/>
      <c r="P72" s="232"/>
      <c r="Q72" s="232"/>
      <c r="R72" s="232"/>
      <c r="S72" s="232"/>
      <c r="T72" s="232"/>
      <c r="U72" s="334"/>
      <c r="V72" s="55"/>
      <c r="W72" s="232" t="s">
        <v>882</v>
      </c>
      <c r="X72" s="232"/>
      <c r="Y72" s="232"/>
      <c r="Z72" s="232"/>
      <c r="AA72" s="232"/>
      <c r="AB72" s="51" t="s">
        <v>9</v>
      </c>
      <c r="AC72" s="51"/>
      <c r="AD72" s="111"/>
      <c r="AE72" s="51"/>
      <c r="AF72" s="51"/>
      <c r="AG72" s="51"/>
      <c r="AH72" s="51"/>
      <c r="AI72" s="51"/>
      <c r="AJ72" s="51"/>
      <c r="AK72" s="51"/>
      <c r="AL72" s="328" t="s">
        <v>239</v>
      </c>
      <c r="AM72" s="334"/>
      <c r="AN72" s="55"/>
      <c r="AO72" s="232"/>
      <c r="AP72" s="232"/>
      <c r="AQ72" s="232"/>
    </row>
    <row r="73" spans="1:43" ht="6" customHeight="1" x14ac:dyDescent="0.2">
      <c r="A73" s="232"/>
      <c r="B73" s="328"/>
      <c r="C73" s="334"/>
      <c r="D73" s="55"/>
      <c r="E73" s="232"/>
      <c r="F73" s="232"/>
      <c r="G73" s="232"/>
      <c r="H73" s="232"/>
      <c r="I73" s="232"/>
      <c r="J73" s="232"/>
      <c r="K73" s="232"/>
      <c r="L73" s="232"/>
      <c r="M73" s="232"/>
      <c r="N73" s="232"/>
      <c r="O73" s="232"/>
      <c r="P73" s="232"/>
      <c r="Q73" s="232"/>
      <c r="R73" s="232"/>
      <c r="S73" s="232"/>
      <c r="T73" s="232"/>
      <c r="U73" s="334"/>
      <c r="V73" s="55"/>
      <c r="W73" s="232"/>
      <c r="X73" s="232"/>
      <c r="Y73" s="232"/>
      <c r="Z73" s="232"/>
      <c r="AA73" s="232"/>
      <c r="AB73" s="232"/>
      <c r="AC73" s="232"/>
      <c r="AD73" s="232"/>
      <c r="AE73" s="232"/>
      <c r="AF73" s="232"/>
      <c r="AG73" s="232"/>
      <c r="AH73" s="232"/>
      <c r="AI73" s="232"/>
      <c r="AJ73" s="232"/>
      <c r="AK73" s="232"/>
      <c r="AL73" s="328"/>
      <c r="AM73" s="334"/>
      <c r="AN73" s="55"/>
      <c r="AO73" s="232"/>
      <c r="AP73" s="232"/>
      <c r="AQ73" s="232"/>
    </row>
    <row r="74" spans="1:43" ht="10.5" x14ac:dyDescent="0.2">
      <c r="A74" s="232"/>
      <c r="B74" s="328"/>
      <c r="C74" s="334"/>
      <c r="D74" s="55"/>
      <c r="E74" s="232"/>
      <c r="F74" s="232"/>
      <c r="G74" s="232"/>
      <c r="I74" s="232"/>
      <c r="J74" s="88" t="s">
        <v>883</v>
      </c>
      <c r="L74" s="112"/>
      <c r="N74" s="232"/>
      <c r="P74" s="232"/>
      <c r="Q74" s="232"/>
      <c r="R74" s="88" t="s">
        <v>884</v>
      </c>
      <c r="T74" s="232"/>
      <c r="U74" s="334"/>
      <c r="V74" s="55"/>
      <c r="W74" s="110" t="s">
        <v>885</v>
      </c>
      <c r="X74" s="232"/>
      <c r="Y74" s="232"/>
      <c r="Z74" s="232"/>
      <c r="AA74" s="232"/>
      <c r="AB74" s="232"/>
      <c r="AC74" s="232"/>
      <c r="AD74" s="232"/>
      <c r="AE74" s="232"/>
      <c r="AF74" s="232"/>
      <c r="AG74" s="232"/>
      <c r="AH74" s="232"/>
      <c r="AI74" s="232"/>
      <c r="AJ74" s="232"/>
      <c r="AK74" s="232"/>
      <c r="AL74" s="328"/>
      <c r="AM74" s="334"/>
      <c r="AN74" s="55"/>
      <c r="AO74" s="232"/>
      <c r="AP74" s="232"/>
      <c r="AQ74" s="232"/>
    </row>
    <row r="75" spans="1:43" x14ac:dyDescent="0.2">
      <c r="A75" s="232"/>
      <c r="B75" s="328"/>
      <c r="C75" s="334"/>
      <c r="D75" s="55"/>
      <c r="E75" s="232"/>
      <c r="F75" s="232"/>
      <c r="G75" s="232"/>
      <c r="I75" s="232"/>
      <c r="J75" s="88" t="s">
        <v>886</v>
      </c>
      <c r="L75" s="112"/>
      <c r="N75" s="232"/>
      <c r="P75" s="232"/>
      <c r="Q75" s="232"/>
      <c r="R75" s="88" t="s">
        <v>217</v>
      </c>
      <c r="T75" s="232"/>
      <c r="U75" s="334"/>
      <c r="V75" s="55"/>
      <c r="W75" s="232"/>
      <c r="X75" s="232" t="s">
        <v>887</v>
      </c>
      <c r="Y75" s="232"/>
      <c r="Z75" s="232"/>
      <c r="AA75" s="232"/>
      <c r="AB75" s="232"/>
      <c r="AC75" s="232"/>
      <c r="AD75" s="51" t="s">
        <v>9</v>
      </c>
      <c r="AE75" s="111"/>
      <c r="AF75" s="51"/>
      <c r="AG75" s="51"/>
      <c r="AH75" s="51"/>
      <c r="AI75" s="51"/>
      <c r="AJ75" s="51"/>
      <c r="AK75" s="51"/>
      <c r="AL75" s="328" t="s">
        <v>241</v>
      </c>
      <c r="AM75" s="334"/>
      <c r="AN75" s="55"/>
      <c r="AO75" s="232"/>
      <c r="AP75" s="232"/>
      <c r="AQ75" s="232"/>
    </row>
    <row r="76" spans="1:43" x14ac:dyDescent="0.2">
      <c r="A76" s="232"/>
      <c r="B76" s="328"/>
      <c r="C76" s="334"/>
      <c r="D76" s="55"/>
      <c r="E76" s="232"/>
      <c r="F76" s="232"/>
      <c r="G76" s="232"/>
      <c r="I76" s="232"/>
      <c r="J76" s="232"/>
      <c r="K76" s="232"/>
      <c r="L76" s="112"/>
      <c r="M76" s="232"/>
      <c r="N76" s="232"/>
      <c r="O76" s="232"/>
      <c r="P76" s="232"/>
      <c r="Q76" s="232"/>
      <c r="R76" s="232"/>
      <c r="S76" s="232"/>
      <c r="T76" s="232"/>
      <c r="U76" s="334"/>
      <c r="V76" s="55"/>
      <c r="W76" s="232"/>
      <c r="X76" s="232" t="s">
        <v>888</v>
      </c>
      <c r="Y76" s="232"/>
      <c r="Z76" s="232"/>
      <c r="AA76" s="232"/>
      <c r="AB76" s="232"/>
      <c r="AC76" s="232"/>
      <c r="AD76" s="51" t="s">
        <v>9</v>
      </c>
      <c r="AE76" s="111"/>
      <c r="AF76" s="51"/>
      <c r="AG76" s="51"/>
      <c r="AH76" s="51"/>
      <c r="AI76" s="51"/>
      <c r="AJ76" s="51"/>
      <c r="AK76" s="51"/>
      <c r="AL76" s="328" t="s">
        <v>209</v>
      </c>
      <c r="AM76" s="334"/>
      <c r="AN76" s="55"/>
      <c r="AO76" s="232"/>
      <c r="AP76" s="232"/>
      <c r="AQ76" s="232"/>
    </row>
    <row r="77" spans="1:43" ht="11.25" customHeight="1" x14ac:dyDescent="0.2">
      <c r="A77" s="232"/>
      <c r="B77" s="328"/>
      <c r="C77" s="334"/>
      <c r="D77" s="55"/>
      <c r="E77" t="s">
        <v>148</v>
      </c>
      <c r="F77" s="671" t="str">
        <f ca="1">VLOOKUP(CONCATENATE($B$72&amp;INDIRECT(ADDRESS(ROW(),COLUMN()-1))),Language_Translations,MATCH(Language_Selected,Language_Options,0),FALSE)</f>
        <v>You have said that you do not want (a/another) child soon. Can you tell me why you are not using a method to prevent pregnancy?
Any other reason?</v>
      </c>
      <c r="G77" s="671"/>
      <c r="H77" s="671"/>
      <c r="I77" s="671"/>
      <c r="J77" s="671"/>
      <c r="K77" s="671"/>
      <c r="L77" s="716"/>
      <c r="M77" s="232" t="s">
        <v>150</v>
      </c>
      <c r="N77" s="671" t="str">
        <f ca="1">VLOOKUP(CONCATENATE($B$72&amp;INDIRECT(ADDRESS(ROW(),COLUMN()-1))),Language_Translations,MATCH(Language_Selected,Language_Options,0),FALSE)</f>
        <v>You have said that you do not want any (more) children. Can you tell me why you are not using a method to prevent pregnancy?
Any other reason?</v>
      </c>
      <c r="O77" s="671"/>
      <c r="P77" s="671"/>
      <c r="Q77" s="671"/>
      <c r="R77" s="671"/>
      <c r="S77" s="671"/>
      <c r="T77" s="671"/>
      <c r="U77" s="334"/>
      <c r="V77" s="55"/>
      <c r="W77" s="232"/>
      <c r="X77" s="232" t="s">
        <v>889</v>
      </c>
      <c r="Y77" s="232"/>
      <c r="Z77" s="232"/>
      <c r="AA77" s="232"/>
      <c r="AB77" s="232"/>
      <c r="AC77" s="232"/>
      <c r="AD77" s="232"/>
      <c r="AE77" s="232"/>
      <c r="AF77" s="232"/>
      <c r="AG77" s="232"/>
      <c r="AH77" s="51" t="s">
        <v>9</v>
      </c>
      <c r="AI77" s="51"/>
      <c r="AJ77" s="51"/>
      <c r="AK77" s="51"/>
      <c r="AL77" s="328" t="s">
        <v>244</v>
      </c>
      <c r="AM77" s="334"/>
      <c r="AN77" s="55"/>
      <c r="AO77" s="232"/>
      <c r="AP77" s="232"/>
      <c r="AQ77" s="232"/>
    </row>
    <row r="78" spans="1:43" ht="11.25" customHeight="1" x14ac:dyDescent="0.2">
      <c r="A78" s="232"/>
      <c r="B78" s="328"/>
      <c r="C78" s="334"/>
      <c r="D78" s="55"/>
      <c r="F78" s="671"/>
      <c r="G78" s="671"/>
      <c r="H78" s="671"/>
      <c r="I78" s="671"/>
      <c r="J78" s="671"/>
      <c r="K78" s="671"/>
      <c r="L78" s="716"/>
      <c r="N78" s="671"/>
      <c r="O78" s="671"/>
      <c r="P78" s="671"/>
      <c r="Q78" s="671"/>
      <c r="R78" s="671"/>
      <c r="S78" s="671"/>
      <c r="T78" s="671"/>
      <c r="U78" s="334"/>
      <c r="V78" s="55"/>
      <c r="W78" s="232"/>
      <c r="X78" s="232" t="s">
        <v>890</v>
      </c>
      <c r="Y78" s="232"/>
      <c r="Z78" s="232"/>
      <c r="AA78" s="232"/>
      <c r="AB78" s="232"/>
      <c r="AC78" s="232"/>
      <c r="AD78" s="232"/>
      <c r="AF78" s="51" t="s">
        <v>9</v>
      </c>
      <c r="AG78" s="111"/>
      <c r="AH78" s="51"/>
      <c r="AI78" s="51"/>
      <c r="AJ78" s="51"/>
      <c r="AK78" s="51"/>
      <c r="AL78" s="328" t="s">
        <v>246</v>
      </c>
      <c r="AM78" s="334"/>
      <c r="AN78" s="55"/>
      <c r="AO78" s="232"/>
      <c r="AP78" s="232"/>
      <c r="AQ78" s="232"/>
    </row>
    <row r="79" spans="1:43" x14ac:dyDescent="0.2">
      <c r="A79" s="232"/>
      <c r="B79" s="328"/>
      <c r="C79" s="334"/>
      <c r="D79" s="55"/>
      <c r="E79" s="232"/>
      <c r="F79" s="671"/>
      <c r="G79" s="671"/>
      <c r="H79" s="671"/>
      <c r="I79" s="671"/>
      <c r="J79" s="671"/>
      <c r="K79" s="671"/>
      <c r="L79" s="716"/>
      <c r="M79" s="232"/>
      <c r="N79" s="671"/>
      <c r="O79" s="671"/>
      <c r="P79" s="671"/>
      <c r="Q79" s="671"/>
      <c r="R79" s="671"/>
      <c r="S79" s="671"/>
      <c r="T79" s="671"/>
      <c r="U79" s="334"/>
      <c r="V79" s="55"/>
      <c r="W79" s="232"/>
      <c r="X79" s="232" t="s">
        <v>891</v>
      </c>
      <c r="Y79" s="232"/>
      <c r="Z79" s="232"/>
      <c r="AA79" s="232"/>
      <c r="AB79" s="232"/>
      <c r="AC79" s="232"/>
      <c r="AD79" s="232"/>
      <c r="AE79" s="232"/>
      <c r="AF79" s="232"/>
      <c r="AG79" s="232"/>
      <c r="AH79" s="232"/>
      <c r="AI79" s="232"/>
      <c r="AJ79" s="232"/>
      <c r="AK79" s="232"/>
      <c r="AL79" s="328"/>
      <c r="AM79" s="334"/>
      <c r="AN79" s="55"/>
      <c r="AO79" s="232"/>
      <c r="AP79" s="232"/>
      <c r="AQ79" s="232"/>
    </row>
    <row r="80" spans="1:43" x14ac:dyDescent="0.2">
      <c r="A80" s="232"/>
      <c r="B80" s="328"/>
      <c r="C80" s="334"/>
      <c r="D80" s="55"/>
      <c r="E80" s="232"/>
      <c r="F80" s="671"/>
      <c r="G80" s="671"/>
      <c r="H80" s="671"/>
      <c r="I80" s="671"/>
      <c r="J80" s="671"/>
      <c r="K80" s="671"/>
      <c r="L80" s="716"/>
      <c r="M80" s="232"/>
      <c r="N80" s="671"/>
      <c r="O80" s="671"/>
      <c r="P80" s="671"/>
      <c r="Q80" s="671"/>
      <c r="R80" s="671"/>
      <c r="S80" s="671"/>
      <c r="T80" s="671"/>
      <c r="U80" s="334"/>
      <c r="V80" s="55"/>
      <c r="W80" s="232"/>
      <c r="X80" s="232"/>
      <c r="Y80" s="232" t="s">
        <v>892</v>
      </c>
      <c r="Z80" s="232"/>
      <c r="AA80" s="232"/>
      <c r="AB80" s="232"/>
      <c r="AC80" s="51" t="s">
        <v>9</v>
      </c>
      <c r="AD80" s="51"/>
      <c r="AE80" s="51"/>
      <c r="AF80" s="51"/>
      <c r="AG80" s="51"/>
      <c r="AH80" s="51"/>
      <c r="AI80" s="51"/>
      <c r="AJ80" s="51"/>
      <c r="AK80" s="51"/>
      <c r="AL80" s="328" t="s">
        <v>248</v>
      </c>
      <c r="AM80" s="334"/>
      <c r="AN80" s="55"/>
      <c r="AO80" s="232"/>
      <c r="AP80" s="232"/>
      <c r="AQ80" s="232"/>
    </row>
    <row r="81" spans="1:43" ht="11.25" customHeight="1" x14ac:dyDescent="0.2">
      <c r="A81" s="232"/>
      <c r="B81" s="328"/>
      <c r="C81" s="334"/>
      <c r="D81" s="55"/>
      <c r="E81" s="232"/>
      <c r="F81" s="671"/>
      <c r="G81" s="671"/>
      <c r="H81" s="671"/>
      <c r="I81" s="671"/>
      <c r="J81" s="671"/>
      <c r="K81" s="671"/>
      <c r="L81" s="716"/>
      <c r="M81" s="232"/>
      <c r="N81" s="671"/>
      <c r="O81" s="671"/>
      <c r="P81" s="671"/>
      <c r="Q81" s="671"/>
      <c r="R81" s="671"/>
      <c r="S81" s="671"/>
      <c r="T81" s="671"/>
      <c r="U81" s="334"/>
      <c r="V81" s="55"/>
      <c r="W81" s="232"/>
      <c r="X81" s="232" t="s">
        <v>893</v>
      </c>
      <c r="Y81" s="232"/>
      <c r="Z81" s="232"/>
      <c r="AA81" s="232"/>
      <c r="AB81" s="232"/>
      <c r="AC81" s="232"/>
      <c r="AD81" s="51" t="s">
        <v>9</v>
      </c>
      <c r="AE81" s="51"/>
      <c r="AF81" s="51"/>
      <c r="AG81" s="51"/>
      <c r="AH81" s="51"/>
      <c r="AI81" s="51"/>
      <c r="AJ81" s="51"/>
      <c r="AK81" s="51"/>
      <c r="AL81" s="328" t="s">
        <v>250</v>
      </c>
      <c r="AM81" s="334"/>
      <c r="AN81" s="55"/>
      <c r="AO81" s="232"/>
      <c r="AP81" s="232"/>
      <c r="AQ81" s="232"/>
    </row>
    <row r="82" spans="1:43" x14ac:dyDescent="0.2">
      <c r="A82" s="232"/>
      <c r="B82" s="328"/>
      <c r="C82" s="334"/>
      <c r="D82" s="55"/>
      <c r="E82" s="232"/>
      <c r="F82" s="671"/>
      <c r="G82" s="671"/>
      <c r="H82" s="671"/>
      <c r="I82" s="671"/>
      <c r="J82" s="671"/>
      <c r="K82" s="671"/>
      <c r="L82" s="716"/>
      <c r="M82" s="232"/>
      <c r="N82" s="671"/>
      <c r="O82" s="671"/>
      <c r="P82" s="671"/>
      <c r="Q82" s="671"/>
      <c r="R82" s="671"/>
      <c r="S82" s="671"/>
      <c r="T82" s="671"/>
      <c r="U82" s="334"/>
      <c r="V82" s="55"/>
      <c r="W82" s="232"/>
      <c r="X82" s="232" t="s">
        <v>894</v>
      </c>
      <c r="Y82" s="232"/>
      <c r="Z82" s="232"/>
      <c r="AA82" s="232"/>
      <c r="AB82" s="232"/>
      <c r="AC82" s="232"/>
      <c r="AD82" s="232"/>
      <c r="AE82" s="232"/>
      <c r="AF82" s="51" t="s">
        <v>9</v>
      </c>
      <c r="AG82" s="111"/>
      <c r="AH82" s="51"/>
      <c r="AI82" s="51"/>
      <c r="AJ82" s="51"/>
      <c r="AK82" s="51"/>
      <c r="AL82" s="328" t="s">
        <v>252</v>
      </c>
      <c r="AM82" s="334"/>
      <c r="AN82" s="55"/>
      <c r="AO82" s="232"/>
      <c r="AP82" s="232"/>
      <c r="AQ82" s="232"/>
    </row>
    <row r="83" spans="1:43" x14ac:dyDescent="0.2">
      <c r="A83" s="232"/>
      <c r="B83" s="328"/>
      <c r="C83" s="334"/>
      <c r="D83" s="55"/>
      <c r="E83" s="232"/>
      <c r="F83" s="671"/>
      <c r="G83" s="671"/>
      <c r="H83" s="671"/>
      <c r="I83" s="671"/>
      <c r="J83" s="671"/>
      <c r="K83" s="671"/>
      <c r="L83" s="716"/>
      <c r="M83" s="232"/>
      <c r="N83" s="671"/>
      <c r="O83" s="671"/>
      <c r="P83" s="671"/>
      <c r="Q83" s="671"/>
      <c r="R83" s="671"/>
      <c r="S83" s="671"/>
      <c r="T83" s="671"/>
      <c r="U83" s="334"/>
      <c r="V83" s="55"/>
      <c r="W83" s="232"/>
      <c r="X83" s="232"/>
      <c r="Y83" s="232"/>
      <c r="Z83" s="232"/>
      <c r="AA83" s="232"/>
      <c r="AB83" s="232"/>
      <c r="AC83" s="232"/>
      <c r="AD83" s="232"/>
      <c r="AE83" s="232"/>
      <c r="AF83" s="232"/>
      <c r="AG83" s="232"/>
      <c r="AH83" s="232"/>
      <c r="AI83" s="232"/>
      <c r="AJ83" s="232"/>
      <c r="AK83" s="232"/>
      <c r="AL83" s="328"/>
      <c r="AM83" s="334"/>
      <c r="AN83" s="55"/>
      <c r="AO83" s="232"/>
      <c r="AP83" s="232"/>
      <c r="AQ83" s="232"/>
    </row>
    <row r="84" spans="1:43" ht="10.5" x14ac:dyDescent="0.2">
      <c r="A84" s="232"/>
      <c r="B84" s="328"/>
      <c r="C84" s="334"/>
      <c r="D84" s="55"/>
      <c r="E84" s="232"/>
      <c r="F84" s="671"/>
      <c r="G84" s="671"/>
      <c r="H84" s="671"/>
      <c r="I84" s="671"/>
      <c r="J84" s="671"/>
      <c r="K84" s="671"/>
      <c r="L84" s="716"/>
      <c r="M84" s="232"/>
      <c r="N84" s="671"/>
      <c r="O84" s="671"/>
      <c r="P84" s="671"/>
      <c r="Q84" s="671"/>
      <c r="R84" s="671"/>
      <c r="S84" s="671"/>
      <c r="T84" s="671"/>
      <c r="U84" s="334"/>
      <c r="V84" s="55"/>
      <c r="W84" s="110" t="s">
        <v>895</v>
      </c>
      <c r="X84" s="232"/>
      <c r="Y84" s="232"/>
      <c r="Z84" s="232"/>
      <c r="AA84" s="232"/>
      <c r="AB84" s="232"/>
      <c r="AC84" s="232"/>
      <c r="AD84" s="232"/>
      <c r="AE84" s="232"/>
      <c r="AF84" s="232"/>
      <c r="AG84" s="232"/>
      <c r="AH84" s="232"/>
      <c r="AI84" s="232"/>
      <c r="AJ84" s="232"/>
      <c r="AK84" s="232"/>
      <c r="AL84" s="328"/>
      <c r="AM84" s="334"/>
      <c r="AN84" s="55"/>
      <c r="AO84" s="232"/>
      <c r="AP84" s="232"/>
      <c r="AQ84" s="232"/>
    </row>
    <row r="85" spans="1:43" ht="11.25" customHeight="1" x14ac:dyDescent="0.2">
      <c r="A85" s="232"/>
      <c r="B85" s="328"/>
      <c r="C85" s="334"/>
      <c r="D85" s="55"/>
      <c r="E85" s="232"/>
      <c r="F85" s="671"/>
      <c r="G85" s="671"/>
      <c r="H85" s="671"/>
      <c r="I85" s="671"/>
      <c r="J85" s="671"/>
      <c r="K85" s="671"/>
      <c r="L85" s="716"/>
      <c r="M85" s="232"/>
      <c r="N85" s="671"/>
      <c r="O85" s="671"/>
      <c r="P85" s="671"/>
      <c r="Q85" s="671"/>
      <c r="R85" s="671"/>
      <c r="S85" s="671"/>
      <c r="T85" s="671"/>
      <c r="U85" s="334"/>
      <c r="V85" s="55"/>
      <c r="W85" s="232"/>
      <c r="X85" s="232" t="s">
        <v>896</v>
      </c>
      <c r="Y85" s="232"/>
      <c r="Z85" s="232"/>
      <c r="AA85" s="232"/>
      <c r="AB85" s="232"/>
      <c r="AC85" s="232"/>
      <c r="AD85" s="232"/>
      <c r="AE85" s="232"/>
      <c r="AF85" s="51" t="s">
        <v>9</v>
      </c>
      <c r="AG85" s="51"/>
      <c r="AH85" s="111"/>
      <c r="AI85" s="51"/>
      <c r="AJ85" s="51"/>
      <c r="AK85" s="51"/>
      <c r="AL85" s="328" t="s">
        <v>306</v>
      </c>
      <c r="AM85" s="334"/>
      <c r="AN85" s="55"/>
      <c r="AO85" s="232"/>
      <c r="AP85" s="232"/>
      <c r="AQ85" s="232"/>
    </row>
    <row r="86" spans="1:43" x14ac:dyDescent="0.2">
      <c r="A86" s="232"/>
      <c r="B86" s="328"/>
      <c r="C86" s="334"/>
      <c r="D86" s="55"/>
      <c r="E86" s="232"/>
      <c r="F86" s="4"/>
      <c r="G86" s="4"/>
      <c r="H86" s="4"/>
      <c r="I86" s="4"/>
      <c r="J86" s="4"/>
      <c r="K86" s="4"/>
      <c r="L86" s="4"/>
      <c r="M86" s="4"/>
      <c r="N86" s="4"/>
      <c r="O86" s="4"/>
      <c r="P86" s="4"/>
      <c r="Q86" s="4"/>
      <c r="R86" s="4"/>
      <c r="S86" s="4"/>
      <c r="T86" s="4"/>
      <c r="U86" s="334"/>
      <c r="V86" s="55"/>
      <c r="W86" s="232"/>
      <c r="X86" s="232" t="s">
        <v>897</v>
      </c>
      <c r="Y86" s="232"/>
      <c r="Z86" s="232"/>
      <c r="AA86" s="232"/>
      <c r="AB86" s="232"/>
      <c r="AC86" s="232"/>
      <c r="AD86" s="232"/>
      <c r="AE86" s="232"/>
      <c r="AF86" s="232"/>
      <c r="AG86" s="232"/>
      <c r="AH86" s="51" t="s">
        <v>9</v>
      </c>
      <c r="AI86" s="51"/>
      <c r="AJ86" s="111"/>
      <c r="AK86" s="51"/>
      <c r="AL86" s="328" t="s">
        <v>309</v>
      </c>
      <c r="AM86" s="334"/>
      <c r="AN86" s="55"/>
      <c r="AO86" s="232"/>
      <c r="AP86" s="232"/>
      <c r="AQ86" s="232"/>
    </row>
    <row r="87" spans="1:43" x14ac:dyDescent="0.2">
      <c r="A87" s="232"/>
      <c r="B87" s="328"/>
      <c r="C87" s="334"/>
      <c r="D87" s="55"/>
      <c r="E87" s="668" t="s">
        <v>898</v>
      </c>
      <c r="F87" s="668"/>
      <c r="G87" s="668"/>
      <c r="H87" s="668"/>
      <c r="I87" s="668"/>
      <c r="J87" s="668"/>
      <c r="K87" s="668"/>
      <c r="L87" s="668"/>
      <c r="M87" s="668"/>
      <c r="N87" s="668"/>
      <c r="O87" s="668"/>
      <c r="P87" s="668"/>
      <c r="Q87" s="668"/>
      <c r="R87" s="668"/>
      <c r="S87" s="668"/>
      <c r="T87" s="668"/>
      <c r="U87" s="334"/>
      <c r="V87" s="55"/>
      <c r="W87" s="232"/>
      <c r="X87" s="232" t="s">
        <v>899</v>
      </c>
      <c r="Y87" s="232"/>
      <c r="Z87" s="232"/>
      <c r="AA87" s="232"/>
      <c r="AB87" s="232"/>
      <c r="AC87" s="232"/>
      <c r="AE87" s="51" t="s">
        <v>9</v>
      </c>
      <c r="AF87" s="111"/>
      <c r="AG87" s="51"/>
      <c r="AH87" s="51"/>
      <c r="AI87" s="51"/>
      <c r="AJ87" s="51"/>
      <c r="AK87" s="51"/>
      <c r="AL87" s="328" t="s">
        <v>311</v>
      </c>
      <c r="AM87" s="334"/>
      <c r="AN87" s="55"/>
      <c r="AO87" s="232"/>
      <c r="AP87" s="232"/>
      <c r="AQ87" s="232"/>
    </row>
    <row r="88" spans="1:43" x14ac:dyDescent="0.2">
      <c r="A88" s="232"/>
      <c r="B88" s="328"/>
      <c r="C88" s="334"/>
      <c r="D88" s="55"/>
      <c r="U88" s="334"/>
      <c r="V88" s="55"/>
      <c r="W88" s="232"/>
      <c r="X88" s="232" t="s">
        <v>900</v>
      </c>
      <c r="Y88" s="232"/>
      <c r="Z88" s="232"/>
      <c r="AA88" s="232"/>
      <c r="AB88" s="232"/>
      <c r="AC88" s="232"/>
      <c r="AD88" s="232"/>
      <c r="AE88" s="232"/>
      <c r="AF88" s="51" t="s">
        <v>9</v>
      </c>
      <c r="AG88" s="51"/>
      <c r="AH88" s="111"/>
      <c r="AI88" s="51"/>
      <c r="AJ88" s="51"/>
      <c r="AK88" s="51"/>
      <c r="AL88" s="328" t="s">
        <v>313</v>
      </c>
      <c r="AM88" s="334"/>
      <c r="AN88" s="55"/>
      <c r="AO88" s="232"/>
      <c r="AP88" s="232"/>
      <c r="AQ88" s="232"/>
    </row>
    <row r="89" spans="1:43" x14ac:dyDescent="0.2">
      <c r="A89" s="232"/>
      <c r="B89" s="328"/>
      <c r="C89" s="334"/>
      <c r="D89" s="55"/>
      <c r="E89" s="232"/>
      <c r="F89" s="232"/>
      <c r="G89" s="232"/>
      <c r="H89" s="232"/>
      <c r="I89" s="232"/>
      <c r="J89" s="232"/>
      <c r="K89" s="232"/>
      <c r="L89" s="232"/>
      <c r="M89" s="232"/>
      <c r="N89" s="232"/>
      <c r="O89" s="232"/>
      <c r="P89" s="232"/>
      <c r="Q89" s="232"/>
      <c r="R89" s="232"/>
      <c r="S89" s="232"/>
      <c r="T89" s="232"/>
      <c r="U89" s="334"/>
      <c r="V89" s="55"/>
      <c r="W89" s="232"/>
      <c r="X89" s="232"/>
      <c r="Y89" s="232"/>
      <c r="Z89" s="232"/>
      <c r="AA89" s="232"/>
      <c r="AB89" s="232"/>
      <c r="AC89" s="232"/>
      <c r="AD89" s="232"/>
      <c r="AE89" s="232"/>
      <c r="AF89" s="232"/>
      <c r="AG89" s="232"/>
      <c r="AH89" s="232"/>
      <c r="AI89" s="232"/>
      <c r="AJ89" s="232"/>
      <c r="AK89" s="232"/>
      <c r="AL89" s="328"/>
      <c r="AM89" s="334"/>
      <c r="AN89" s="55"/>
      <c r="AO89" s="232"/>
      <c r="AP89" s="232"/>
      <c r="AQ89" s="232"/>
    </row>
    <row r="90" spans="1:43" ht="10.5" x14ac:dyDescent="0.2">
      <c r="A90" s="232"/>
      <c r="B90" s="328"/>
      <c r="C90" s="334"/>
      <c r="D90" s="55"/>
      <c r="E90" s="232"/>
      <c r="F90" s="232"/>
      <c r="G90" s="232"/>
      <c r="H90" s="232"/>
      <c r="I90" s="232"/>
      <c r="J90" s="232"/>
      <c r="K90" s="232"/>
      <c r="L90" s="232"/>
      <c r="M90" s="232"/>
      <c r="N90" s="232"/>
      <c r="O90" s="232"/>
      <c r="Q90" s="232"/>
      <c r="R90" s="232"/>
      <c r="S90" s="232"/>
      <c r="T90" s="232"/>
      <c r="U90" s="334"/>
      <c r="V90" s="55"/>
      <c r="W90" s="110" t="s">
        <v>901</v>
      </c>
      <c r="X90" s="232"/>
      <c r="Y90" s="232"/>
      <c r="Z90" s="232"/>
      <c r="AA90" s="232"/>
      <c r="AB90" s="232"/>
      <c r="AC90" s="232"/>
      <c r="AD90" s="232"/>
      <c r="AE90" s="232"/>
      <c r="AF90" s="232"/>
      <c r="AG90" s="232"/>
      <c r="AH90" s="232"/>
      <c r="AI90" s="232"/>
      <c r="AJ90" s="232"/>
      <c r="AK90" s="232"/>
      <c r="AL90" s="328"/>
      <c r="AM90" s="334"/>
      <c r="AN90" s="55"/>
      <c r="AO90" s="232"/>
      <c r="AP90" s="232"/>
      <c r="AQ90" s="232"/>
    </row>
    <row r="91" spans="1:43" x14ac:dyDescent="0.2">
      <c r="A91" s="232"/>
      <c r="B91" s="328"/>
      <c r="C91" s="334"/>
      <c r="D91" s="55"/>
      <c r="E91" s="232"/>
      <c r="F91" s="232"/>
      <c r="G91" s="232"/>
      <c r="H91" s="232"/>
      <c r="I91" s="232"/>
      <c r="J91" s="232"/>
      <c r="K91" s="232"/>
      <c r="L91" s="232"/>
      <c r="M91" s="232"/>
      <c r="N91" s="232"/>
      <c r="O91" s="232"/>
      <c r="P91" s="232"/>
      <c r="Q91" s="232"/>
      <c r="R91" s="232"/>
      <c r="S91" s="232"/>
      <c r="T91" s="232"/>
      <c r="U91" s="334"/>
      <c r="V91" s="55"/>
      <c r="W91" s="232"/>
      <c r="X91" s="232" t="s">
        <v>902</v>
      </c>
      <c r="Y91" s="232"/>
      <c r="Z91" s="232"/>
      <c r="AA91" s="232"/>
      <c r="AB91" s="232"/>
      <c r="AC91" s="232"/>
      <c r="AD91" s="232"/>
      <c r="AE91" s="51" t="s">
        <v>9</v>
      </c>
      <c r="AF91" s="111"/>
      <c r="AG91" s="51"/>
      <c r="AH91" s="51"/>
      <c r="AI91" s="51"/>
      <c r="AJ91" s="51"/>
      <c r="AK91" s="51"/>
      <c r="AL91" s="328" t="s">
        <v>315</v>
      </c>
      <c r="AM91" s="334"/>
      <c r="AN91" s="55"/>
      <c r="AO91" s="232"/>
      <c r="AP91" s="232"/>
      <c r="AQ91" s="232"/>
    </row>
    <row r="92" spans="1:43" x14ac:dyDescent="0.2">
      <c r="A92" s="232"/>
      <c r="B92" s="328"/>
      <c r="C92" s="334"/>
      <c r="D92" s="55"/>
      <c r="E92" s="232"/>
      <c r="F92" s="232"/>
      <c r="G92" s="232"/>
      <c r="H92" s="232"/>
      <c r="I92" s="232"/>
      <c r="J92" s="232"/>
      <c r="K92" s="232"/>
      <c r="L92" s="232"/>
      <c r="M92" s="232"/>
      <c r="N92" s="232"/>
      <c r="O92" s="232"/>
      <c r="P92" s="232"/>
      <c r="Q92" s="232"/>
      <c r="R92" s="232"/>
      <c r="S92" s="232"/>
      <c r="T92" s="232"/>
      <c r="U92" s="334"/>
      <c r="V92" s="55"/>
      <c r="W92" s="232"/>
      <c r="X92" s="232" t="s">
        <v>903</v>
      </c>
      <c r="Y92" s="232"/>
      <c r="Z92" s="232"/>
      <c r="AA92" s="232"/>
      <c r="AB92" s="232"/>
      <c r="AC92" s="232"/>
      <c r="AD92" s="232"/>
      <c r="AE92" s="51" t="s">
        <v>9</v>
      </c>
      <c r="AF92" s="111"/>
      <c r="AG92" s="51"/>
      <c r="AH92" s="51"/>
      <c r="AI92" s="51"/>
      <c r="AJ92" s="51"/>
      <c r="AK92" s="51"/>
      <c r="AL92" s="328" t="s">
        <v>494</v>
      </c>
      <c r="AM92" s="334"/>
      <c r="AN92" s="55"/>
      <c r="AO92" s="232"/>
      <c r="AP92" s="232"/>
      <c r="AQ92" s="232"/>
    </row>
    <row r="93" spans="1:43" x14ac:dyDescent="0.2">
      <c r="A93" s="232"/>
      <c r="B93" s="328"/>
      <c r="C93" s="334"/>
      <c r="D93" s="55"/>
      <c r="E93" s="232"/>
      <c r="F93" s="232"/>
      <c r="G93" s="232"/>
      <c r="H93" s="232"/>
      <c r="I93" s="232"/>
      <c r="J93" s="232"/>
      <c r="K93" s="232"/>
      <c r="L93" s="232"/>
      <c r="M93" s="232"/>
      <c r="N93" s="232"/>
      <c r="O93" s="232"/>
      <c r="P93" s="232"/>
      <c r="Q93" s="232"/>
      <c r="R93" s="232"/>
      <c r="S93" s="232"/>
      <c r="T93" s="232"/>
      <c r="U93" s="334"/>
      <c r="V93" s="55"/>
      <c r="W93" s="232"/>
      <c r="X93" s="232"/>
      <c r="Y93" s="232"/>
      <c r="Z93" s="232"/>
      <c r="AA93" s="232"/>
      <c r="AB93" s="232"/>
      <c r="AC93" s="232"/>
      <c r="AD93" s="232"/>
      <c r="AE93" s="232"/>
      <c r="AF93" s="232"/>
      <c r="AG93" s="232"/>
      <c r="AH93" s="232"/>
      <c r="AI93" s="232"/>
      <c r="AJ93" s="232"/>
      <c r="AK93" s="232"/>
      <c r="AL93" s="328"/>
      <c r="AM93" s="334"/>
      <c r="AN93" s="55"/>
      <c r="AO93" s="232"/>
      <c r="AP93" s="232"/>
      <c r="AQ93" s="232"/>
    </row>
    <row r="94" spans="1:43" ht="10.5" x14ac:dyDescent="0.2">
      <c r="A94" s="232"/>
      <c r="B94" s="328"/>
      <c r="C94" s="334"/>
      <c r="D94" s="55"/>
      <c r="E94" s="232"/>
      <c r="F94" s="232"/>
      <c r="G94" s="232"/>
      <c r="H94" s="232"/>
      <c r="I94" s="232"/>
      <c r="J94" s="232"/>
      <c r="K94" s="232"/>
      <c r="L94" s="232"/>
      <c r="M94" s="232"/>
      <c r="N94" s="232"/>
      <c r="O94" s="232"/>
      <c r="P94" s="232"/>
      <c r="Q94" s="232"/>
      <c r="R94" s="232"/>
      <c r="S94" s="232"/>
      <c r="T94" s="232"/>
      <c r="U94" s="334"/>
      <c r="V94" s="55"/>
      <c r="W94" s="110" t="s">
        <v>904</v>
      </c>
      <c r="X94" s="232"/>
      <c r="Y94" s="232"/>
      <c r="Z94" s="232"/>
      <c r="AA94" s="232"/>
      <c r="AB94" s="232"/>
      <c r="AC94" s="232"/>
      <c r="AD94" s="232"/>
      <c r="AE94" s="232"/>
      <c r="AF94" s="232"/>
      <c r="AG94" s="232"/>
      <c r="AH94" s="232"/>
      <c r="AI94" s="232"/>
      <c r="AJ94" s="232"/>
      <c r="AK94" s="232"/>
      <c r="AL94" s="328"/>
      <c r="AM94" s="334"/>
      <c r="AN94" s="55"/>
      <c r="AO94" s="232"/>
      <c r="AP94" s="232"/>
      <c r="AQ94" s="232"/>
    </row>
    <row r="95" spans="1:43" x14ac:dyDescent="0.2">
      <c r="A95" s="232"/>
      <c r="B95" s="328"/>
      <c r="C95" s="334"/>
      <c r="D95" s="55"/>
      <c r="E95" s="232"/>
      <c r="F95" s="232"/>
      <c r="G95" s="232"/>
      <c r="H95" s="232"/>
      <c r="I95" s="232"/>
      <c r="J95" s="232"/>
      <c r="K95" s="232"/>
      <c r="L95" s="232"/>
      <c r="M95" s="232"/>
      <c r="N95" s="232"/>
      <c r="O95" s="232"/>
      <c r="P95" s="232"/>
      <c r="Q95" s="232"/>
      <c r="R95" s="232"/>
      <c r="S95" s="232"/>
      <c r="T95" s="232"/>
      <c r="U95" s="334"/>
      <c r="V95" s="55"/>
      <c r="W95" s="232"/>
      <c r="X95" s="232" t="s">
        <v>905</v>
      </c>
      <c r="Y95" s="232"/>
      <c r="Z95" s="232"/>
      <c r="AA95" s="232"/>
      <c r="AB95" s="232"/>
      <c r="AC95" s="51"/>
      <c r="AD95" s="111"/>
      <c r="AF95" s="51" t="s">
        <v>9</v>
      </c>
      <c r="AG95" s="51"/>
      <c r="AH95" s="51"/>
      <c r="AI95" s="51"/>
      <c r="AJ95" s="51"/>
      <c r="AK95" s="51"/>
      <c r="AL95" s="328" t="s">
        <v>495</v>
      </c>
      <c r="AM95" s="334"/>
      <c r="AN95" s="55"/>
      <c r="AO95" s="232"/>
      <c r="AP95" s="232"/>
      <c r="AQ95" s="232"/>
    </row>
    <row r="96" spans="1:43" x14ac:dyDescent="0.2">
      <c r="A96" s="232"/>
      <c r="B96" s="328"/>
      <c r="C96" s="334"/>
      <c r="D96" s="55"/>
      <c r="E96" s="232"/>
      <c r="U96" s="334"/>
      <c r="V96" s="55"/>
      <c r="W96" s="232"/>
      <c r="X96" s="232" t="s">
        <v>906</v>
      </c>
      <c r="Y96" s="232"/>
      <c r="AA96" s="232"/>
      <c r="AB96" s="232"/>
      <c r="AD96" s="111"/>
      <c r="AE96" s="51"/>
      <c r="AF96" s="51"/>
      <c r="AG96" s="51"/>
      <c r="AJ96" s="51" t="s">
        <v>9</v>
      </c>
      <c r="AK96" s="51"/>
      <c r="AL96" s="328" t="s">
        <v>496</v>
      </c>
      <c r="AM96" s="334"/>
      <c r="AN96" s="55"/>
      <c r="AO96" s="232"/>
      <c r="AP96" s="232"/>
      <c r="AQ96" s="232"/>
    </row>
    <row r="97" spans="1:43" x14ac:dyDescent="0.2">
      <c r="A97" s="232"/>
      <c r="B97" s="328"/>
      <c r="C97" s="334"/>
      <c r="D97" s="55"/>
      <c r="E97" s="232"/>
      <c r="F97" s="232"/>
      <c r="G97" s="232"/>
      <c r="H97" s="232"/>
      <c r="I97" s="232"/>
      <c r="J97" s="232"/>
      <c r="K97" s="232"/>
      <c r="L97" s="232"/>
      <c r="M97" s="232"/>
      <c r="N97" s="232"/>
      <c r="O97" s="232"/>
      <c r="P97" s="232"/>
      <c r="Q97" s="232"/>
      <c r="R97" s="232"/>
      <c r="S97" s="232"/>
      <c r="T97" s="232"/>
      <c r="U97" s="334"/>
      <c r="V97" s="55"/>
      <c r="W97" s="232"/>
      <c r="X97" s="232" t="s">
        <v>907</v>
      </c>
      <c r="Y97" s="232"/>
      <c r="AA97" s="232"/>
      <c r="AB97" s="232"/>
      <c r="AC97" s="51"/>
      <c r="AD97" s="111"/>
      <c r="AE97" s="51"/>
      <c r="AF97" s="51"/>
      <c r="AG97" s="51"/>
      <c r="AH97" s="51"/>
      <c r="AI97" s="51"/>
      <c r="AK97" s="51" t="s">
        <v>9</v>
      </c>
      <c r="AL97" s="328" t="s">
        <v>497</v>
      </c>
      <c r="AM97" s="334"/>
      <c r="AN97" s="55"/>
      <c r="AO97" s="232"/>
      <c r="AP97" s="232"/>
      <c r="AQ97" s="232"/>
    </row>
    <row r="98" spans="1:43" x14ac:dyDescent="0.2">
      <c r="A98" s="232"/>
      <c r="B98" s="328"/>
      <c r="C98" s="334"/>
      <c r="D98" s="55"/>
      <c r="E98" s="232"/>
      <c r="F98" s="232"/>
      <c r="G98" s="232"/>
      <c r="H98" s="232"/>
      <c r="I98" s="232"/>
      <c r="J98" s="232"/>
      <c r="K98" s="232"/>
      <c r="L98" s="232"/>
      <c r="M98" s="232"/>
      <c r="N98" s="232"/>
      <c r="O98" s="232"/>
      <c r="P98" s="232"/>
      <c r="Q98" s="232"/>
      <c r="R98" s="232"/>
      <c r="S98" s="232"/>
      <c r="T98" s="232"/>
      <c r="U98" s="334"/>
      <c r="V98" s="55"/>
      <c r="W98" s="232"/>
      <c r="X98" s="232" t="s">
        <v>908</v>
      </c>
      <c r="Y98" s="232"/>
      <c r="AA98" s="232"/>
      <c r="AB98" s="232"/>
      <c r="AC98" s="51"/>
      <c r="AD98" s="111"/>
      <c r="AE98" s="51"/>
      <c r="AF98" s="51"/>
      <c r="AG98" s="51"/>
      <c r="AH98" s="51"/>
      <c r="AI98" s="51"/>
      <c r="AJ98" s="51"/>
      <c r="AK98" s="51"/>
      <c r="AL98" s="328"/>
      <c r="AM98" s="334"/>
      <c r="AN98" s="55"/>
      <c r="AO98" s="232"/>
      <c r="AP98" s="232"/>
      <c r="AQ98" s="232"/>
    </row>
    <row r="99" spans="1:43" x14ac:dyDescent="0.2">
      <c r="A99" s="232"/>
      <c r="B99" s="328"/>
      <c r="C99" s="334"/>
      <c r="D99" s="55"/>
      <c r="E99" s="232"/>
      <c r="F99" s="232"/>
      <c r="G99" s="232"/>
      <c r="H99" s="232"/>
      <c r="I99" s="232"/>
      <c r="J99" s="232"/>
      <c r="K99" s="232"/>
      <c r="L99" s="232"/>
      <c r="M99" s="232"/>
      <c r="N99" s="232"/>
      <c r="O99" s="232"/>
      <c r="P99" s="232"/>
      <c r="Q99" s="232"/>
      <c r="R99" s="232"/>
      <c r="S99" s="232"/>
      <c r="T99" s="232"/>
      <c r="U99" s="334"/>
      <c r="V99" s="55"/>
      <c r="W99" s="232"/>
      <c r="X99" s="232"/>
      <c r="Y99" s="232" t="s">
        <v>909</v>
      </c>
      <c r="AA99" s="232"/>
      <c r="AB99" s="232"/>
      <c r="AC99" s="51"/>
      <c r="AD99" s="51" t="s">
        <v>9</v>
      </c>
      <c r="AE99" s="111"/>
      <c r="AF99" s="51"/>
      <c r="AG99" s="51"/>
      <c r="AH99" s="51"/>
      <c r="AI99" s="51"/>
      <c r="AJ99" s="51"/>
      <c r="AK99" s="51"/>
      <c r="AL99" s="328" t="s">
        <v>499</v>
      </c>
      <c r="AM99" s="334"/>
      <c r="AN99" s="55"/>
      <c r="AO99" s="232"/>
      <c r="AP99" s="232"/>
      <c r="AQ99" s="232"/>
    </row>
    <row r="100" spans="1:43" x14ac:dyDescent="0.2">
      <c r="A100" s="232"/>
      <c r="B100" s="328"/>
      <c r="C100" s="334"/>
      <c r="D100" s="55"/>
      <c r="E100" s="232"/>
      <c r="F100" s="232"/>
      <c r="G100" s="232"/>
      <c r="H100" s="232"/>
      <c r="I100" s="232"/>
      <c r="J100" s="232"/>
      <c r="K100" s="232"/>
      <c r="L100" s="232"/>
      <c r="M100" s="232"/>
      <c r="N100" s="232"/>
      <c r="O100" s="232"/>
      <c r="P100" s="232"/>
      <c r="Q100" s="232"/>
      <c r="R100" s="232"/>
      <c r="S100" s="232"/>
      <c r="T100" s="232"/>
      <c r="U100" s="334"/>
      <c r="V100" s="55"/>
      <c r="W100" s="232"/>
      <c r="X100" s="232" t="s">
        <v>910</v>
      </c>
      <c r="Y100" s="232"/>
      <c r="Z100" s="232"/>
      <c r="AA100" s="232"/>
      <c r="AB100" s="232"/>
      <c r="AC100" s="51"/>
      <c r="AD100" s="111"/>
      <c r="AE100" s="51"/>
      <c r="AF100" s="51" t="s">
        <v>9</v>
      </c>
      <c r="AG100" s="111"/>
      <c r="AH100" s="51"/>
      <c r="AI100" s="51"/>
      <c r="AJ100" s="51"/>
      <c r="AK100" s="51"/>
      <c r="AL100" s="125" t="s">
        <v>501</v>
      </c>
      <c r="AM100" s="334"/>
      <c r="AN100" s="55"/>
      <c r="AO100" s="232"/>
      <c r="AP100" s="232"/>
      <c r="AQ100" s="232"/>
    </row>
    <row r="101" spans="1:43" x14ac:dyDescent="0.2">
      <c r="A101" s="232"/>
      <c r="B101" s="328"/>
      <c r="C101" s="334"/>
      <c r="D101" s="55"/>
      <c r="E101" s="232"/>
      <c r="F101" s="232"/>
      <c r="G101" s="232"/>
      <c r="H101" s="232"/>
      <c r="I101" s="232"/>
      <c r="J101" s="232"/>
      <c r="K101" s="232"/>
      <c r="L101" s="232"/>
      <c r="M101" s="232"/>
      <c r="N101" s="232"/>
      <c r="O101" s="232"/>
      <c r="P101" s="232"/>
      <c r="Q101" s="232"/>
      <c r="R101" s="232"/>
      <c r="S101" s="232"/>
      <c r="T101" s="232"/>
      <c r="U101" s="334"/>
      <c r="V101" s="55"/>
      <c r="W101" s="232"/>
      <c r="X101" s="232"/>
      <c r="Y101" s="232"/>
      <c r="Z101" s="232"/>
      <c r="AA101" s="232"/>
      <c r="AB101" s="232"/>
      <c r="AC101" s="51"/>
      <c r="AD101" s="111"/>
      <c r="AE101" s="51"/>
      <c r="AF101" s="51"/>
      <c r="AG101" s="51"/>
      <c r="AH101" s="51"/>
      <c r="AI101" s="51"/>
      <c r="AJ101" s="51"/>
      <c r="AK101" s="51"/>
      <c r="AL101" s="328"/>
      <c r="AM101" s="334"/>
      <c r="AN101" s="55"/>
      <c r="AO101" s="232"/>
      <c r="AP101" s="232"/>
      <c r="AQ101" s="232"/>
    </row>
    <row r="102" spans="1:43" ht="10.5" x14ac:dyDescent="0.2">
      <c r="A102" s="232"/>
      <c r="B102" s="328"/>
      <c r="C102" s="334"/>
      <c r="D102" s="55"/>
      <c r="E102" s="232"/>
      <c r="F102" s="232"/>
      <c r="G102" s="232"/>
      <c r="H102" s="232"/>
      <c r="I102" s="232"/>
      <c r="J102" s="232"/>
      <c r="K102" s="232"/>
      <c r="L102" s="232"/>
      <c r="M102" s="232"/>
      <c r="N102" s="232"/>
      <c r="O102" s="232"/>
      <c r="P102" s="232"/>
      <c r="Q102" s="232"/>
      <c r="R102" s="232"/>
      <c r="S102" s="232"/>
      <c r="T102" s="232"/>
      <c r="U102" s="334"/>
      <c r="V102" s="55"/>
      <c r="W102" s="110" t="s">
        <v>911</v>
      </c>
      <c r="X102" s="232"/>
      <c r="Y102" s="232"/>
      <c r="Z102" s="232"/>
      <c r="AA102" s="232"/>
      <c r="AB102" s="232"/>
      <c r="AC102" s="51"/>
      <c r="AD102" s="111"/>
      <c r="AE102" s="51"/>
      <c r="AF102" s="51"/>
      <c r="AG102" s="51"/>
      <c r="AH102" s="51"/>
      <c r="AI102" s="51"/>
      <c r="AJ102" s="51"/>
      <c r="AK102" s="51"/>
      <c r="AL102" s="328"/>
      <c r="AM102" s="334"/>
      <c r="AN102" s="55"/>
      <c r="AO102" s="232"/>
      <c r="AP102" s="232"/>
      <c r="AQ102" s="232"/>
    </row>
    <row r="103" spans="1:43" x14ac:dyDescent="0.2">
      <c r="A103" s="232"/>
      <c r="B103" s="328"/>
      <c r="C103" s="334"/>
      <c r="D103" s="55"/>
      <c r="E103" s="232"/>
      <c r="F103" s="232"/>
      <c r="G103" s="232"/>
      <c r="H103" s="232"/>
      <c r="I103" s="232"/>
      <c r="J103" s="232"/>
      <c r="K103" s="232"/>
      <c r="L103" s="232"/>
      <c r="M103" s="232"/>
      <c r="N103" s="232"/>
      <c r="O103" s="232"/>
      <c r="P103" s="232"/>
      <c r="Q103" s="232"/>
      <c r="R103" s="232"/>
      <c r="S103" s="232"/>
      <c r="T103" s="232"/>
      <c r="U103" s="334"/>
      <c r="V103" s="55"/>
      <c r="W103" s="232"/>
      <c r="X103" s="232" t="s">
        <v>912</v>
      </c>
      <c r="Y103" s="232"/>
      <c r="Z103" s="232"/>
      <c r="AA103" s="232"/>
      <c r="AB103" s="232"/>
      <c r="AC103" s="232"/>
      <c r="AD103" s="232"/>
      <c r="AE103" s="232"/>
      <c r="AF103" s="232"/>
      <c r="AG103" s="51" t="s">
        <v>9</v>
      </c>
      <c r="AH103" s="51"/>
      <c r="AI103" s="111"/>
      <c r="AJ103" s="51"/>
      <c r="AK103" s="51"/>
      <c r="AL103" s="328" t="s">
        <v>667</v>
      </c>
      <c r="AM103" s="334"/>
      <c r="AN103" s="55"/>
      <c r="AO103" s="232"/>
      <c r="AP103" s="232"/>
      <c r="AQ103" s="232"/>
    </row>
    <row r="104" spans="1:43" x14ac:dyDescent="0.2">
      <c r="A104" s="232"/>
      <c r="B104" s="328"/>
      <c r="C104" s="334"/>
      <c r="D104" s="55"/>
      <c r="E104" s="232"/>
      <c r="F104" s="232"/>
      <c r="G104" s="232"/>
      <c r="H104" s="232"/>
      <c r="I104" s="232"/>
      <c r="J104" s="232"/>
      <c r="K104" s="232"/>
      <c r="L104" s="232"/>
      <c r="M104" s="232"/>
      <c r="N104" s="232"/>
      <c r="O104" s="232"/>
      <c r="P104" s="232"/>
      <c r="Q104" s="232"/>
      <c r="R104" s="232"/>
      <c r="S104" s="232"/>
      <c r="T104" s="232"/>
      <c r="U104" s="334"/>
      <c r="V104" s="55"/>
      <c r="W104" s="232"/>
      <c r="X104" s="232" t="s">
        <v>913</v>
      </c>
      <c r="Y104" s="232"/>
      <c r="Z104" s="232"/>
      <c r="AA104" s="232"/>
      <c r="AB104" s="232"/>
      <c r="AC104" s="232"/>
      <c r="AE104" s="51" t="s">
        <v>9</v>
      </c>
      <c r="AF104" s="111"/>
      <c r="AG104" s="51"/>
      <c r="AH104" s="51"/>
      <c r="AI104" s="51"/>
      <c r="AJ104" s="51"/>
      <c r="AK104" s="51"/>
      <c r="AL104" s="328" t="s">
        <v>914</v>
      </c>
      <c r="AM104" s="334"/>
      <c r="AN104" s="55"/>
      <c r="AO104" s="232"/>
      <c r="AP104" s="232"/>
      <c r="AQ104" s="232"/>
    </row>
    <row r="105" spans="1:43" x14ac:dyDescent="0.2">
      <c r="A105" s="232"/>
      <c r="B105" s="328"/>
      <c r="C105" s="334"/>
      <c r="D105" s="55"/>
      <c r="E105" s="232"/>
      <c r="F105" s="232"/>
      <c r="G105" s="232"/>
      <c r="H105" s="232"/>
      <c r="I105" s="232"/>
      <c r="J105" s="232"/>
      <c r="K105" s="232"/>
      <c r="L105" s="232"/>
      <c r="M105" s="232"/>
      <c r="N105" s="232"/>
      <c r="O105" s="232"/>
      <c r="P105" s="232"/>
      <c r="Q105" s="232"/>
      <c r="R105" s="232"/>
      <c r="S105" s="232"/>
      <c r="T105" s="232"/>
      <c r="U105" s="334"/>
      <c r="V105" s="55"/>
      <c r="W105" s="232"/>
      <c r="X105" s="232" t="s">
        <v>915</v>
      </c>
      <c r="Y105" s="232"/>
      <c r="Z105" s="232"/>
      <c r="AA105" s="232"/>
      <c r="AB105" s="232"/>
      <c r="AC105" s="232"/>
      <c r="AD105" s="232"/>
      <c r="AE105" s="232"/>
      <c r="AF105" s="232"/>
      <c r="AG105" s="232"/>
      <c r="AH105" s="232"/>
      <c r="AI105" s="232"/>
      <c r="AJ105" s="232"/>
      <c r="AK105" s="232"/>
      <c r="AL105" s="328"/>
      <c r="AM105" s="334"/>
      <c r="AN105" s="55"/>
      <c r="AO105" s="232"/>
      <c r="AP105" s="232"/>
      <c r="AQ105" s="232"/>
    </row>
    <row r="106" spans="1:43" x14ac:dyDescent="0.2">
      <c r="A106" s="232"/>
      <c r="B106" s="328"/>
      <c r="C106" s="334"/>
      <c r="D106" s="55"/>
      <c r="E106" s="232"/>
      <c r="F106" s="232"/>
      <c r="G106" s="232"/>
      <c r="H106" s="232"/>
      <c r="I106" s="232"/>
      <c r="J106" s="232"/>
      <c r="K106" s="232"/>
      <c r="L106" s="232"/>
      <c r="M106" s="232"/>
      <c r="N106" s="232"/>
      <c r="O106" s="232"/>
      <c r="P106" s="232"/>
      <c r="Q106" s="232"/>
      <c r="R106" s="232"/>
      <c r="S106" s="232"/>
      <c r="T106" s="232"/>
      <c r="U106" s="334"/>
      <c r="V106" s="55"/>
      <c r="W106" s="232"/>
      <c r="X106" s="232"/>
      <c r="Y106" s="232" t="s">
        <v>916</v>
      </c>
      <c r="Z106" s="232"/>
      <c r="AA106" s="232"/>
      <c r="AB106" s="232"/>
      <c r="AC106" s="232"/>
      <c r="AD106" s="232"/>
      <c r="AE106" s="51" t="s">
        <v>9</v>
      </c>
      <c r="AF106" s="51"/>
      <c r="AG106" s="51"/>
      <c r="AH106" s="51"/>
      <c r="AI106" s="51"/>
      <c r="AJ106" s="51"/>
      <c r="AK106" s="51"/>
      <c r="AL106" s="328" t="s">
        <v>917</v>
      </c>
      <c r="AM106" s="334"/>
      <c r="AN106" s="55"/>
      <c r="AO106" s="232"/>
      <c r="AP106" s="232"/>
      <c r="AQ106" s="232"/>
    </row>
    <row r="107" spans="1:43" x14ac:dyDescent="0.2">
      <c r="A107" s="232"/>
      <c r="B107" s="328"/>
      <c r="C107" s="334"/>
      <c r="D107" s="55"/>
      <c r="E107" s="232"/>
      <c r="F107" s="232"/>
      <c r="G107" s="232"/>
      <c r="H107" s="232"/>
      <c r="I107" s="232"/>
      <c r="J107" s="232"/>
      <c r="K107" s="232"/>
      <c r="L107" s="232"/>
      <c r="M107" s="232"/>
      <c r="N107" s="232"/>
      <c r="O107" s="232"/>
      <c r="P107" s="232"/>
      <c r="Q107" s="232"/>
      <c r="R107" s="232"/>
      <c r="S107" s="232"/>
      <c r="T107" s="232"/>
      <c r="U107" s="334"/>
      <c r="V107" s="55"/>
      <c r="W107" s="232"/>
      <c r="X107" s="232" t="s">
        <v>918</v>
      </c>
      <c r="Y107" s="232"/>
      <c r="Z107" s="232"/>
      <c r="AA107" s="232"/>
      <c r="AB107" s="232"/>
      <c r="AC107" s="232"/>
      <c r="AD107" s="232"/>
      <c r="AE107" s="232"/>
      <c r="AF107" s="51" t="s">
        <v>9</v>
      </c>
      <c r="AG107" s="51"/>
      <c r="AH107" s="111"/>
      <c r="AI107" s="51"/>
      <c r="AJ107" s="51"/>
      <c r="AK107" s="51"/>
      <c r="AL107" s="328" t="s">
        <v>919</v>
      </c>
      <c r="AM107" s="334"/>
      <c r="AN107" s="55"/>
      <c r="AO107" s="232"/>
      <c r="AP107" s="232"/>
      <c r="AQ107" s="232"/>
    </row>
    <row r="108" spans="1:43" x14ac:dyDescent="0.2">
      <c r="A108" s="232"/>
      <c r="B108" s="328"/>
      <c r="C108" s="334"/>
      <c r="D108" s="55"/>
      <c r="E108" s="232"/>
      <c r="F108" s="232"/>
      <c r="G108" s="232"/>
      <c r="H108" s="232"/>
      <c r="I108" s="232"/>
      <c r="J108" s="232"/>
      <c r="K108" s="232"/>
      <c r="L108" s="232"/>
      <c r="M108" s="232"/>
      <c r="N108" s="232"/>
      <c r="O108" s="232"/>
      <c r="P108" s="232"/>
      <c r="Q108" s="232"/>
      <c r="R108" s="232"/>
      <c r="S108" s="232"/>
      <c r="T108" s="232"/>
      <c r="U108" s="334"/>
      <c r="V108" s="55"/>
      <c r="W108" s="232"/>
      <c r="X108" s="232"/>
      <c r="Y108" s="232"/>
      <c r="Z108" s="232"/>
      <c r="AA108" s="232"/>
      <c r="AB108" s="232"/>
      <c r="AC108" s="232"/>
      <c r="AD108" s="232"/>
      <c r="AE108" s="232"/>
      <c r="AF108" s="232"/>
      <c r="AG108" s="232"/>
      <c r="AH108" s="232"/>
      <c r="AI108" s="232"/>
      <c r="AJ108" s="232"/>
      <c r="AK108" s="232"/>
      <c r="AL108" s="328"/>
      <c r="AM108" s="334"/>
      <c r="AN108" s="55"/>
      <c r="AO108" s="232"/>
      <c r="AP108" s="232"/>
      <c r="AQ108" s="232"/>
    </row>
    <row r="109" spans="1:43" x14ac:dyDescent="0.2">
      <c r="A109" s="232"/>
      <c r="B109" s="328"/>
      <c r="C109" s="334"/>
      <c r="D109" s="55"/>
      <c r="E109" s="232"/>
      <c r="F109" s="232"/>
      <c r="G109" s="232"/>
      <c r="H109" s="232"/>
      <c r="I109" s="232"/>
      <c r="J109" s="232"/>
      <c r="K109" s="232"/>
      <c r="L109" s="232"/>
      <c r="M109" s="232"/>
      <c r="N109" s="232"/>
      <c r="O109" s="232"/>
      <c r="P109" s="232"/>
      <c r="Q109" s="232"/>
      <c r="R109" s="232"/>
      <c r="S109" s="232"/>
      <c r="T109" s="232"/>
      <c r="U109" s="334"/>
      <c r="V109" s="55"/>
      <c r="W109" s="232" t="s">
        <v>253</v>
      </c>
      <c r="X109" s="232"/>
      <c r="Y109" s="232"/>
      <c r="Z109" s="232"/>
      <c r="AA109" s="232"/>
      <c r="AB109" s="232"/>
      <c r="AC109" s="232"/>
      <c r="AD109" s="232"/>
      <c r="AE109" s="232"/>
      <c r="AF109" s="232"/>
      <c r="AG109" s="232"/>
      <c r="AH109" s="232"/>
      <c r="AI109" s="232"/>
      <c r="AJ109" s="232"/>
      <c r="AK109" s="232"/>
      <c r="AL109" s="328" t="s">
        <v>254</v>
      </c>
      <c r="AM109" s="334"/>
      <c r="AN109" s="55"/>
      <c r="AO109" s="232"/>
      <c r="AP109" s="232"/>
      <c r="AQ109" s="232"/>
    </row>
    <row r="110" spans="1:43" x14ac:dyDescent="0.2">
      <c r="A110" s="232"/>
      <c r="B110" s="328"/>
      <c r="C110" s="334"/>
      <c r="D110" s="55"/>
      <c r="E110" s="232"/>
      <c r="F110" s="232"/>
      <c r="G110" s="232"/>
      <c r="H110" s="232"/>
      <c r="I110" s="232"/>
      <c r="J110" s="232"/>
      <c r="K110" s="232"/>
      <c r="L110" s="232"/>
      <c r="M110" s="232"/>
      <c r="N110" s="232"/>
      <c r="O110" s="232"/>
      <c r="P110" s="232"/>
      <c r="Q110" s="232"/>
      <c r="R110" s="232"/>
      <c r="S110" s="232"/>
      <c r="T110" s="232"/>
      <c r="U110" s="334"/>
      <c r="V110" s="55"/>
      <c r="W110" s="232"/>
      <c r="X110" s="232"/>
      <c r="Y110" s="232"/>
      <c r="Z110" s="663" t="s">
        <v>102</v>
      </c>
      <c r="AA110" s="663"/>
      <c r="AB110" s="663"/>
      <c r="AC110" s="663"/>
      <c r="AD110" s="663"/>
      <c r="AE110" s="663"/>
      <c r="AF110" s="663"/>
      <c r="AG110" s="663"/>
      <c r="AH110" s="663"/>
      <c r="AI110" s="663"/>
      <c r="AJ110" s="663"/>
      <c r="AK110" s="663"/>
      <c r="AL110" s="328"/>
      <c r="AM110" s="334"/>
      <c r="AN110" s="55"/>
      <c r="AO110" s="232"/>
      <c r="AP110" s="232"/>
      <c r="AQ110" s="232"/>
    </row>
    <row r="111" spans="1:43" x14ac:dyDescent="0.2">
      <c r="A111" s="232"/>
      <c r="B111" s="328"/>
      <c r="C111" s="334"/>
      <c r="D111" s="55"/>
      <c r="E111" s="232"/>
      <c r="F111" s="232"/>
      <c r="G111" s="232"/>
      <c r="H111" s="232"/>
      <c r="I111" s="232"/>
      <c r="J111" s="232"/>
      <c r="K111" s="232"/>
      <c r="L111" s="232"/>
      <c r="M111" s="232"/>
      <c r="N111" s="232"/>
      <c r="O111" s="232"/>
      <c r="P111" s="232"/>
      <c r="Q111" s="232"/>
      <c r="R111" s="232"/>
      <c r="S111" s="232"/>
      <c r="T111" s="232"/>
      <c r="U111" s="334"/>
      <c r="V111" s="55"/>
      <c r="W111" s="232" t="s">
        <v>260</v>
      </c>
      <c r="X111" s="232"/>
      <c r="Y111" s="232"/>
      <c r="Z111" s="232"/>
      <c r="AA111" s="232"/>
      <c r="AB111" s="51" t="s">
        <v>9</v>
      </c>
      <c r="AC111" s="111"/>
      <c r="AD111" s="51"/>
      <c r="AE111" s="51"/>
      <c r="AF111" s="51"/>
      <c r="AG111" s="51"/>
      <c r="AH111" s="51"/>
      <c r="AI111" s="51"/>
      <c r="AJ111" s="51"/>
      <c r="AK111" s="51"/>
      <c r="AL111" s="328" t="s">
        <v>725</v>
      </c>
      <c r="AM111" s="334"/>
      <c r="AN111" s="55"/>
      <c r="AO111" s="232"/>
      <c r="AP111" s="232"/>
      <c r="AQ111" s="232"/>
    </row>
    <row r="112" spans="1:43" ht="6" customHeight="1" thickBot="1" x14ac:dyDescent="0.25">
      <c r="A112" s="85"/>
      <c r="B112" s="332"/>
      <c r="C112" s="86"/>
      <c r="D112" s="87"/>
      <c r="E112" s="85"/>
      <c r="F112" s="85"/>
      <c r="G112" s="85"/>
      <c r="H112" s="85"/>
      <c r="I112" s="85"/>
      <c r="J112" s="85"/>
      <c r="K112" s="85"/>
      <c r="L112" s="85"/>
      <c r="M112" s="85"/>
      <c r="N112" s="85"/>
      <c r="O112" s="85"/>
      <c r="P112" s="85"/>
      <c r="Q112" s="85"/>
      <c r="R112" s="85"/>
      <c r="S112" s="85"/>
      <c r="T112" s="85"/>
      <c r="U112" s="86"/>
      <c r="V112" s="87"/>
      <c r="W112" s="85"/>
      <c r="X112" s="85"/>
      <c r="Y112" s="85"/>
      <c r="Z112" s="85"/>
      <c r="AA112" s="85"/>
      <c r="AB112" s="85"/>
      <c r="AC112" s="85"/>
      <c r="AD112" s="85"/>
      <c r="AE112" s="85"/>
      <c r="AF112" s="85"/>
      <c r="AG112" s="85"/>
      <c r="AH112" s="85"/>
      <c r="AI112" s="85"/>
      <c r="AJ112" s="85"/>
      <c r="AK112" s="85"/>
      <c r="AL112" s="332"/>
      <c r="AM112" s="86"/>
      <c r="AN112" s="87"/>
      <c r="AO112" s="85"/>
      <c r="AP112" s="85"/>
      <c r="AQ112" s="85"/>
    </row>
    <row r="113" spans="1:43" ht="6" customHeight="1" x14ac:dyDescent="0.2">
      <c r="A113" s="96"/>
      <c r="B113" s="97"/>
      <c r="C113" s="98"/>
      <c r="D113" s="99"/>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00"/>
      <c r="AM113" s="98"/>
      <c r="AN113" s="99"/>
      <c r="AO113" s="1"/>
      <c r="AP113" s="1"/>
      <c r="AQ113" s="101"/>
    </row>
    <row r="114" spans="1:43" x14ac:dyDescent="0.2">
      <c r="A114" s="102"/>
      <c r="B114" s="328">
        <v>811</v>
      </c>
      <c r="C114" s="334"/>
      <c r="D114" s="55"/>
      <c r="E114" s="670" t="s">
        <v>870</v>
      </c>
      <c r="F114" s="670"/>
      <c r="G114" s="670"/>
      <c r="H114" s="670"/>
      <c r="I114" s="670"/>
      <c r="J114" s="670"/>
      <c r="K114" s="670"/>
      <c r="L114" s="670"/>
      <c r="M114" s="670"/>
      <c r="N114" s="670"/>
      <c r="O114" s="670"/>
      <c r="P114" s="670"/>
      <c r="Q114" s="670"/>
      <c r="R114" s="670"/>
      <c r="S114" s="670"/>
      <c r="T114" s="670"/>
      <c r="U114" s="232"/>
      <c r="V114" s="232"/>
      <c r="W114" s="232"/>
      <c r="X114" s="232"/>
      <c r="Y114" s="232"/>
      <c r="Z114" s="232"/>
      <c r="AA114" s="232"/>
      <c r="AB114" s="232"/>
      <c r="AC114" s="232"/>
      <c r="AD114" s="232"/>
      <c r="AE114" s="232"/>
      <c r="AF114" s="232"/>
      <c r="AG114" s="232"/>
      <c r="AH114" s="232"/>
      <c r="AI114" s="232"/>
      <c r="AJ114" s="232"/>
      <c r="AK114" s="232"/>
      <c r="AL114" s="88"/>
      <c r="AM114" s="334"/>
      <c r="AN114" s="55"/>
      <c r="AO114" s="232"/>
      <c r="AP114" s="232"/>
      <c r="AQ114" s="103"/>
    </row>
    <row r="115" spans="1:43" ht="6" customHeight="1" x14ac:dyDescent="0.2">
      <c r="A115" s="102"/>
      <c r="B115" s="328"/>
      <c r="C115" s="334"/>
      <c r="D115" s="55"/>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88"/>
      <c r="AM115" s="334"/>
      <c r="AN115" s="55"/>
      <c r="AO115" s="232"/>
      <c r="AP115" s="232"/>
      <c r="AQ115" s="103"/>
    </row>
    <row r="116" spans="1:43" x14ac:dyDescent="0.2">
      <c r="A116" s="102"/>
      <c r="B116" s="328"/>
      <c r="C116" s="334"/>
      <c r="D116" s="55"/>
      <c r="E116" s="232"/>
      <c r="F116" s="232"/>
      <c r="G116" s="232"/>
      <c r="H116" s="232"/>
      <c r="J116" s="232"/>
      <c r="K116" s="232"/>
      <c r="L116" s="232"/>
      <c r="M116" s="88" t="s">
        <v>728</v>
      </c>
      <c r="N116" s="232"/>
      <c r="P116" s="232"/>
      <c r="Q116" s="88"/>
      <c r="R116" s="232"/>
      <c r="S116" s="232"/>
      <c r="T116" s="232"/>
      <c r="U116" s="232"/>
      <c r="V116" s="232"/>
      <c r="W116" s="232"/>
      <c r="X116" s="232"/>
      <c r="Y116" s="232"/>
      <c r="Z116" s="232"/>
      <c r="AA116" s="88" t="s">
        <v>233</v>
      </c>
      <c r="AB116" s="232"/>
      <c r="AC116" s="232"/>
      <c r="AD116" s="232"/>
      <c r="AE116" s="232"/>
      <c r="AF116" s="232"/>
      <c r="AG116" s="232"/>
      <c r="AH116" s="232"/>
      <c r="AI116" s="232"/>
      <c r="AJ116" s="232"/>
      <c r="AK116" s="232"/>
      <c r="AL116" s="88"/>
      <c r="AM116" s="334"/>
      <c r="AN116" s="55"/>
      <c r="AO116" s="232"/>
      <c r="AP116" s="684">
        <v>813</v>
      </c>
      <c r="AQ116" s="103"/>
    </row>
    <row r="117" spans="1:43" x14ac:dyDescent="0.2">
      <c r="A117" s="102"/>
      <c r="B117" s="328"/>
      <c r="C117" s="334"/>
      <c r="D117" s="55"/>
      <c r="E117" s="232"/>
      <c r="F117" s="232"/>
      <c r="G117" s="232"/>
      <c r="H117" s="232"/>
      <c r="J117" s="232"/>
      <c r="K117" s="232"/>
      <c r="L117" s="232"/>
      <c r="M117" s="88" t="s">
        <v>871</v>
      </c>
      <c r="N117" s="232"/>
      <c r="P117" s="232"/>
      <c r="Q117" s="88"/>
      <c r="R117" s="232"/>
      <c r="S117" s="232"/>
      <c r="T117" s="232"/>
      <c r="U117" s="232"/>
      <c r="V117" s="232"/>
      <c r="W117" s="232"/>
      <c r="X117" s="232"/>
      <c r="Y117" s="232"/>
      <c r="Z117" s="232"/>
      <c r="AA117" s="88" t="s">
        <v>920</v>
      </c>
      <c r="AB117" s="232"/>
      <c r="AC117" s="232"/>
      <c r="AD117" s="232"/>
      <c r="AE117" s="232"/>
      <c r="AF117" s="232"/>
      <c r="AG117" s="232"/>
      <c r="AH117" s="232"/>
      <c r="AI117" s="232"/>
      <c r="AJ117" s="232"/>
      <c r="AK117" s="232"/>
      <c r="AL117" s="88"/>
      <c r="AM117" s="334"/>
      <c r="AN117" s="55"/>
      <c r="AO117" s="232"/>
      <c r="AP117" s="684"/>
      <c r="AQ117" s="103"/>
    </row>
    <row r="118" spans="1:43" ht="6" customHeight="1" thickBot="1" x14ac:dyDescent="0.25">
      <c r="A118" s="104"/>
      <c r="B118" s="332"/>
      <c r="C118" s="86"/>
      <c r="D118" s="87"/>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105"/>
      <c r="AM118" s="86"/>
      <c r="AN118" s="87"/>
      <c r="AO118" s="85"/>
      <c r="AP118" s="85"/>
      <c r="AQ118" s="106"/>
    </row>
    <row r="119" spans="1:43" ht="6" customHeight="1" x14ac:dyDescent="0.2">
      <c r="A119" s="1"/>
      <c r="B119" s="97"/>
      <c r="C119" s="98"/>
      <c r="D119" s="99"/>
      <c r="E119" s="1"/>
      <c r="F119" s="1"/>
      <c r="G119" s="1"/>
      <c r="H119" s="1"/>
      <c r="I119" s="1"/>
      <c r="J119" s="1"/>
      <c r="K119" s="1"/>
      <c r="L119" s="1"/>
      <c r="M119" s="1"/>
      <c r="N119" s="1"/>
      <c r="O119" s="1"/>
      <c r="P119" s="1"/>
      <c r="Q119" s="1"/>
      <c r="R119" s="1"/>
      <c r="S119" s="1"/>
      <c r="T119" s="1"/>
      <c r="U119" s="98"/>
      <c r="V119" s="99"/>
      <c r="W119" s="1"/>
      <c r="X119" s="1"/>
      <c r="Y119" s="1"/>
      <c r="Z119" s="1"/>
      <c r="AA119" s="1"/>
      <c r="AB119" s="1"/>
      <c r="AC119" s="1"/>
      <c r="AD119" s="1"/>
      <c r="AE119" s="1"/>
      <c r="AF119" s="1"/>
      <c r="AG119" s="1"/>
      <c r="AH119" s="1"/>
      <c r="AI119" s="1"/>
      <c r="AJ119" s="1"/>
      <c r="AK119" s="1"/>
      <c r="AL119" s="100"/>
      <c r="AM119" s="98"/>
      <c r="AN119" s="99"/>
      <c r="AO119" s="1"/>
      <c r="AP119" s="1"/>
      <c r="AQ119" s="1"/>
    </row>
    <row r="120" spans="1:43" ht="11.25" customHeight="1" x14ac:dyDescent="0.2">
      <c r="A120" s="232"/>
      <c r="B120" s="328">
        <v>812</v>
      </c>
      <c r="C120" s="334"/>
      <c r="D120" s="55"/>
      <c r="E120" s="671" t="str">
        <f ca="1">VLOOKUP(INDIRECT(ADDRESS(ROW(),COLUMN()-3)),Language_Translations,MATCH(Language_Selected,Language_Options,0),FALSE)</f>
        <v>Do you think you will use a contraceptive method to delay or avoid pregnancy at any time in the future?</v>
      </c>
      <c r="F120" s="671"/>
      <c r="G120" s="671"/>
      <c r="H120" s="671"/>
      <c r="I120" s="671"/>
      <c r="J120" s="671"/>
      <c r="K120" s="671"/>
      <c r="L120" s="671"/>
      <c r="M120" s="671"/>
      <c r="N120" s="671"/>
      <c r="O120" s="671"/>
      <c r="P120" s="671"/>
      <c r="Q120" s="671"/>
      <c r="R120" s="671"/>
      <c r="S120" s="671"/>
      <c r="T120" s="671"/>
      <c r="U120" s="334"/>
      <c r="V120" s="55"/>
      <c r="W120" s="232" t="s">
        <v>112</v>
      </c>
      <c r="X120" s="232"/>
      <c r="Y120" s="51" t="s">
        <v>9</v>
      </c>
      <c r="Z120" s="51"/>
      <c r="AA120" s="51"/>
      <c r="AB120" s="51"/>
      <c r="AC120" s="51"/>
      <c r="AD120" s="51"/>
      <c r="AE120" s="51"/>
      <c r="AF120" s="51"/>
      <c r="AG120" s="51"/>
      <c r="AH120" s="51"/>
      <c r="AI120" s="51"/>
      <c r="AJ120" s="51"/>
      <c r="AK120" s="51"/>
      <c r="AL120" s="89" t="s">
        <v>87</v>
      </c>
      <c r="AM120" s="334"/>
      <c r="AN120" s="55"/>
      <c r="AO120" s="232"/>
      <c r="AP120" s="232"/>
      <c r="AQ120" s="232"/>
    </row>
    <row r="121" spans="1:43" x14ac:dyDescent="0.2">
      <c r="A121" s="232"/>
      <c r="B121" s="328"/>
      <c r="C121" s="334"/>
      <c r="D121" s="55"/>
      <c r="E121" s="671"/>
      <c r="F121" s="671"/>
      <c r="G121" s="671"/>
      <c r="H121" s="671"/>
      <c r="I121" s="671"/>
      <c r="J121" s="671"/>
      <c r="K121" s="671"/>
      <c r="L121" s="671"/>
      <c r="M121" s="671"/>
      <c r="N121" s="671"/>
      <c r="O121" s="671"/>
      <c r="P121" s="671"/>
      <c r="Q121" s="671"/>
      <c r="R121" s="671"/>
      <c r="S121" s="671"/>
      <c r="T121" s="671"/>
      <c r="U121" s="334"/>
      <c r="V121" s="55"/>
      <c r="W121" s="232" t="s">
        <v>113</v>
      </c>
      <c r="X121" s="232"/>
      <c r="Y121" s="51" t="s">
        <v>9</v>
      </c>
      <c r="Z121" s="51"/>
      <c r="AA121" s="51"/>
      <c r="AB121" s="51"/>
      <c r="AC121" s="51"/>
      <c r="AD121" s="51"/>
      <c r="AE121" s="51"/>
      <c r="AF121" s="51"/>
      <c r="AG121" s="51"/>
      <c r="AH121" s="51"/>
      <c r="AI121" s="51"/>
      <c r="AJ121" s="51"/>
      <c r="AK121" s="51"/>
      <c r="AL121" s="89" t="s">
        <v>89</v>
      </c>
      <c r="AM121" s="334"/>
      <c r="AN121" s="55"/>
      <c r="AO121" s="232"/>
      <c r="AP121" s="232"/>
      <c r="AQ121" s="232"/>
    </row>
    <row r="122" spans="1:43" x14ac:dyDescent="0.2">
      <c r="A122" s="232"/>
      <c r="B122" s="328"/>
      <c r="C122" s="334"/>
      <c r="D122" s="55"/>
      <c r="E122" s="671"/>
      <c r="F122" s="671"/>
      <c r="G122" s="671"/>
      <c r="H122" s="671"/>
      <c r="I122" s="671"/>
      <c r="J122" s="671"/>
      <c r="K122" s="671"/>
      <c r="L122" s="671"/>
      <c r="M122" s="671"/>
      <c r="N122" s="671"/>
      <c r="O122" s="671"/>
      <c r="P122" s="671"/>
      <c r="Q122" s="671"/>
      <c r="R122" s="671"/>
      <c r="S122" s="671"/>
      <c r="T122" s="671"/>
      <c r="U122" s="334"/>
      <c r="V122" s="55"/>
      <c r="W122" s="232" t="s">
        <v>260</v>
      </c>
      <c r="X122" s="232"/>
      <c r="Y122" s="232"/>
      <c r="Z122" s="232"/>
      <c r="AA122" s="232"/>
      <c r="AB122" s="51" t="s">
        <v>9</v>
      </c>
      <c r="AC122" s="51"/>
      <c r="AD122" s="51"/>
      <c r="AE122" s="51"/>
      <c r="AF122" s="51"/>
      <c r="AG122" s="51"/>
      <c r="AH122" s="51"/>
      <c r="AI122" s="51"/>
      <c r="AJ122" s="51"/>
      <c r="AK122" s="51"/>
      <c r="AL122" s="89" t="s">
        <v>212</v>
      </c>
      <c r="AM122" s="334"/>
      <c r="AN122" s="55"/>
      <c r="AO122" s="232"/>
      <c r="AP122" s="232"/>
      <c r="AQ122" s="232"/>
    </row>
    <row r="123" spans="1:43" ht="6" customHeight="1" x14ac:dyDescent="0.2">
      <c r="A123" s="91"/>
      <c r="B123" s="90"/>
      <c r="C123" s="52"/>
      <c r="D123" s="28"/>
      <c r="E123" s="91"/>
      <c r="F123" s="91"/>
      <c r="G123" s="91"/>
      <c r="H123" s="91"/>
      <c r="I123" s="91"/>
      <c r="J123" s="91"/>
      <c r="K123" s="91"/>
      <c r="L123" s="91"/>
      <c r="M123" s="91"/>
      <c r="N123" s="91"/>
      <c r="O123" s="91"/>
      <c r="P123" s="91"/>
      <c r="Q123" s="91"/>
      <c r="R123" s="91"/>
      <c r="S123" s="91"/>
      <c r="T123" s="91"/>
      <c r="U123" s="52"/>
      <c r="V123" s="28"/>
      <c r="W123" s="91"/>
      <c r="X123" s="91"/>
      <c r="Y123" s="91"/>
      <c r="Z123" s="91"/>
      <c r="AA123" s="91"/>
      <c r="AB123" s="91"/>
      <c r="AC123" s="91"/>
      <c r="AD123" s="91"/>
      <c r="AE123" s="91"/>
      <c r="AF123" s="91"/>
      <c r="AG123" s="91"/>
      <c r="AH123" s="91"/>
      <c r="AI123" s="91"/>
      <c r="AJ123" s="91"/>
      <c r="AK123" s="91"/>
      <c r="AL123" s="92"/>
      <c r="AM123" s="52"/>
      <c r="AN123" s="28"/>
      <c r="AO123" s="91"/>
      <c r="AP123" s="91"/>
      <c r="AQ123" s="91"/>
    </row>
    <row r="124" spans="1:43" ht="6" customHeight="1" x14ac:dyDescent="0.2">
      <c r="A124" s="18"/>
      <c r="B124" s="326"/>
      <c r="C124" s="50"/>
      <c r="D124" s="29"/>
      <c r="E124" s="18"/>
      <c r="F124" s="18"/>
      <c r="G124" s="18"/>
      <c r="H124" s="18"/>
      <c r="I124" s="18"/>
      <c r="J124" s="18"/>
      <c r="K124" s="18"/>
      <c r="L124" s="18"/>
      <c r="M124" s="18"/>
      <c r="N124" s="18"/>
      <c r="O124" s="18"/>
      <c r="P124" s="18"/>
      <c r="Q124" s="18"/>
      <c r="R124" s="18"/>
      <c r="S124" s="18"/>
      <c r="T124" s="18"/>
      <c r="U124" s="50"/>
      <c r="V124" s="29"/>
      <c r="W124" s="18"/>
      <c r="X124" s="18"/>
      <c r="Y124" s="18"/>
      <c r="Z124" s="18"/>
      <c r="AA124" s="18"/>
      <c r="AB124" s="18"/>
      <c r="AC124" s="18"/>
      <c r="AD124" s="18"/>
      <c r="AE124" s="18"/>
      <c r="AF124" s="18"/>
      <c r="AG124" s="18"/>
      <c r="AH124" s="18"/>
      <c r="AI124" s="18"/>
      <c r="AJ124" s="18"/>
      <c r="AK124" s="18"/>
      <c r="AL124" s="26"/>
      <c r="AM124" s="50"/>
      <c r="AN124" s="29"/>
      <c r="AO124" s="18"/>
      <c r="AP124" s="18"/>
      <c r="AQ124" s="18"/>
    </row>
    <row r="125" spans="1:43" x14ac:dyDescent="0.2">
      <c r="A125" s="232"/>
      <c r="B125" s="328">
        <v>813</v>
      </c>
      <c r="C125" s="334"/>
      <c r="D125" s="55"/>
      <c r="E125" s="670" t="s">
        <v>921</v>
      </c>
      <c r="F125" s="670"/>
      <c r="G125" s="670"/>
      <c r="H125" s="670"/>
      <c r="I125" s="670"/>
      <c r="J125" s="670"/>
      <c r="K125" s="670"/>
      <c r="L125" s="670"/>
      <c r="M125" s="670"/>
      <c r="N125" s="670"/>
      <c r="O125" s="670"/>
      <c r="P125" s="670"/>
      <c r="Q125" s="670"/>
      <c r="R125" s="670"/>
      <c r="S125" s="670"/>
      <c r="T125" s="670"/>
      <c r="U125" s="334"/>
      <c r="V125" s="55"/>
      <c r="W125" s="232"/>
      <c r="X125" s="232"/>
      <c r="Y125" s="232"/>
      <c r="Z125" s="232"/>
      <c r="AA125" s="232"/>
      <c r="AB125" s="232"/>
      <c r="AC125" s="232"/>
      <c r="AD125" s="232"/>
      <c r="AE125" s="232"/>
      <c r="AF125" s="232"/>
      <c r="AG125" s="232"/>
      <c r="AH125" s="232"/>
      <c r="AI125" s="232"/>
      <c r="AJ125" s="232"/>
      <c r="AK125" s="232"/>
      <c r="AL125" s="88"/>
      <c r="AM125" s="334"/>
      <c r="AN125" s="55"/>
      <c r="AO125" s="232"/>
      <c r="AP125" s="232"/>
      <c r="AQ125" s="232"/>
    </row>
    <row r="126" spans="1:43" ht="6" customHeight="1" x14ac:dyDescent="0.2">
      <c r="A126" s="232"/>
      <c r="B126" s="328"/>
      <c r="C126" s="334"/>
      <c r="D126" s="55"/>
      <c r="E126" s="232"/>
      <c r="F126" s="232"/>
      <c r="G126" s="232"/>
      <c r="H126" s="232"/>
      <c r="I126" s="232"/>
      <c r="J126" s="232"/>
      <c r="K126" s="232"/>
      <c r="L126" s="232"/>
      <c r="M126" s="232"/>
      <c r="N126" s="232"/>
      <c r="O126" s="232"/>
      <c r="P126" s="232"/>
      <c r="Q126" s="232"/>
      <c r="R126" s="232"/>
      <c r="S126" s="232"/>
      <c r="T126" s="232"/>
      <c r="U126" s="334"/>
      <c r="V126" s="55"/>
      <c r="W126" s="232"/>
      <c r="X126" s="232"/>
      <c r="Y126" s="232"/>
      <c r="Z126" s="232"/>
      <c r="AA126" s="232"/>
      <c r="AB126" s="232"/>
      <c r="AC126" s="232"/>
      <c r="AD126" s="232"/>
      <c r="AE126" s="232"/>
      <c r="AF126" s="232"/>
      <c r="AG126" s="232"/>
      <c r="AH126" s="232"/>
      <c r="AI126" s="232"/>
      <c r="AJ126" s="232"/>
      <c r="AK126" s="232"/>
      <c r="AL126" s="88"/>
      <c r="AM126" s="334"/>
      <c r="AN126" s="55"/>
      <c r="AO126" s="232"/>
      <c r="AP126" s="232"/>
      <c r="AQ126" s="232"/>
    </row>
    <row r="127" spans="1:43" x14ac:dyDescent="0.2">
      <c r="A127" s="232"/>
      <c r="B127" s="328"/>
      <c r="C127" s="334"/>
      <c r="D127" s="55"/>
      <c r="F127" s="232"/>
      <c r="G127" s="232"/>
      <c r="H127" s="232"/>
      <c r="I127" s="232"/>
      <c r="J127" s="88" t="s">
        <v>922</v>
      </c>
      <c r="L127" s="112"/>
      <c r="M127" s="232"/>
      <c r="N127" s="232"/>
      <c r="O127" s="232"/>
      <c r="P127" s="232"/>
      <c r="Q127" s="232"/>
      <c r="R127" s="88" t="s">
        <v>923</v>
      </c>
      <c r="S127" s="232"/>
      <c r="T127" s="232"/>
      <c r="U127" s="334"/>
      <c r="V127" s="55"/>
      <c r="W127" s="232"/>
      <c r="X127" s="232"/>
      <c r="Y127" s="232"/>
      <c r="Z127" s="232"/>
      <c r="AA127" s="232"/>
      <c r="AB127" s="232"/>
      <c r="AC127" s="232"/>
      <c r="AD127" s="232"/>
      <c r="AE127" s="232"/>
      <c r="AF127" s="232"/>
      <c r="AG127" s="232"/>
      <c r="AH127" s="232"/>
      <c r="AI127" s="232"/>
      <c r="AJ127" s="232"/>
      <c r="AK127" s="232"/>
      <c r="AL127" s="88"/>
      <c r="AM127" s="334"/>
      <c r="AN127" s="55"/>
      <c r="AO127" s="232"/>
      <c r="AP127" s="232"/>
      <c r="AQ127" s="232"/>
    </row>
    <row r="128" spans="1:43" x14ac:dyDescent="0.2">
      <c r="A128" s="232"/>
      <c r="B128" s="328"/>
      <c r="C128" s="334"/>
      <c r="D128" s="55"/>
      <c r="E128" s="232"/>
      <c r="F128" s="232"/>
      <c r="G128" s="232"/>
      <c r="H128" s="232"/>
      <c r="I128" s="232"/>
      <c r="J128" s="88" t="s">
        <v>924</v>
      </c>
      <c r="L128" s="112"/>
      <c r="M128" s="232"/>
      <c r="N128" s="232"/>
      <c r="O128" s="232"/>
      <c r="P128" s="232"/>
      <c r="Q128" s="232"/>
      <c r="R128" s="88" t="s">
        <v>924</v>
      </c>
      <c r="S128" s="232"/>
      <c r="T128" s="232"/>
      <c r="U128" s="334"/>
      <c r="V128" s="55"/>
      <c r="W128" s="232" t="s">
        <v>217</v>
      </c>
      <c r="X128" s="232"/>
      <c r="Y128" s="232"/>
      <c r="Z128" s="51" t="s">
        <v>9</v>
      </c>
      <c r="AA128" s="51"/>
      <c r="AB128" s="51"/>
      <c r="AC128" s="51"/>
      <c r="AD128" s="51"/>
      <c r="AE128" s="51"/>
      <c r="AF128" s="51"/>
      <c r="AG128" s="51"/>
      <c r="AH128" s="51"/>
      <c r="AI128" s="51"/>
      <c r="AJ128" s="51"/>
      <c r="AK128" s="51"/>
      <c r="AL128" s="89" t="s">
        <v>379</v>
      </c>
      <c r="AM128" s="334"/>
      <c r="AN128" s="55"/>
      <c r="AO128" s="232"/>
      <c r="AP128" s="330">
        <v>815</v>
      </c>
      <c r="AQ128" s="232"/>
    </row>
    <row r="129" spans="1:43" ht="6" customHeight="1" x14ac:dyDescent="0.2">
      <c r="A129" s="232"/>
      <c r="B129" s="328"/>
      <c r="C129" s="334"/>
      <c r="D129" s="55"/>
      <c r="E129" s="232"/>
      <c r="F129" s="232"/>
      <c r="G129" s="232"/>
      <c r="H129" s="232"/>
      <c r="I129" s="232"/>
      <c r="J129" s="232"/>
      <c r="K129" s="232"/>
      <c r="L129" s="112"/>
      <c r="M129" s="232"/>
      <c r="N129" s="232"/>
      <c r="O129" s="232"/>
      <c r="P129" s="232"/>
      <c r="Q129" s="232"/>
      <c r="R129" s="232"/>
      <c r="S129" s="232"/>
      <c r="T129" s="232"/>
      <c r="U129" s="334"/>
      <c r="V129" s="55"/>
      <c r="W129" s="232"/>
      <c r="X129" s="232"/>
      <c r="Y129" s="232"/>
      <c r="Z129" s="232"/>
      <c r="AA129" s="232"/>
      <c r="AB129" s="232"/>
      <c r="AC129" s="232"/>
      <c r="AD129" s="232"/>
      <c r="AE129" s="232"/>
      <c r="AF129" s="232"/>
      <c r="AG129" s="232"/>
      <c r="AH129" s="232"/>
      <c r="AI129" s="232"/>
      <c r="AJ129" s="232"/>
      <c r="AK129" s="232"/>
      <c r="AL129" s="89"/>
      <c r="AM129" s="334"/>
      <c r="AN129" s="55"/>
      <c r="AO129" s="232"/>
      <c r="AP129" s="330"/>
      <c r="AQ129" s="232"/>
    </row>
    <row r="130" spans="1:43" x14ac:dyDescent="0.2">
      <c r="A130" s="232"/>
      <c r="B130" s="328"/>
      <c r="C130" s="334"/>
      <c r="D130" s="55"/>
      <c r="E130" s="232" t="s">
        <v>148</v>
      </c>
      <c r="F130" s="671" t="str">
        <f ca="1">VLOOKUP(CONCATENATE($B$125&amp;INDIRECT(ADDRESS(ROW(),COLUMN()-1))),Language_Translations,MATCH(Language_Selected,Language_Options,0),FALSE)</f>
        <v>If you could go back to the time you did not have any children and could choose exactly the number of children to have in your whole life, how many would that be?</v>
      </c>
      <c r="G130" s="671"/>
      <c r="H130" s="671"/>
      <c r="I130" s="671"/>
      <c r="J130" s="671"/>
      <c r="K130" s="671"/>
      <c r="L130" s="716"/>
      <c r="M130" s="232" t="s">
        <v>150</v>
      </c>
      <c r="N130" s="671" t="str">
        <f ca="1">VLOOKUP(CONCATENATE($B$125&amp;INDIRECT(ADDRESS(ROW(),COLUMN()-1))),Language_Translations,MATCH(Language_Selected,Language_Options,0),FALSE)</f>
        <v>If you could choose exactly the number of children to have in your whole life, how many would that be?</v>
      </c>
      <c r="O130" s="671"/>
      <c r="P130" s="671"/>
      <c r="Q130" s="671"/>
      <c r="R130" s="671"/>
      <c r="S130" s="671"/>
      <c r="T130" s="671"/>
      <c r="U130" s="334"/>
      <c r="V130" s="55"/>
      <c r="W130" s="232"/>
      <c r="X130" s="232"/>
      <c r="Y130" s="232"/>
      <c r="Z130" s="232"/>
      <c r="AA130" s="232"/>
      <c r="AB130" s="232"/>
      <c r="AC130" s="232"/>
      <c r="AD130" s="232"/>
      <c r="AE130" s="232"/>
      <c r="AF130" s="232"/>
      <c r="AG130" s="232"/>
      <c r="AH130" s="232"/>
      <c r="AI130" s="232"/>
      <c r="AJ130" s="232"/>
      <c r="AK130" s="232"/>
      <c r="AL130" s="88"/>
      <c r="AM130" s="334"/>
      <c r="AN130" s="55"/>
      <c r="AO130" s="232"/>
      <c r="AP130" s="232"/>
      <c r="AQ130" s="232"/>
    </row>
    <row r="131" spans="1:43" ht="11.25" customHeight="1" x14ac:dyDescent="0.2">
      <c r="A131" s="232"/>
      <c r="B131" s="328"/>
      <c r="C131" s="334"/>
      <c r="D131" s="55"/>
      <c r="F131" s="671"/>
      <c r="G131" s="671"/>
      <c r="H131" s="671"/>
      <c r="I131" s="671"/>
      <c r="J131" s="671"/>
      <c r="K131" s="671"/>
      <c r="L131" s="716"/>
      <c r="M131" s="232"/>
      <c r="N131" s="671"/>
      <c r="O131" s="671"/>
      <c r="P131" s="671"/>
      <c r="Q131" s="671"/>
      <c r="R131" s="671"/>
      <c r="S131" s="671"/>
      <c r="T131" s="671"/>
      <c r="U131" s="334"/>
      <c r="V131" s="55"/>
      <c r="W131" s="232"/>
      <c r="X131" s="232"/>
      <c r="Y131" s="232"/>
      <c r="Z131" s="232"/>
      <c r="AA131" s="232"/>
      <c r="AB131" s="232"/>
      <c r="AC131" s="232"/>
      <c r="AD131" s="232"/>
      <c r="AE131" s="232"/>
      <c r="AF131" s="232"/>
      <c r="AG131" s="232"/>
      <c r="AH131" s="232"/>
      <c r="AI131" s="29"/>
      <c r="AJ131" s="50"/>
      <c r="AK131" s="29"/>
      <c r="AL131" s="23"/>
      <c r="AM131" s="334"/>
      <c r="AN131" s="55"/>
      <c r="AO131" s="232"/>
      <c r="AP131" s="232"/>
      <c r="AQ131" s="232"/>
    </row>
    <row r="132" spans="1:43" x14ac:dyDescent="0.2">
      <c r="A132" s="232"/>
      <c r="B132" s="328"/>
      <c r="C132" s="334"/>
      <c r="D132" s="55"/>
      <c r="E132" s="232"/>
      <c r="F132" s="671"/>
      <c r="G132" s="671"/>
      <c r="H132" s="671"/>
      <c r="I132" s="671"/>
      <c r="J132" s="671"/>
      <c r="K132" s="671"/>
      <c r="L132" s="716"/>
      <c r="M132" s="232"/>
      <c r="N132" s="671"/>
      <c r="O132" s="671"/>
      <c r="P132" s="671"/>
      <c r="Q132" s="671"/>
      <c r="R132" s="671"/>
      <c r="S132" s="671"/>
      <c r="T132" s="671"/>
      <c r="U132" s="334"/>
      <c r="V132" s="55"/>
      <c r="W132" s="232" t="s">
        <v>47</v>
      </c>
      <c r="X132" s="232"/>
      <c r="Y132" s="232"/>
      <c r="Z132" s="51" t="s">
        <v>9</v>
      </c>
      <c r="AA132" s="111"/>
      <c r="AB132" s="51"/>
      <c r="AC132" s="51"/>
      <c r="AD132" s="51"/>
      <c r="AE132" s="51"/>
      <c r="AF132" s="51"/>
      <c r="AG132" s="51"/>
      <c r="AH132" s="51"/>
      <c r="AI132" s="28"/>
      <c r="AJ132" s="52"/>
      <c r="AK132" s="28"/>
      <c r="AL132" s="24"/>
      <c r="AM132" s="334"/>
      <c r="AN132" s="55"/>
      <c r="AO132" s="232"/>
      <c r="AP132" s="232"/>
      <c r="AQ132" s="232"/>
    </row>
    <row r="133" spans="1:43" x14ac:dyDescent="0.2">
      <c r="A133" s="232"/>
      <c r="B133" s="328"/>
      <c r="C133" s="334"/>
      <c r="D133" s="55"/>
      <c r="E133" s="232"/>
      <c r="F133" s="671"/>
      <c r="G133" s="671"/>
      <c r="H133" s="671"/>
      <c r="I133" s="671"/>
      <c r="J133" s="671"/>
      <c r="K133" s="671"/>
      <c r="L133" s="716"/>
      <c r="M133" s="232"/>
      <c r="N133" s="671"/>
      <c r="O133" s="671"/>
      <c r="P133" s="671"/>
      <c r="Q133" s="671"/>
      <c r="R133" s="671"/>
      <c r="S133" s="671"/>
      <c r="T133" s="671"/>
      <c r="U133" s="334"/>
      <c r="V133" s="55"/>
      <c r="W133" s="232"/>
      <c r="X133" s="232"/>
      <c r="Y133" s="232"/>
      <c r="Z133" s="232"/>
      <c r="AA133" s="232"/>
      <c r="AB133" s="232"/>
      <c r="AC133" s="232"/>
      <c r="AD133" s="232"/>
      <c r="AE133" s="232"/>
      <c r="AF133" s="232"/>
      <c r="AG133" s="232"/>
      <c r="AH133" s="232"/>
      <c r="AI133" s="232"/>
      <c r="AJ133" s="232"/>
      <c r="AK133" s="232"/>
      <c r="AL133" s="88"/>
      <c r="AM133" s="334"/>
      <c r="AN133" s="55"/>
      <c r="AO133" s="232"/>
      <c r="AP133" s="232"/>
      <c r="AQ133" s="232"/>
    </row>
    <row r="134" spans="1:43" x14ac:dyDescent="0.2">
      <c r="A134" s="232"/>
      <c r="B134" s="328"/>
      <c r="C134" s="334"/>
      <c r="D134" s="55"/>
      <c r="E134" s="232"/>
      <c r="F134" s="671"/>
      <c r="G134" s="671"/>
      <c r="H134" s="671"/>
      <c r="I134" s="671"/>
      <c r="J134" s="671"/>
      <c r="K134" s="671"/>
      <c r="L134" s="716"/>
      <c r="M134" s="232"/>
      <c r="N134" s="671"/>
      <c r="O134" s="671"/>
      <c r="P134" s="671"/>
      <c r="Q134" s="671"/>
      <c r="R134" s="671"/>
      <c r="S134" s="671"/>
      <c r="T134" s="671"/>
      <c r="U134" s="334"/>
      <c r="V134" s="55"/>
      <c r="W134" s="232"/>
      <c r="X134" s="232"/>
      <c r="Y134" s="232"/>
      <c r="Z134" s="232"/>
      <c r="AA134" s="232"/>
      <c r="AB134" s="232"/>
      <c r="AC134" s="232"/>
      <c r="AD134" s="232"/>
      <c r="AE134" s="232"/>
      <c r="AF134" s="232"/>
      <c r="AG134" s="232"/>
      <c r="AH134" s="232"/>
      <c r="AI134" s="232"/>
      <c r="AJ134" s="232"/>
      <c r="AK134" s="232"/>
      <c r="AL134" s="88"/>
      <c r="AM134" s="334"/>
      <c r="AN134" s="55"/>
      <c r="AO134" s="232"/>
      <c r="AP134" s="232"/>
      <c r="AQ134" s="232"/>
    </row>
    <row r="135" spans="1:43" x14ac:dyDescent="0.2">
      <c r="A135" s="232"/>
      <c r="B135" s="328"/>
      <c r="C135" s="334"/>
      <c r="D135" s="55"/>
      <c r="E135" s="232"/>
      <c r="F135" s="671"/>
      <c r="G135" s="671"/>
      <c r="H135" s="671"/>
      <c r="I135" s="671"/>
      <c r="J135" s="671"/>
      <c r="K135" s="671"/>
      <c r="L135" s="716"/>
      <c r="M135" s="232"/>
      <c r="N135" s="671"/>
      <c r="O135" s="671"/>
      <c r="P135" s="671"/>
      <c r="Q135" s="671"/>
      <c r="R135" s="671"/>
      <c r="S135" s="671"/>
      <c r="T135" s="671"/>
      <c r="U135" s="334"/>
      <c r="V135" s="55"/>
      <c r="W135" s="232" t="s">
        <v>253</v>
      </c>
      <c r="X135" s="232"/>
      <c r="Y135" s="232"/>
      <c r="Z135" s="232"/>
      <c r="AA135" s="232"/>
      <c r="AB135" s="232"/>
      <c r="AC135" s="232"/>
      <c r="AD135" s="232"/>
      <c r="AE135" s="232"/>
      <c r="AF135" s="232"/>
      <c r="AG135" s="232"/>
      <c r="AH135" s="232"/>
      <c r="AI135" s="232"/>
      <c r="AJ135" s="232"/>
      <c r="AK135" s="232"/>
      <c r="AL135" s="88" t="s">
        <v>71</v>
      </c>
      <c r="AM135" s="334"/>
      <c r="AN135" s="55"/>
      <c r="AO135" s="232"/>
      <c r="AP135" s="330">
        <v>815</v>
      </c>
      <c r="AQ135" s="232"/>
    </row>
    <row r="136" spans="1:43" x14ac:dyDescent="0.2">
      <c r="A136" s="232"/>
      <c r="B136" s="328"/>
      <c r="C136" s="334"/>
      <c r="D136" s="55"/>
      <c r="E136" s="232"/>
      <c r="F136" s="671"/>
      <c r="G136" s="671"/>
      <c r="H136" s="671"/>
      <c r="I136" s="671"/>
      <c r="J136" s="671"/>
      <c r="K136" s="671"/>
      <c r="L136" s="716"/>
      <c r="M136" s="232"/>
      <c r="N136" s="671"/>
      <c r="O136" s="671"/>
      <c r="P136" s="671"/>
      <c r="Q136" s="671"/>
      <c r="R136" s="671"/>
      <c r="S136" s="671"/>
      <c r="T136" s="671"/>
      <c r="U136" s="334"/>
      <c r="V136" s="55"/>
      <c r="W136" s="232"/>
      <c r="X136" s="232"/>
      <c r="Y136" s="232"/>
      <c r="Z136" s="663" t="s">
        <v>102</v>
      </c>
      <c r="AA136" s="663"/>
      <c r="AB136" s="663"/>
      <c r="AC136" s="663"/>
      <c r="AD136" s="663"/>
      <c r="AE136" s="663"/>
      <c r="AF136" s="663"/>
      <c r="AG136" s="663"/>
      <c r="AH136" s="663"/>
      <c r="AI136" s="663"/>
      <c r="AJ136" s="663"/>
      <c r="AK136" s="663"/>
      <c r="AL136" s="88"/>
      <c r="AM136" s="334"/>
      <c r="AN136" s="55"/>
      <c r="AO136" s="232"/>
      <c r="AP136" s="232"/>
      <c r="AQ136" s="232"/>
    </row>
    <row r="137" spans="1:43" x14ac:dyDescent="0.2">
      <c r="A137" s="232"/>
      <c r="B137" s="328"/>
      <c r="C137" s="334"/>
      <c r="D137" s="55"/>
      <c r="E137" s="232"/>
      <c r="F137" s="671"/>
      <c r="G137" s="671"/>
      <c r="H137" s="671"/>
      <c r="I137" s="671"/>
      <c r="J137" s="671"/>
      <c r="K137" s="671"/>
      <c r="L137" s="716"/>
      <c r="M137" s="232"/>
      <c r="N137" s="671"/>
      <c r="O137" s="671"/>
      <c r="P137" s="671"/>
      <c r="Q137" s="671"/>
      <c r="R137" s="671"/>
      <c r="S137" s="671"/>
      <c r="T137" s="671"/>
      <c r="U137" s="334"/>
      <c r="V137" s="55"/>
      <c r="W137" s="232"/>
      <c r="X137" s="232"/>
      <c r="Y137" s="232"/>
      <c r="Z137" s="232"/>
      <c r="AA137" s="232"/>
      <c r="AB137" s="232"/>
      <c r="AC137" s="232"/>
      <c r="AD137" s="232"/>
      <c r="AE137" s="232"/>
      <c r="AF137" s="232"/>
      <c r="AG137" s="232"/>
      <c r="AH137" s="232"/>
      <c r="AI137" s="232"/>
      <c r="AJ137" s="232"/>
      <c r="AK137" s="232"/>
      <c r="AL137" s="88"/>
      <c r="AM137" s="334"/>
      <c r="AN137" s="55"/>
      <c r="AO137" s="232"/>
      <c r="AP137" s="232"/>
      <c r="AQ137" s="232"/>
    </row>
    <row r="138" spans="1:43" x14ac:dyDescent="0.2">
      <c r="A138" s="232"/>
      <c r="B138" s="328"/>
      <c r="C138" s="334"/>
      <c r="D138" s="55"/>
      <c r="E138" s="668" t="s">
        <v>925</v>
      </c>
      <c r="F138" s="668"/>
      <c r="G138" s="668"/>
      <c r="H138" s="668"/>
      <c r="I138" s="668"/>
      <c r="J138" s="668"/>
      <c r="K138" s="668"/>
      <c r="L138" s="668"/>
      <c r="M138" s="668"/>
      <c r="N138" s="668"/>
      <c r="O138" s="668"/>
      <c r="P138" s="668"/>
      <c r="Q138" s="668"/>
      <c r="R138" s="668"/>
      <c r="S138" s="668"/>
      <c r="T138" s="668"/>
      <c r="U138" s="334"/>
      <c r="V138" s="55"/>
      <c r="W138" s="232"/>
      <c r="X138" s="232"/>
      <c r="Y138" s="232"/>
      <c r="Z138" s="232"/>
      <c r="AA138" s="232"/>
      <c r="AB138" s="232"/>
      <c r="AC138" s="232"/>
      <c r="AD138" s="232"/>
      <c r="AE138" s="232"/>
      <c r="AF138" s="232"/>
      <c r="AG138" s="232"/>
      <c r="AH138" s="232"/>
      <c r="AI138" s="232"/>
      <c r="AJ138" s="232"/>
      <c r="AK138" s="232"/>
      <c r="AL138" s="88"/>
      <c r="AM138" s="334"/>
      <c r="AN138" s="55"/>
      <c r="AO138" s="232"/>
      <c r="AP138" s="232"/>
      <c r="AQ138" s="232"/>
    </row>
    <row r="139" spans="1:43" ht="6" customHeight="1" x14ac:dyDescent="0.2">
      <c r="A139" s="91"/>
      <c r="B139" s="90"/>
      <c r="C139" s="52"/>
      <c r="D139" s="28"/>
      <c r="E139" s="91"/>
      <c r="F139" s="91"/>
      <c r="G139" s="91"/>
      <c r="H139" s="91"/>
      <c r="I139" s="91"/>
      <c r="J139" s="91"/>
      <c r="K139" s="91"/>
      <c r="L139" s="91"/>
      <c r="M139" s="91"/>
      <c r="N139" s="91"/>
      <c r="O139" s="91"/>
      <c r="P139" s="91"/>
      <c r="Q139" s="91"/>
      <c r="R139" s="91"/>
      <c r="S139" s="91"/>
      <c r="T139" s="91"/>
      <c r="U139" s="52"/>
      <c r="V139" s="28"/>
      <c r="W139" s="91"/>
      <c r="X139" s="91"/>
      <c r="Y139" s="91"/>
      <c r="Z139" s="91"/>
      <c r="AA139" s="91"/>
      <c r="AB139" s="91"/>
      <c r="AC139" s="91"/>
      <c r="AD139" s="91"/>
      <c r="AE139" s="91"/>
      <c r="AF139" s="91"/>
      <c r="AG139" s="91"/>
      <c r="AH139" s="91"/>
      <c r="AI139" s="91"/>
      <c r="AJ139" s="91"/>
      <c r="AK139" s="91"/>
      <c r="AL139" s="92"/>
      <c r="AM139" s="52"/>
      <c r="AN139" s="28"/>
      <c r="AO139" s="91"/>
      <c r="AP139" s="91"/>
      <c r="AQ139" s="91"/>
    </row>
    <row r="140" spans="1:43" ht="6" customHeight="1" x14ac:dyDescent="0.2">
      <c r="A140" s="18"/>
      <c r="B140" s="326"/>
      <c r="C140" s="50"/>
      <c r="D140" s="29"/>
      <c r="E140" s="18"/>
      <c r="F140" s="18"/>
      <c r="G140" s="18"/>
      <c r="H140" s="18"/>
      <c r="I140" s="18"/>
      <c r="J140" s="18"/>
      <c r="K140" s="18"/>
      <c r="L140" s="18"/>
      <c r="M140" s="18"/>
      <c r="N140" s="18"/>
      <c r="O140" s="18"/>
      <c r="P140" s="18"/>
      <c r="Q140" s="18"/>
      <c r="R140" s="18"/>
      <c r="S140" s="18"/>
      <c r="T140" s="18"/>
      <c r="U140" s="50"/>
      <c r="V140" s="29"/>
      <c r="W140" s="18"/>
      <c r="X140" s="18"/>
      <c r="Y140" s="18"/>
      <c r="Z140" s="18"/>
      <c r="AA140" s="18"/>
      <c r="AB140" s="18"/>
      <c r="AC140" s="18"/>
      <c r="AD140" s="18"/>
      <c r="AE140" s="18"/>
      <c r="AF140" s="18"/>
      <c r="AG140" s="18"/>
      <c r="AH140" s="18"/>
      <c r="AI140" s="18"/>
      <c r="AJ140" s="18"/>
      <c r="AK140" s="18"/>
      <c r="AL140" s="26"/>
      <c r="AM140" s="50"/>
      <c r="AN140" s="29"/>
      <c r="AO140" s="18"/>
      <c r="AP140" s="18"/>
      <c r="AQ140" s="18"/>
    </row>
    <row r="141" spans="1:43" ht="11.25" customHeight="1" x14ac:dyDescent="0.2">
      <c r="A141" s="232"/>
      <c r="B141" s="328">
        <v>814</v>
      </c>
      <c r="C141" s="334"/>
      <c r="D141" s="55"/>
      <c r="E141" s="671" t="str">
        <f ca="1">VLOOKUP(INDIRECT(ADDRESS(ROW(),COLUMN()-3)),Language_Translations,MATCH(Language_Selected,Language_Options,0),FALSE)</f>
        <v>How many of these children would you like to be boys, how many would you like to be girls and for how many would it not matter if it’s a boy or a girl?</v>
      </c>
      <c r="F141" s="671"/>
      <c r="G141" s="671"/>
      <c r="H141" s="671"/>
      <c r="I141" s="671"/>
      <c r="J141" s="671"/>
      <c r="K141" s="671"/>
      <c r="L141" s="671"/>
      <c r="M141" s="671"/>
      <c r="N141" s="671"/>
      <c r="O141" s="671"/>
      <c r="P141" s="671"/>
      <c r="Q141" s="671"/>
      <c r="R141" s="671"/>
      <c r="S141" s="671"/>
      <c r="T141" s="671"/>
      <c r="U141" s="334"/>
      <c r="V141" s="55"/>
      <c r="W141" s="232"/>
      <c r="X141" s="232"/>
      <c r="Y141" s="232"/>
      <c r="Z141" s="232"/>
      <c r="AA141" s="686" t="s">
        <v>926</v>
      </c>
      <c r="AB141" s="686"/>
      <c r="AC141" s="686"/>
      <c r="AD141" s="686"/>
      <c r="AE141" s="686" t="s">
        <v>927</v>
      </c>
      <c r="AF141" s="686"/>
      <c r="AG141" s="686"/>
      <c r="AH141" s="686"/>
      <c r="AI141" s="686" t="s">
        <v>928</v>
      </c>
      <c r="AJ141" s="686"/>
      <c r="AK141" s="686"/>
      <c r="AL141" s="686"/>
      <c r="AM141" s="334"/>
      <c r="AN141" s="55"/>
      <c r="AO141" s="232"/>
      <c r="AP141" s="232"/>
      <c r="AQ141" s="232"/>
    </row>
    <row r="142" spans="1:43" x14ac:dyDescent="0.2">
      <c r="A142" s="232"/>
      <c r="B142" s="328"/>
      <c r="C142" s="334"/>
      <c r="D142" s="55"/>
      <c r="E142" s="671"/>
      <c r="F142" s="671"/>
      <c r="G142" s="671"/>
      <c r="H142" s="671"/>
      <c r="I142" s="671"/>
      <c r="J142" s="671"/>
      <c r="K142" s="671"/>
      <c r="L142" s="671"/>
      <c r="M142" s="671"/>
      <c r="N142" s="671"/>
      <c r="O142" s="671"/>
      <c r="P142" s="671"/>
      <c r="Q142" s="671"/>
      <c r="R142" s="671"/>
      <c r="S142" s="671"/>
      <c r="T142" s="671"/>
      <c r="U142" s="334"/>
      <c r="V142" s="55"/>
      <c r="W142" s="232"/>
      <c r="X142" s="232"/>
      <c r="Y142" s="232"/>
      <c r="Z142" s="232"/>
      <c r="AA142" s="29"/>
      <c r="AB142" s="50"/>
      <c r="AC142" s="29"/>
      <c r="AD142" s="59"/>
      <c r="AE142" s="58"/>
      <c r="AF142" s="50"/>
      <c r="AG142" s="29"/>
      <c r="AH142" s="59"/>
      <c r="AI142" s="58"/>
      <c r="AJ142" s="50"/>
      <c r="AK142" s="29"/>
      <c r="AL142" s="23"/>
      <c r="AM142" s="334"/>
      <c r="AN142" s="55"/>
      <c r="AO142" s="232"/>
      <c r="AP142" s="232"/>
      <c r="AQ142" s="232"/>
    </row>
    <row r="143" spans="1:43" x14ac:dyDescent="0.2">
      <c r="A143" s="232"/>
      <c r="B143" s="328"/>
      <c r="C143" s="334"/>
      <c r="D143" s="55"/>
      <c r="E143" s="671"/>
      <c r="F143" s="671"/>
      <c r="G143" s="671"/>
      <c r="H143" s="671"/>
      <c r="I143" s="671"/>
      <c r="J143" s="671"/>
      <c r="K143" s="671"/>
      <c r="L143" s="671"/>
      <c r="M143" s="671"/>
      <c r="N143" s="671"/>
      <c r="O143" s="671"/>
      <c r="P143" s="671"/>
      <c r="Q143" s="671"/>
      <c r="R143" s="671"/>
      <c r="S143" s="671"/>
      <c r="T143" s="671"/>
      <c r="U143" s="334"/>
      <c r="V143" s="55"/>
      <c r="W143" s="232" t="s">
        <v>47</v>
      </c>
      <c r="X143" s="232"/>
      <c r="Y143" s="232"/>
      <c r="Z143" s="51" t="s">
        <v>9</v>
      </c>
      <c r="AA143" s="28"/>
      <c r="AB143" s="52"/>
      <c r="AC143" s="28"/>
      <c r="AD143" s="57"/>
      <c r="AE143" s="56"/>
      <c r="AF143" s="52"/>
      <c r="AG143" s="28"/>
      <c r="AH143" s="57"/>
      <c r="AI143" s="56"/>
      <c r="AJ143" s="52"/>
      <c r="AK143" s="28"/>
      <c r="AL143" s="24"/>
      <c r="AM143" s="334"/>
      <c r="AN143" s="55"/>
      <c r="AO143" s="232"/>
      <c r="AP143" s="232"/>
      <c r="AQ143" s="232"/>
    </row>
    <row r="144" spans="1:43" x14ac:dyDescent="0.2">
      <c r="A144" s="232"/>
      <c r="B144" s="328"/>
      <c r="C144" s="334"/>
      <c r="D144" s="55"/>
      <c r="E144" s="671"/>
      <c r="F144" s="671"/>
      <c r="G144" s="671"/>
      <c r="H144" s="671"/>
      <c r="I144" s="671"/>
      <c r="J144" s="671"/>
      <c r="K144" s="671"/>
      <c r="L144" s="671"/>
      <c r="M144" s="671"/>
      <c r="N144" s="671"/>
      <c r="O144" s="671"/>
      <c r="P144" s="671"/>
      <c r="Q144" s="671"/>
      <c r="R144" s="671"/>
      <c r="S144" s="671"/>
      <c r="T144" s="671"/>
      <c r="U144" s="334"/>
      <c r="V144" s="55"/>
      <c r="W144" s="232"/>
      <c r="X144" s="232"/>
      <c r="Y144" s="232"/>
      <c r="Z144" s="232"/>
      <c r="AA144" s="232"/>
      <c r="AB144" s="232"/>
      <c r="AC144" s="232"/>
      <c r="AD144" s="232"/>
      <c r="AE144" s="232"/>
      <c r="AF144" s="232"/>
      <c r="AG144" s="232"/>
      <c r="AH144" s="232"/>
      <c r="AI144" s="232"/>
      <c r="AJ144" s="232"/>
      <c r="AK144" s="232"/>
      <c r="AL144" s="88"/>
      <c r="AM144" s="334"/>
      <c r="AN144" s="55"/>
      <c r="AO144" s="232"/>
      <c r="AP144" s="232"/>
      <c r="AQ144" s="232"/>
    </row>
    <row r="145" spans="1:43" x14ac:dyDescent="0.2">
      <c r="A145" s="232"/>
      <c r="B145" s="328"/>
      <c r="C145" s="334"/>
      <c r="D145" s="55"/>
      <c r="E145" s="671"/>
      <c r="F145" s="671"/>
      <c r="G145" s="671"/>
      <c r="H145" s="671"/>
      <c r="I145" s="671"/>
      <c r="J145" s="671"/>
      <c r="K145" s="671"/>
      <c r="L145" s="671"/>
      <c r="M145" s="671"/>
      <c r="N145" s="671"/>
      <c r="O145" s="671"/>
      <c r="P145" s="671"/>
      <c r="Q145" s="671"/>
      <c r="R145" s="671"/>
      <c r="S145" s="671"/>
      <c r="T145" s="671"/>
      <c r="U145" s="334"/>
      <c r="V145" s="55"/>
      <c r="W145" s="232" t="s">
        <v>253</v>
      </c>
      <c r="X145" s="232"/>
      <c r="Y145" s="232"/>
      <c r="Z145" s="232"/>
      <c r="AA145" s="232"/>
      <c r="AB145" s="232"/>
      <c r="AC145" s="232"/>
      <c r="AD145" s="232"/>
      <c r="AE145" s="232"/>
      <c r="AF145" s="232"/>
      <c r="AG145" s="232"/>
      <c r="AH145" s="232"/>
      <c r="AI145" s="232"/>
      <c r="AJ145" s="232"/>
      <c r="AK145" s="232"/>
      <c r="AL145" s="88" t="s">
        <v>71</v>
      </c>
      <c r="AM145" s="334"/>
      <c r="AN145" s="55"/>
      <c r="AO145" s="232"/>
      <c r="AP145" s="232"/>
      <c r="AQ145" s="232"/>
    </row>
    <row r="146" spans="1:43" x14ac:dyDescent="0.2">
      <c r="A146" s="232"/>
      <c r="B146" s="328"/>
      <c r="C146" s="334"/>
      <c r="D146" s="55"/>
      <c r="E146" s="671"/>
      <c r="F146" s="671"/>
      <c r="G146" s="671"/>
      <c r="H146" s="671"/>
      <c r="I146" s="671"/>
      <c r="J146" s="671"/>
      <c r="K146" s="671"/>
      <c r="L146" s="671"/>
      <c r="M146" s="671"/>
      <c r="N146" s="671"/>
      <c r="O146" s="671"/>
      <c r="P146" s="671"/>
      <c r="Q146" s="671"/>
      <c r="R146" s="671"/>
      <c r="S146" s="671"/>
      <c r="T146" s="671"/>
      <c r="U146" s="334"/>
      <c r="V146" s="55"/>
      <c r="W146" s="232"/>
      <c r="X146" s="232"/>
      <c r="Y146" s="232"/>
      <c r="Z146" s="663" t="s">
        <v>102</v>
      </c>
      <c r="AA146" s="663"/>
      <c r="AB146" s="663"/>
      <c r="AC146" s="663"/>
      <c r="AD146" s="663"/>
      <c r="AE146" s="663"/>
      <c r="AF146" s="663"/>
      <c r="AG146" s="663"/>
      <c r="AH146" s="663"/>
      <c r="AI146" s="663"/>
      <c r="AJ146" s="663"/>
      <c r="AK146" s="663"/>
      <c r="AL146" s="88"/>
      <c r="AM146" s="334"/>
      <c r="AN146" s="55"/>
      <c r="AO146" s="232"/>
      <c r="AP146" s="232"/>
      <c r="AQ146" s="232"/>
    </row>
    <row r="147" spans="1:43" ht="6" customHeight="1" x14ac:dyDescent="0.2">
      <c r="A147" s="91"/>
      <c r="B147" s="90"/>
      <c r="C147" s="52"/>
      <c r="D147" s="28"/>
      <c r="E147" s="91"/>
      <c r="F147" s="91"/>
      <c r="G147" s="91"/>
      <c r="H147" s="91"/>
      <c r="I147" s="91"/>
      <c r="J147" s="91"/>
      <c r="K147" s="91"/>
      <c r="L147" s="91"/>
      <c r="M147" s="91"/>
      <c r="N147" s="91"/>
      <c r="O147" s="91"/>
      <c r="P147" s="91"/>
      <c r="Q147" s="91"/>
      <c r="R147" s="91"/>
      <c r="S147" s="91"/>
      <c r="T147" s="91"/>
      <c r="U147" s="52"/>
      <c r="V147" s="28"/>
      <c r="W147" s="91"/>
      <c r="X147" s="91"/>
      <c r="Y147" s="91"/>
      <c r="Z147" s="91"/>
      <c r="AA147" s="91"/>
      <c r="AB147" s="91"/>
      <c r="AC147" s="91"/>
      <c r="AD147" s="91"/>
      <c r="AE147" s="91"/>
      <c r="AF147" s="91"/>
      <c r="AG147" s="91"/>
      <c r="AH147" s="91"/>
      <c r="AI147" s="91"/>
      <c r="AJ147" s="91"/>
      <c r="AK147" s="91"/>
      <c r="AL147" s="92"/>
      <c r="AM147" s="52"/>
      <c r="AN147" s="28"/>
      <c r="AO147" s="91"/>
      <c r="AP147" s="91"/>
      <c r="AQ147" s="91"/>
    </row>
    <row r="148" spans="1:43" ht="6" customHeight="1" x14ac:dyDescent="0.2">
      <c r="A148" s="18"/>
      <c r="B148" s="326"/>
      <c r="C148" s="50"/>
      <c r="D148" s="29"/>
      <c r="E148" s="18"/>
      <c r="F148" s="18"/>
      <c r="G148" s="18"/>
      <c r="H148" s="18"/>
      <c r="I148" s="18"/>
      <c r="J148" s="18"/>
      <c r="K148" s="18"/>
      <c r="L148" s="18"/>
      <c r="M148" s="18"/>
      <c r="N148" s="18"/>
      <c r="O148" s="18"/>
      <c r="P148" s="18"/>
      <c r="Q148" s="18"/>
      <c r="R148" s="18"/>
      <c r="S148" s="18"/>
      <c r="T148" s="18"/>
      <c r="U148" s="50"/>
      <c r="V148" s="29"/>
      <c r="W148" s="18"/>
      <c r="X148" s="18"/>
      <c r="Y148" s="18"/>
      <c r="Z148" s="18"/>
      <c r="AA148" s="18"/>
      <c r="AB148" s="18"/>
      <c r="AC148" s="18"/>
      <c r="AD148" s="18"/>
      <c r="AE148" s="18"/>
      <c r="AF148" s="18"/>
      <c r="AG148" s="18"/>
      <c r="AH148" s="18"/>
      <c r="AI148" s="18"/>
      <c r="AJ148" s="18"/>
      <c r="AK148" s="18"/>
      <c r="AL148" s="26"/>
      <c r="AM148" s="50"/>
      <c r="AN148" s="29"/>
      <c r="AO148" s="18"/>
      <c r="AP148" s="18"/>
      <c r="AQ148" s="18"/>
    </row>
    <row r="149" spans="1:43" ht="11.25" customHeight="1" x14ac:dyDescent="0.2">
      <c r="A149" s="232"/>
      <c r="B149" s="328">
        <v>815</v>
      </c>
      <c r="C149" s="334"/>
      <c r="D149" s="55"/>
      <c r="E149" s="671" t="str">
        <f ca="1">VLOOKUP(INDIRECT(ADDRESS(ROW(),COLUMN()-3)),Language_Translations,MATCH(Language_Selected,Language_Options,0),FALSE)</f>
        <v>In the last 12 months have you:</v>
      </c>
      <c r="F149" s="671"/>
      <c r="G149" s="671"/>
      <c r="H149" s="671"/>
      <c r="I149" s="671"/>
      <c r="J149" s="671"/>
      <c r="K149" s="671"/>
      <c r="L149" s="671"/>
      <c r="M149" s="671"/>
      <c r="N149" s="671"/>
      <c r="O149" s="671"/>
      <c r="P149" s="671"/>
      <c r="Q149" s="671"/>
      <c r="R149" s="671"/>
      <c r="S149" s="671"/>
      <c r="T149" s="671"/>
      <c r="U149" s="334"/>
      <c r="V149" s="55"/>
      <c r="W149" s="232"/>
      <c r="X149" s="232"/>
      <c r="Y149" s="232"/>
      <c r="Z149" s="232"/>
      <c r="AA149" s="232"/>
      <c r="AB149" s="232"/>
      <c r="AC149" s="232"/>
      <c r="AD149" s="232"/>
      <c r="AE149" s="232"/>
      <c r="AF149" s="232"/>
      <c r="AG149" s="232"/>
      <c r="AH149" s="232"/>
      <c r="AI149" s="232"/>
      <c r="AJ149" s="328" t="s">
        <v>112</v>
      </c>
      <c r="AK149" s="232"/>
      <c r="AL149" s="328" t="s">
        <v>113</v>
      </c>
      <c r="AM149" s="334"/>
      <c r="AN149" s="55"/>
      <c r="AO149" s="232"/>
      <c r="AP149" s="232"/>
      <c r="AQ149" s="232"/>
    </row>
    <row r="150" spans="1:43" ht="6" customHeight="1" x14ac:dyDescent="0.2">
      <c r="A150" s="232"/>
      <c r="B150" s="328"/>
      <c r="C150" s="334"/>
      <c r="D150" s="55"/>
      <c r="E150" s="232"/>
      <c r="F150" s="232"/>
      <c r="G150" s="232"/>
      <c r="H150" s="232"/>
      <c r="I150" s="232"/>
      <c r="J150" s="232"/>
      <c r="K150" s="232"/>
      <c r="L150" s="232"/>
      <c r="M150" s="232"/>
      <c r="N150" s="232"/>
      <c r="O150" s="232"/>
      <c r="P150" s="232"/>
      <c r="Q150" s="232"/>
      <c r="R150" s="232"/>
      <c r="S150" s="232"/>
      <c r="T150" s="232"/>
      <c r="U150" s="334"/>
      <c r="V150" s="55"/>
      <c r="W150" s="232"/>
      <c r="X150" s="232"/>
      <c r="Y150" s="232"/>
      <c r="Z150" s="232"/>
      <c r="AA150" s="232"/>
      <c r="AB150" s="232"/>
      <c r="AC150" s="232"/>
      <c r="AD150" s="232"/>
      <c r="AE150" s="232"/>
      <c r="AF150" s="232"/>
      <c r="AG150" s="232"/>
      <c r="AH150" s="232"/>
      <c r="AI150" s="232"/>
      <c r="AJ150" s="328"/>
      <c r="AK150" s="232"/>
      <c r="AL150" s="328"/>
      <c r="AM150" s="334"/>
      <c r="AN150" s="55"/>
      <c r="AO150" s="232"/>
      <c r="AP150" s="232"/>
      <c r="AQ150" s="232"/>
    </row>
    <row r="151" spans="1:43" ht="11.25" customHeight="1" x14ac:dyDescent="0.2">
      <c r="A151" s="232"/>
      <c r="B151" s="328"/>
      <c r="C151" s="334"/>
      <c r="D151" s="55"/>
      <c r="E151" s="232" t="s">
        <v>148</v>
      </c>
      <c r="F151" s="671" t="str">
        <f ca="1">VLOOKUP(CONCATENATE($B$149&amp;INDIRECT(ADDRESS(ROW(),COLUMN()-1))),Language_Translations,MATCH(Language_Selected,Language_Options,0),FALSE)</f>
        <v>Heard about family planning on the radio?</v>
      </c>
      <c r="G151" s="671"/>
      <c r="H151" s="671"/>
      <c r="I151" s="671"/>
      <c r="J151" s="671"/>
      <c r="K151" s="671"/>
      <c r="L151" s="671"/>
      <c r="M151" s="671"/>
      <c r="N151" s="671"/>
      <c r="O151" s="671"/>
      <c r="P151" s="671"/>
      <c r="Q151" s="671"/>
      <c r="R151" s="671"/>
      <c r="S151" s="671"/>
      <c r="T151" s="671"/>
      <c r="U151" s="334"/>
      <c r="V151" s="55"/>
      <c r="W151" s="232" t="s">
        <v>148</v>
      </c>
      <c r="X151" s="232" t="s">
        <v>929</v>
      </c>
      <c r="Y151" s="232"/>
      <c r="AA151" s="51" t="s">
        <v>9</v>
      </c>
      <c r="AB151" s="51"/>
      <c r="AC151" s="51"/>
      <c r="AD151" s="51"/>
      <c r="AE151" s="51"/>
      <c r="AF151" s="51"/>
      <c r="AG151" s="51"/>
      <c r="AH151" s="51"/>
      <c r="AI151" s="51"/>
      <c r="AJ151" s="93" t="s">
        <v>87</v>
      </c>
      <c r="AK151" s="232"/>
      <c r="AL151" s="93" t="s">
        <v>89</v>
      </c>
      <c r="AM151" s="334"/>
      <c r="AN151" s="55"/>
      <c r="AO151" s="232"/>
      <c r="AP151" s="232"/>
      <c r="AQ151" s="232"/>
    </row>
    <row r="152" spans="1:43" ht="11.25" customHeight="1" x14ac:dyDescent="0.2">
      <c r="A152" s="232"/>
      <c r="B152" s="328"/>
      <c r="C152" s="334"/>
      <c r="D152" s="55"/>
      <c r="E152" s="232"/>
      <c r="F152" s="671"/>
      <c r="G152" s="671"/>
      <c r="H152" s="671"/>
      <c r="I152" s="671"/>
      <c r="J152" s="671"/>
      <c r="K152" s="671"/>
      <c r="L152" s="671"/>
      <c r="M152" s="671"/>
      <c r="N152" s="671"/>
      <c r="O152" s="671"/>
      <c r="P152" s="671"/>
      <c r="Q152" s="671"/>
      <c r="R152" s="671"/>
      <c r="S152" s="671"/>
      <c r="T152" s="671"/>
      <c r="U152" s="334"/>
      <c r="V152" s="55"/>
      <c r="W152" s="232"/>
      <c r="X152" s="232"/>
      <c r="Y152" s="232"/>
      <c r="AA152" s="51"/>
      <c r="AB152" s="51"/>
      <c r="AC152" s="51"/>
      <c r="AD152" s="51"/>
      <c r="AE152" s="51"/>
      <c r="AF152" s="51"/>
      <c r="AG152" s="51"/>
      <c r="AH152" s="51"/>
      <c r="AI152" s="51"/>
      <c r="AJ152" s="93"/>
      <c r="AK152" s="232"/>
      <c r="AL152" s="93"/>
      <c r="AM152" s="334"/>
      <c r="AN152" s="55"/>
      <c r="AO152" s="232"/>
      <c r="AP152" s="232"/>
      <c r="AQ152" s="232"/>
    </row>
    <row r="153" spans="1:43" ht="11.25" customHeight="1" x14ac:dyDescent="0.2">
      <c r="A153" s="232"/>
      <c r="B153" s="328"/>
      <c r="C153" s="334"/>
      <c r="D153" s="55"/>
      <c r="E153" s="232" t="s">
        <v>150</v>
      </c>
      <c r="F153" s="671" t="str">
        <f ca="1">VLOOKUP(CONCATENATE($B$149&amp;INDIRECT(ADDRESS(ROW(),COLUMN()-1))),Language_Translations,MATCH(Language_Selected,Language_Options,0),FALSE)</f>
        <v>Seen anything about family planning on the television?</v>
      </c>
      <c r="G153" s="671"/>
      <c r="H153" s="671"/>
      <c r="I153" s="671"/>
      <c r="J153" s="671"/>
      <c r="K153" s="671"/>
      <c r="L153" s="671"/>
      <c r="M153" s="671"/>
      <c r="N153" s="671"/>
      <c r="O153" s="671"/>
      <c r="P153" s="671"/>
      <c r="Q153" s="671"/>
      <c r="R153" s="671"/>
      <c r="S153" s="671"/>
      <c r="T153" s="671"/>
      <c r="U153" s="334"/>
      <c r="V153" s="55"/>
      <c r="W153" s="232" t="s">
        <v>150</v>
      </c>
      <c r="X153" s="232" t="s">
        <v>930</v>
      </c>
      <c r="Y153" s="232"/>
      <c r="Z153" s="232"/>
      <c r="AA153" s="232"/>
      <c r="AB153" s="232"/>
      <c r="AC153" s="51" t="s">
        <v>9</v>
      </c>
      <c r="AD153" s="51"/>
      <c r="AE153" s="51"/>
      <c r="AF153" s="51"/>
      <c r="AG153" s="51"/>
      <c r="AH153" s="51"/>
      <c r="AI153" s="51"/>
      <c r="AJ153" s="93" t="s">
        <v>87</v>
      </c>
      <c r="AK153" s="232"/>
      <c r="AL153" s="93" t="s">
        <v>89</v>
      </c>
      <c r="AM153" s="334"/>
      <c r="AN153" s="55"/>
      <c r="AO153" s="232"/>
      <c r="AP153" s="232"/>
      <c r="AQ153" s="232"/>
    </row>
    <row r="154" spans="1:43" ht="11.25" customHeight="1" x14ac:dyDescent="0.2">
      <c r="A154" s="232"/>
      <c r="B154" s="328"/>
      <c r="C154" s="334"/>
      <c r="D154" s="55"/>
      <c r="E154" s="232"/>
      <c r="F154" s="671"/>
      <c r="G154" s="671"/>
      <c r="H154" s="671"/>
      <c r="I154" s="671"/>
      <c r="J154" s="671"/>
      <c r="K154" s="671"/>
      <c r="L154" s="671"/>
      <c r="M154" s="671"/>
      <c r="N154" s="671"/>
      <c r="O154" s="671"/>
      <c r="P154" s="671"/>
      <c r="Q154" s="671"/>
      <c r="R154" s="671"/>
      <c r="S154" s="671"/>
      <c r="T154" s="671"/>
      <c r="U154" s="334"/>
      <c r="V154" s="55"/>
      <c r="W154" s="232"/>
      <c r="X154" s="232"/>
      <c r="Y154" s="232"/>
      <c r="Z154" s="232"/>
      <c r="AA154" s="232"/>
      <c r="AB154" s="232"/>
      <c r="AC154" s="232"/>
      <c r="AD154" s="232"/>
      <c r="AE154" s="232"/>
      <c r="AF154" s="232"/>
      <c r="AG154" s="232"/>
      <c r="AH154" s="232"/>
      <c r="AI154" s="232"/>
      <c r="AJ154" s="93"/>
      <c r="AK154" s="232"/>
      <c r="AL154" s="93"/>
      <c r="AM154" s="334"/>
      <c r="AN154" s="55"/>
      <c r="AO154" s="232"/>
      <c r="AP154" s="232"/>
      <c r="AQ154" s="232"/>
    </row>
    <row r="155" spans="1:43" ht="11.25" customHeight="1" x14ac:dyDescent="0.2">
      <c r="A155" s="232"/>
      <c r="B155" s="328"/>
      <c r="C155" s="334"/>
      <c r="D155" s="55"/>
      <c r="E155" s="232" t="s">
        <v>366</v>
      </c>
      <c r="F155" s="671" t="str">
        <f ca="1">VLOOKUP(CONCATENATE($B$149&amp;INDIRECT(ADDRESS(ROW(),COLUMN()-1))),Language_Translations,MATCH(Language_Selected,Language_Options,0),FALSE)</f>
        <v>Read about family planning in a newspaper or magazine?</v>
      </c>
      <c r="G155" s="671"/>
      <c r="H155" s="671"/>
      <c r="I155" s="671"/>
      <c r="J155" s="671"/>
      <c r="K155" s="671"/>
      <c r="L155" s="671"/>
      <c r="M155" s="671"/>
      <c r="N155" s="671"/>
      <c r="O155" s="671"/>
      <c r="P155" s="671"/>
      <c r="Q155" s="671"/>
      <c r="R155" s="671"/>
      <c r="S155" s="671"/>
      <c r="T155" s="671"/>
      <c r="U155" s="334"/>
      <c r="V155" s="55"/>
      <c r="W155" s="232" t="s">
        <v>366</v>
      </c>
      <c r="X155" s="232" t="s">
        <v>931</v>
      </c>
      <c r="Y155" s="232"/>
      <c r="Z155" s="232"/>
      <c r="AA155" s="232"/>
      <c r="AB155" s="232"/>
      <c r="AC155" s="232"/>
      <c r="AD155" s="232"/>
      <c r="AE155" s="232"/>
      <c r="AF155" s="232"/>
      <c r="AG155" s="51" t="s">
        <v>9</v>
      </c>
      <c r="AH155" s="111"/>
      <c r="AI155" s="51"/>
      <c r="AJ155" s="93" t="s">
        <v>87</v>
      </c>
      <c r="AK155" s="232"/>
      <c r="AL155" s="93" t="s">
        <v>89</v>
      </c>
      <c r="AM155" s="334"/>
      <c r="AN155" s="55"/>
      <c r="AO155" s="232"/>
      <c r="AP155" s="232"/>
      <c r="AQ155" s="232"/>
    </row>
    <row r="156" spans="1:43" ht="11.25" customHeight="1" x14ac:dyDescent="0.2">
      <c r="A156" s="232"/>
      <c r="B156" s="328"/>
      <c r="C156" s="334"/>
      <c r="D156" s="55"/>
      <c r="E156" s="232"/>
      <c r="F156" s="671"/>
      <c r="G156" s="671"/>
      <c r="H156" s="671"/>
      <c r="I156" s="671"/>
      <c r="J156" s="671"/>
      <c r="K156" s="671"/>
      <c r="L156" s="671"/>
      <c r="M156" s="671"/>
      <c r="N156" s="671"/>
      <c r="O156" s="671"/>
      <c r="P156" s="671"/>
      <c r="Q156" s="671"/>
      <c r="R156" s="671"/>
      <c r="S156" s="671"/>
      <c r="T156" s="671"/>
      <c r="U156" s="334"/>
      <c r="V156" s="55"/>
      <c r="W156" s="232"/>
      <c r="X156" s="232"/>
      <c r="Y156" s="232"/>
      <c r="Z156" s="232"/>
      <c r="AA156" s="232"/>
      <c r="AB156" s="232"/>
      <c r="AC156" s="232"/>
      <c r="AD156" s="232"/>
      <c r="AE156" s="232"/>
      <c r="AF156" s="232"/>
      <c r="AG156" s="232"/>
      <c r="AH156" s="232"/>
      <c r="AI156" s="232"/>
      <c r="AJ156" s="93"/>
      <c r="AK156" s="232"/>
      <c r="AL156" s="93"/>
      <c r="AM156" s="334"/>
      <c r="AN156" s="55"/>
      <c r="AO156" s="232"/>
      <c r="AP156" s="232"/>
      <c r="AQ156" s="232"/>
    </row>
    <row r="157" spans="1:43" ht="11.25" customHeight="1" x14ac:dyDescent="0.2">
      <c r="A157" s="232"/>
      <c r="B157" s="328"/>
      <c r="C157" s="334"/>
      <c r="D157" s="55"/>
      <c r="E157" s="232" t="s">
        <v>368</v>
      </c>
      <c r="F157" s="671" t="str">
        <f ca="1">VLOOKUP(CONCATENATE($B$149&amp;INDIRECT(ADDRESS(ROW(),COLUMN()-1))),Language_Translations,MATCH(Language_Selected,Language_Options,0),FALSE)</f>
        <v>Received a voice or text message about family planning on a mobile phone?</v>
      </c>
      <c r="G157" s="671"/>
      <c r="H157" s="671"/>
      <c r="I157" s="671"/>
      <c r="J157" s="671"/>
      <c r="K157" s="671"/>
      <c r="L157" s="671"/>
      <c r="M157" s="671"/>
      <c r="N157" s="671"/>
      <c r="O157" s="671"/>
      <c r="P157" s="671"/>
      <c r="Q157" s="671"/>
      <c r="R157" s="671"/>
      <c r="S157" s="671"/>
      <c r="T157" s="671"/>
      <c r="U157" s="334"/>
      <c r="V157" s="55"/>
      <c r="W157" s="232" t="s">
        <v>368</v>
      </c>
      <c r="X157" s="232" t="s">
        <v>932</v>
      </c>
      <c r="Y157" s="232"/>
      <c r="Z157" s="232"/>
      <c r="AA157" s="232"/>
      <c r="AB157" s="232"/>
      <c r="AC157" s="51" t="s">
        <v>9</v>
      </c>
      <c r="AD157" s="51"/>
      <c r="AE157" s="51"/>
      <c r="AF157" s="51"/>
      <c r="AG157" s="51"/>
      <c r="AH157" s="51"/>
      <c r="AI157" s="51"/>
      <c r="AJ157" s="93" t="s">
        <v>87</v>
      </c>
      <c r="AK157" s="232"/>
      <c r="AL157" s="93" t="s">
        <v>89</v>
      </c>
      <c r="AM157" s="334"/>
      <c r="AN157" s="55"/>
      <c r="AO157" s="232"/>
      <c r="AP157" s="232"/>
      <c r="AQ157" s="232"/>
    </row>
    <row r="158" spans="1:43" ht="11.25" customHeight="1" x14ac:dyDescent="0.2">
      <c r="A158" s="232"/>
      <c r="B158" s="328"/>
      <c r="C158" s="334"/>
      <c r="D158" s="55"/>
      <c r="E158" s="232"/>
      <c r="F158" s="671"/>
      <c r="G158" s="671"/>
      <c r="H158" s="671"/>
      <c r="I158" s="671"/>
      <c r="J158" s="671"/>
      <c r="K158" s="671"/>
      <c r="L158" s="671"/>
      <c r="M158" s="671"/>
      <c r="N158" s="671"/>
      <c r="O158" s="671"/>
      <c r="P158" s="671"/>
      <c r="Q158" s="671"/>
      <c r="R158" s="671"/>
      <c r="S158" s="671"/>
      <c r="T158" s="671"/>
      <c r="U158" s="334"/>
      <c r="V158" s="55"/>
      <c r="W158" s="232"/>
      <c r="X158" s="232"/>
      <c r="Y158" s="232"/>
      <c r="Z158" s="232"/>
      <c r="AA158" s="232"/>
      <c r="AB158" s="232"/>
      <c r="AC158" s="232"/>
      <c r="AD158" s="232"/>
      <c r="AE158" s="232"/>
      <c r="AF158" s="232"/>
      <c r="AG158" s="232"/>
      <c r="AH158" s="232"/>
      <c r="AI158" s="232"/>
      <c r="AJ158" s="328"/>
      <c r="AK158" s="232"/>
      <c r="AL158" s="328"/>
      <c r="AM158" s="334"/>
      <c r="AN158" s="55"/>
      <c r="AO158" s="232"/>
      <c r="AP158" s="232"/>
      <c r="AQ158" s="232"/>
    </row>
    <row r="159" spans="1:43" ht="11.25" customHeight="1" x14ac:dyDescent="0.2">
      <c r="A159" s="232"/>
      <c r="B159" s="328"/>
      <c r="C159" s="334"/>
      <c r="D159" s="55"/>
      <c r="E159" s="232" t="s">
        <v>369</v>
      </c>
      <c r="F159" s="671" t="str">
        <f ca="1">VLOOKUP(CONCATENATE($B$149&amp;INDIRECT(ADDRESS(ROW(),COLUMN()-1))),Language_Translations,MATCH(Language_Selected,Language_Options,0),FALSE)</f>
        <v>Seen anything about family planning on social media such as Facebook, Twitter, or Instagram?</v>
      </c>
      <c r="G159" s="671"/>
      <c r="H159" s="671"/>
      <c r="I159" s="671"/>
      <c r="J159" s="671"/>
      <c r="K159" s="671"/>
      <c r="L159" s="671"/>
      <c r="M159" s="671"/>
      <c r="N159" s="671"/>
      <c r="O159" s="671"/>
      <c r="P159" s="671"/>
      <c r="Q159" s="671"/>
      <c r="R159" s="671"/>
      <c r="S159" s="671"/>
      <c r="T159" s="671"/>
      <c r="U159" s="334"/>
      <c r="V159" s="55"/>
      <c r="W159" s="232" t="s">
        <v>369</v>
      </c>
      <c r="X159" s="232" t="s">
        <v>933</v>
      </c>
      <c r="Y159" s="232"/>
      <c r="Z159" s="232"/>
      <c r="AA159" s="232"/>
      <c r="AB159" s="232"/>
      <c r="AD159" s="51"/>
      <c r="AE159" s="51"/>
      <c r="AF159" s="51"/>
      <c r="AG159" s="51"/>
      <c r="AM159" s="334"/>
      <c r="AN159" s="55"/>
      <c r="AO159" s="232"/>
      <c r="AP159" s="232"/>
      <c r="AQ159" s="232"/>
    </row>
    <row r="160" spans="1:43" ht="11.25" customHeight="1" x14ac:dyDescent="0.2">
      <c r="A160" s="232"/>
      <c r="B160" s="328"/>
      <c r="C160" s="334"/>
      <c r="D160" s="55"/>
      <c r="E160" s="232"/>
      <c r="F160" s="671"/>
      <c r="G160" s="671"/>
      <c r="H160" s="671"/>
      <c r="I160" s="671"/>
      <c r="J160" s="671"/>
      <c r="K160" s="671"/>
      <c r="L160" s="671"/>
      <c r="M160" s="671"/>
      <c r="N160" s="671"/>
      <c r="O160" s="671"/>
      <c r="P160" s="671"/>
      <c r="Q160" s="671"/>
      <c r="R160" s="671"/>
      <c r="S160" s="671"/>
      <c r="T160" s="671"/>
      <c r="U160" s="334"/>
      <c r="V160" s="55"/>
      <c r="W160" s="232"/>
      <c r="X160" s="232"/>
      <c r="Y160" s="232" t="s">
        <v>934</v>
      </c>
      <c r="Z160" s="232"/>
      <c r="AA160" s="232"/>
      <c r="AB160" s="232"/>
      <c r="AC160" s="51" t="s">
        <v>9</v>
      </c>
      <c r="AD160" s="51"/>
      <c r="AE160" s="51"/>
      <c r="AF160" s="51"/>
      <c r="AG160" s="51"/>
      <c r="AH160" s="51"/>
      <c r="AI160" s="51"/>
      <c r="AJ160" s="93" t="s">
        <v>87</v>
      </c>
      <c r="AK160" s="232"/>
      <c r="AL160" s="93" t="s">
        <v>89</v>
      </c>
      <c r="AM160" s="334"/>
      <c r="AN160" s="55"/>
      <c r="AO160" s="232"/>
      <c r="AP160" s="232"/>
      <c r="AQ160" s="232"/>
    </row>
    <row r="161" spans="1:43" ht="11.25" customHeight="1" x14ac:dyDescent="0.2">
      <c r="A161" s="232"/>
      <c r="B161" s="328"/>
      <c r="C161" s="334"/>
      <c r="D161" s="55"/>
      <c r="E161" s="232" t="s">
        <v>480</v>
      </c>
      <c r="F161" s="671" t="str">
        <f ca="1">VLOOKUP(CONCATENATE($B$149&amp;INDIRECT(ADDRESS(ROW(),COLUMN()-1))),Language_Translations,MATCH(Language_Selected,Language_Options,0),FALSE)</f>
        <v>Seen anything about family planning on a poster, leaflet or brochure?</v>
      </c>
      <c r="G161" s="671"/>
      <c r="H161" s="671"/>
      <c r="I161" s="671"/>
      <c r="J161" s="671"/>
      <c r="K161" s="671"/>
      <c r="L161" s="671"/>
      <c r="M161" s="671"/>
      <c r="N161" s="671"/>
      <c r="O161" s="671"/>
      <c r="P161" s="671"/>
      <c r="Q161" s="671"/>
      <c r="R161" s="671"/>
      <c r="S161" s="671"/>
      <c r="T161" s="671"/>
      <c r="U161" s="334"/>
      <c r="V161" s="55"/>
      <c r="W161" s="232" t="s">
        <v>480</v>
      </c>
      <c r="X161" s="232" t="s">
        <v>935</v>
      </c>
      <c r="Y161" s="232"/>
      <c r="Z161" s="232"/>
      <c r="AA161" s="232"/>
      <c r="AB161" s="232"/>
      <c r="AE161" s="51"/>
      <c r="AF161" s="51"/>
      <c r="AH161" s="51" t="s">
        <v>9</v>
      </c>
      <c r="AI161" s="51"/>
      <c r="AJ161" s="93" t="s">
        <v>87</v>
      </c>
      <c r="AK161" s="232"/>
      <c r="AL161" s="93" t="s">
        <v>89</v>
      </c>
      <c r="AM161" s="334"/>
      <c r="AN161" s="55"/>
      <c r="AO161" s="232"/>
      <c r="AP161" s="232"/>
      <c r="AQ161" s="232"/>
    </row>
    <row r="162" spans="1:43" ht="11.25" customHeight="1" x14ac:dyDescent="0.2">
      <c r="A162" s="232"/>
      <c r="B162" s="328"/>
      <c r="C162" s="334"/>
      <c r="D162" s="55"/>
      <c r="E162" s="232"/>
      <c r="F162" s="671"/>
      <c r="G162" s="671"/>
      <c r="H162" s="671"/>
      <c r="I162" s="671"/>
      <c r="J162" s="671"/>
      <c r="K162" s="671"/>
      <c r="L162" s="671"/>
      <c r="M162" s="671"/>
      <c r="N162" s="671"/>
      <c r="O162" s="671"/>
      <c r="P162" s="671"/>
      <c r="Q162" s="671"/>
      <c r="R162" s="671"/>
      <c r="S162" s="671"/>
      <c r="T162" s="671"/>
      <c r="U162" s="334"/>
      <c r="V162" s="55"/>
      <c r="W162" s="232"/>
      <c r="X162" s="232"/>
      <c r="Y162" s="232"/>
      <c r="Z162" s="232"/>
      <c r="AA162" s="232"/>
      <c r="AB162" s="232"/>
      <c r="AC162" s="232"/>
      <c r="AE162" s="232"/>
      <c r="AF162" s="232"/>
      <c r="AG162" s="232"/>
      <c r="AH162" s="232"/>
      <c r="AI162" s="232"/>
      <c r="AJ162" s="328"/>
      <c r="AK162" s="232"/>
      <c r="AL162" s="328"/>
      <c r="AM162" s="334"/>
      <c r="AN162" s="55"/>
      <c r="AO162" s="232"/>
      <c r="AP162" s="232"/>
      <c r="AQ162" s="232"/>
    </row>
    <row r="163" spans="1:43" ht="11.25" customHeight="1" x14ac:dyDescent="0.2">
      <c r="A163" s="232"/>
      <c r="B163" s="328"/>
      <c r="C163" s="334"/>
      <c r="D163" s="55"/>
      <c r="E163" s="232" t="s">
        <v>482</v>
      </c>
      <c r="F163" s="671" t="str">
        <f ca="1">VLOOKUP(CONCATENATE($B$149&amp;INDIRECT(ADDRESS(ROW(),COLUMN()-1))),Language_Translations,MATCH(Language_Selected,Language_Options,0),FALSE)</f>
        <v>Seen anything about family planning on an outdoor sign or billboard?</v>
      </c>
      <c r="G163" s="671"/>
      <c r="H163" s="671"/>
      <c r="I163" s="671"/>
      <c r="J163" s="671"/>
      <c r="K163" s="671"/>
      <c r="L163" s="671"/>
      <c r="M163" s="671"/>
      <c r="N163" s="671"/>
      <c r="O163" s="671"/>
      <c r="P163" s="671"/>
      <c r="Q163" s="671"/>
      <c r="R163" s="671"/>
      <c r="S163" s="671"/>
      <c r="T163" s="671"/>
      <c r="U163" s="334"/>
      <c r="V163" s="55"/>
      <c r="W163" s="232" t="s">
        <v>482</v>
      </c>
      <c r="X163" s="232" t="s">
        <v>936</v>
      </c>
      <c r="Y163" s="232"/>
      <c r="Z163" s="232"/>
      <c r="AA163" s="232"/>
      <c r="AB163" s="232"/>
      <c r="AD163" s="51"/>
      <c r="AE163" s="51"/>
      <c r="AF163" s="51"/>
      <c r="AG163" s="51" t="s">
        <v>9</v>
      </c>
      <c r="AH163" s="51"/>
      <c r="AI163" s="51"/>
      <c r="AJ163" s="93" t="s">
        <v>87</v>
      </c>
      <c r="AK163" s="232"/>
      <c r="AL163" s="93" t="s">
        <v>89</v>
      </c>
      <c r="AM163" s="334"/>
      <c r="AN163" s="55"/>
      <c r="AO163" s="232"/>
      <c r="AP163" s="232"/>
      <c r="AQ163" s="232"/>
    </row>
    <row r="164" spans="1:43" ht="11.25" customHeight="1" x14ac:dyDescent="0.2">
      <c r="A164" s="232"/>
      <c r="B164" s="328"/>
      <c r="C164" s="334"/>
      <c r="D164" s="55"/>
      <c r="E164" s="232"/>
      <c r="F164" s="671"/>
      <c r="G164" s="671"/>
      <c r="H164" s="671"/>
      <c r="I164" s="671"/>
      <c r="J164" s="671"/>
      <c r="K164" s="671"/>
      <c r="L164" s="671"/>
      <c r="M164" s="671"/>
      <c r="N164" s="671"/>
      <c r="O164" s="671"/>
      <c r="P164" s="671"/>
      <c r="Q164" s="671"/>
      <c r="R164" s="671"/>
      <c r="S164" s="671"/>
      <c r="T164" s="671"/>
      <c r="U164" s="334"/>
      <c r="V164" s="55"/>
      <c r="W164" s="232"/>
      <c r="X164" s="232"/>
      <c r="Y164" s="232"/>
      <c r="Z164" s="232"/>
      <c r="AA164" s="232"/>
      <c r="AB164" s="232"/>
      <c r="AC164" s="232"/>
      <c r="AD164" s="232"/>
      <c r="AE164" s="232"/>
      <c r="AF164" s="232"/>
      <c r="AG164" s="232"/>
      <c r="AH164" s="232"/>
      <c r="AI164" s="232"/>
      <c r="AJ164" s="328"/>
      <c r="AK164" s="232"/>
      <c r="AL164" s="328"/>
      <c r="AM164" s="334"/>
      <c r="AN164" s="55"/>
      <c r="AO164" s="232"/>
      <c r="AP164" s="232"/>
      <c r="AQ164" s="232"/>
    </row>
    <row r="165" spans="1:43" ht="11.25" customHeight="1" x14ac:dyDescent="0.2">
      <c r="A165" s="232"/>
      <c r="B165" s="328"/>
      <c r="C165" s="334"/>
      <c r="D165" s="55"/>
      <c r="E165" s="232" t="s">
        <v>744</v>
      </c>
      <c r="F165" s="671" t="str">
        <f ca="1">VLOOKUP(CONCATENATE($B$149&amp;INDIRECT(ADDRESS(ROW(),COLUMN()-1))),Language_Translations,MATCH(Language_Selected,Language_Options,0),FALSE)</f>
        <v>Heard anything about family planning at community meetings or events?</v>
      </c>
      <c r="G165" s="671"/>
      <c r="H165" s="671"/>
      <c r="I165" s="671"/>
      <c r="J165" s="671"/>
      <c r="K165" s="671"/>
      <c r="L165" s="671"/>
      <c r="M165" s="671"/>
      <c r="N165" s="671"/>
      <c r="O165" s="671"/>
      <c r="P165" s="671"/>
      <c r="Q165" s="671"/>
      <c r="R165" s="671"/>
      <c r="S165" s="671"/>
      <c r="T165" s="671"/>
      <c r="U165" s="334"/>
      <c r="V165" s="55"/>
      <c r="W165" s="232" t="s">
        <v>744</v>
      </c>
      <c r="X165" s="232" t="s">
        <v>937</v>
      </c>
      <c r="Y165" s="232"/>
      <c r="Z165" s="232"/>
      <c r="AA165" s="232"/>
      <c r="AB165" s="232"/>
      <c r="AD165" s="51"/>
      <c r="AE165" s="51"/>
      <c r="AF165" s="51"/>
      <c r="AG165" s="51"/>
      <c r="AI165" s="51" t="s">
        <v>9</v>
      </c>
      <c r="AJ165" s="93" t="s">
        <v>87</v>
      </c>
      <c r="AK165" s="232"/>
      <c r="AL165" s="93" t="s">
        <v>89</v>
      </c>
      <c r="AM165" s="334"/>
      <c r="AN165" s="55"/>
      <c r="AO165" s="232"/>
      <c r="AP165" s="232"/>
      <c r="AQ165" s="232"/>
    </row>
    <row r="166" spans="1:43" ht="11.25" customHeight="1" x14ac:dyDescent="0.2">
      <c r="A166" s="232"/>
      <c r="B166" s="328"/>
      <c r="C166" s="334"/>
      <c r="D166" s="55"/>
      <c r="E166" s="232"/>
      <c r="F166" s="671"/>
      <c r="G166" s="671"/>
      <c r="H166" s="671"/>
      <c r="I166" s="671"/>
      <c r="J166" s="671"/>
      <c r="K166" s="671"/>
      <c r="L166" s="671"/>
      <c r="M166" s="671"/>
      <c r="N166" s="671"/>
      <c r="O166" s="671"/>
      <c r="P166" s="671"/>
      <c r="Q166" s="671"/>
      <c r="R166" s="671"/>
      <c r="S166" s="671"/>
      <c r="T166" s="671"/>
      <c r="U166" s="334"/>
      <c r="V166" s="55"/>
      <c r="W166" s="232"/>
      <c r="X166" s="232"/>
      <c r="Y166" s="232"/>
      <c r="Z166" s="232"/>
      <c r="AA166" s="232"/>
      <c r="AB166" s="232"/>
      <c r="AC166" s="232"/>
      <c r="AD166" s="232"/>
      <c r="AE166" s="232"/>
      <c r="AF166" s="232"/>
      <c r="AG166" s="232"/>
      <c r="AH166" s="232"/>
      <c r="AI166" s="232"/>
      <c r="AJ166" s="328"/>
      <c r="AK166" s="232"/>
      <c r="AL166" s="328"/>
      <c r="AM166" s="334"/>
      <c r="AN166" s="55"/>
      <c r="AO166" s="232"/>
      <c r="AP166" s="232"/>
      <c r="AQ166" s="232"/>
    </row>
    <row r="167" spans="1:43" ht="6" customHeight="1" x14ac:dyDescent="0.2">
      <c r="A167" s="91"/>
      <c r="B167" s="90"/>
      <c r="C167" s="52"/>
      <c r="D167" s="28"/>
      <c r="E167" s="91"/>
      <c r="F167" s="91"/>
      <c r="G167" s="91"/>
      <c r="H167" s="91"/>
      <c r="I167" s="91"/>
      <c r="J167" s="91"/>
      <c r="K167" s="91"/>
      <c r="L167" s="91"/>
      <c r="M167" s="91"/>
      <c r="N167" s="91"/>
      <c r="O167" s="91"/>
      <c r="P167" s="91"/>
      <c r="Q167" s="91"/>
      <c r="R167" s="91"/>
      <c r="S167" s="91"/>
      <c r="T167" s="91"/>
      <c r="U167" s="52"/>
      <c r="V167" s="28"/>
      <c r="W167" s="91"/>
      <c r="X167" s="91"/>
      <c r="Y167" s="91"/>
      <c r="Z167" s="91"/>
      <c r="AA167" s="91"/>
      <c r="AB167" s="91"/>
      <c r="AC167" s="91"/>
      <c r="AD167" s="91"/>
      <c r="AE167" s="91"/>
      <c r="AF167" s="91"/>
      <c r="AG167" s="91"/>
      <c r="AH167" s="91"/>
      <c r="AI167" s="91"/>
      <c r="AJ167" s="90"/>
      <c r="AK167" s="91"/>
      <c r="AL167" s="90"/>
      <c r="AM167" s="52"/>
      <c r="AN167" s="28"/>
      <c r="AO167" s="91"/>
      <c r="AP167" s="91"/>
      <c r="AQ167" s="91"/>
    </row>
    <row r="168" spans="1:43" ht="6" customHeight="1" x14ac:dyDescent="0.2">
      <c r="A168" s="18"/>
      <c r="B168" s="326"/>
      <c r="C168" s="50"/>
      <c r="D168" s="29"/>
      <c r="E168" s="18"/>
      <c r="F168" s="18"/>
      <c r="G168" s="18"/>
      <c r="H168" s="18"/>
      <c r="I168" s="18"/>
      <c r="J168" s="18"/>
      <c r="K168" s="18"/>
      <c r="L168" s="18"/>
      <c r="M168" s="18"/>
      <c r="N168" s="18"/>
      <c r="O168" s="18"/>
      <c r="P168" s="18"/>
      <c r="Q168" s="18"/>
      <c r="R168" s="18"/>
      <c r="S168" s="18"/>
      <c r="T168" s="18"/>
      <c r="U168" s="50"/>
      <c r="V168" s="29"/>
      <c r="W168" s="18"/>
      <c r="X168" s="18"/>
      <c r="Y168" s="18"/>
      <c r="Z168" s="18"/>
      <c r="AA168" s="18"/>
      <c r="AB168" s="18"/>
      <c r="AC168" s="18"/>
      <c r="AD168" s="18"/>
      <c r="AE168" s="18"/>
      <c r="AF168" s="18"/>
      <c r="AG168" s="18"/>
      <c r="AH168" s="18"/>
      <c r="AI168" s="18"/>
      <c r="AJ168" s="18"/>
      <c r="AK168" s="18"/>
      <c r="AL168" s="26"/>
      <c r="AM168" s="50"/>
      <c r="AN168" s="29"/>
      <c r="AO168" s="18"/>
      <c r="AP168" s="18"/>
      <c r="AQ168" s="18"/>
    </row>
    <row r="169" spans="1:43" x14ac:dyDescent="0.2">
      <c r="A169" s="232"/>
      <c r="B169" s="328">
        <v>816</v>
      </c>
      <c r="C169" s="334"/>
      <c r="D169" s="55"/>
      <c r="E169" s="671" t="str">
        <f ca="1">VLOOKUP(INDIRECT(ADDRESS(ROW(),COLUMN()-3)),Language_Translations,MATCH(Language_Selected,Language_Options,0),FALSE)</f>
        <v>OPTIONAL COUNTRY-SPECIFIC QUESTIONS ON MEDIA MESSAGES ABOUT FAMILY PLANNING.</v>
      </c>
      <c r="F169" s="671"/>
      <c r="G169" s="671"/>
      <c r="H169" s="671"/>
      <c r="I169" s="671"/>
      <c r="J169" s="671"/>
      <c r="K169" s="671"/>
      <c r="L169" s="671"/>
      <c r="M169" s="671"/>
      <c r="N169" s="671"/>
      <c r="O169" s="671"/>
      <c r="P169" s="671"/>
      <c r="Q169" s="671"/>
      <c r="R169" s="671"/>
      <c r="S169" s="671"/>
      <c r="T169" s="671"/>
      <c r="U169" s="334"/>
      <c r="V169" s="55"/>
      <c r="W169" s="232"/>
      <c r="X169" s="232"/>
      <c r="Y169" s="232"/>
      <c r="Z169" s="232"/>
      <c r="AA169" s="232"/>
      <c r="AB169" s="232"/>
      <c r="AC169" s="232"/>
      <c r="AD169" s="232"/>
      <c r="AE169" s="232"/>
      <c r="AF169" s="232"/>
      <c r="AG169" s="232"/>
      <c r="AH169" s="232"/>
      <c r="AI169" s="232"/>
      <c r="AJ169" s="232"/>
      <c r="AK169" s="232"/>
      <c r="AL169" s="88"/>
      <c r="AM169" s="334"/>
      <c r="AN169" s="55"/>
      <c r="AO169" s="232"/>
      <c r="AP169" s="330"/>
      <c r="AQ169" s="232"/>
    </row>
    <row r="170" spans="1:43" x14ac:dyDescent="0.2">
      <c r="A170" s="232"/>
      <c r="B170" s="328"/>
      <c r="C170" s="334"/>
      <c r="D170" s="55"/>
      <c r="E170" s="671"/>
      <c r="F170" s="671"/>
      <c r="G170" s="671"/>
      <c r="H170" s="671"/>
      <c r="I170" s="671"/>
      <c r="J170" s="671"/>
      <c r="K170" s="671"/>
      <c r="L170" s="671"/>
      <c r="M170" s="671"/>
      <c r="N170" s="671"/>
      <c r="O170" s="671"/>
      <c r="P170" s="671"/>
      <c r="Q170" s="671"/>
      <c r="R170" s="671"/>
      <c r="S170" s="671"/>
      <c r="T170" s="671"/>
      <c r="U170" s="334"/>
      <c r="V170" s="55"/>
      <c r="W170" s="232"/>
      <c r="X170" s="232"/>
      <c r="Y170" s="232"/>
      <c r="Z170" s="232"/>
      <c r="AA170" s="232"/>
      <c r="AB170" s="232"/>
      <c r="AC170" s="232"/>
      <c r="AD170" s="232"/>
      <c r="AE170" s="232"/>
      <c r="AF170" s="232"/>
      <c r="AG170" s="232"/>
      <c r="AH170" s="232"/>
      <c r="AI170" s="232"/>
      <c r="AJ170" s="232"/>
      <c r="AK170" s="232"/>
      <c r="AL170" s="88"/>
      <c r="AM170" s="334"/>
      <c r="AN170" s="55"/>
      <c r="AO170" s="232"/>
      <c r="AP170" s="232"/>
      <c r="AQ170" s="232"/>
    </row>
    <row r="171" spans="1:43" ht="6" customHeight="1" thickBot="1" x14ac:dyDescent="0.25">
      <c r="A171" s="85"/>
      <c r="B171" s="332"/>
      <c r="C171" s="86"/>
      <c r="D171" s="87"/>
      <c r="E171" s="85"/>
      <c r="F171" s="85"/>
      <c r="G171" s="85"/>
      <c r="H171" s="85"/>
      <c r="I171" s="85"/>
      <c r="J171" s="85"/>
      <c r="K171" s="85"/>
      <c r="L171" s="85"/>
      <c r="M171" s="85"/>
      <c r="N171" s="85"/>
      <c r="O171" s="85"/>
      <c r="P171" s="85"/>
      <c r="Q171" s="85"/>
      <c r="R171" s="85"/>
      <c r="S171" s="85"/>
      <c r="T171" s="85"/>
      <c r="U171" s="86"/>
      <c r="V171" s="87"/>
      <c r="W171" s="85"/>
      <c r="X171" s="85"/>
      <c r="Y171" s="85"/>
      <c r="Z171" s="85"/>
      <c r="AA171" s="85"/>
      <c r="AB171" s="85"/>
      <c r="AC171" s="85"/>
      <c r="AD171" s="85"/>
      <c r="AE171" s="85"/>
      <c r="AF171" s="85"/>
      <c r="AG171" s="85"/>
      <c r="AH171" s="85"/>
      <c r="AI171" s="85"/>
      <c r="AJ171" s="85"/>
      <c r="AK171" s="85"/>
      <c r="AL171" s="105"/>
      <c r="AM171" s="86"/>
      <c r="AN171" s="87"/>
      <c r="AO171" s="85"/>
      <c r="AP171" s="85"/>
      <c r="AQ171" s="85"/>
    </row>
    <row r="172" spans="1:43" ht="6" customHeight="1" x14ac:dyDescent="0.2">
      <c r="A172" s="96"/>
      <c r="B172" s="97"/>
      <c r="C172" s="98"/>
      <c r="D172" s="99"/>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00"/>
      <c r="AM172" s="98"/>
      <c r="AN172" s="99"/>
      <c r="AO172" s="1"/>
      <c r="AP172" s="1"/>
      <c r="AQ172" s="101"/>
    </row>
    <row r="173" spans="1:43" x14ac:dyDescent="0.2">
      <c r="A173" s="102"/>
      <c r="B173" s="328">
        <v>817</v>
      </c>
      <c r="C173" s="334"/>
      <c r="D173" s="55"/>
      <c r="E173" s="670" t="s">
        <v>828</v>
      </c>
      <c r="F173" s="670"/>
      <c r="G173" s="670"/>
      <c r="H173" s="670"/>
      <c r="I173" s="670"/>
      <c r="J173" s="670"/>
      <c r="K173" s="670"/>
      <c r="L173" s="670"/>
      <c r="M173" s="670"/>
      <c r="N173" s="670"/>
      <c r="O173" s="670"/>
      <c r="P173" s="670"/>
      <c r="Q173" s="670"/>
      <c r="R173" s="670"/>
      <c r="S173" s="670"/>
      <c r="T173" s="670"/>
      <c r="U173" s="232"/>
      <c r="V173" s="232"/>
      <c r="W173" s="232"/>
      <c r="X173" s="232"/>
      <c r="Y173" s="232"/>
      <c r="Z173" s="232"/>
      <c r="AA173" s="232"/>
      <c r="AB173" s="232"/>
      <c r="AC173" s="232"/>
      <c r="AD173" s="232"/>
      <c r="AE173" s="232"/>
      <c r="AF173" s="232"/>
      <c r="AG173" s="232"/>
      <c r="AH173" s="232"/>
      <c r="AI173" s="232"/>
      <c r="AJ173" s="232"/>
      <c r="AK173" s="232"/>
      <c r="AL173" s="88"/>
      <c r="AM173" s="334"/>
      <c r="AN173" s="55"/>
      <c r="AO173" s="232"/>
      <c r="AP173" s="232"/>
      <c r="AQ173" s="103"/>
    </row>
    <row r="174" spans="1:43" ht="6" customHeight="1" x14ac:dyDescent="0.2">
      <c r="A174" s="102"/>
      <c r="B174" s="328"/>
      <c r="C174" s="334"/>
      <c r="D174" s="55"/>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88"/>
      <c r="AM174" s="334"/>
      <c r="AN174" s="55"/>
      <c r="AO174" s="232"/>
      <c r="AP174" s="232"/>
      <c r="AQ174" s="103"/>
    </row>
    <row r="175" spans="1:43" x14ac:dyDescent="0.2">
      <c r="A175" s="102"/>
      <c r="B175" s="328"/>
      <c r="C175" s="334"/>
      <c r="D175" s="55"/>
      <c r="E175" s="232"/>
      <c r="F175" s="232"/>
      <c r="G175" s="232"/>
      <c r="H175" s="232"/>
      <c r="I175" s="232"/>
      <c r="J175" s="88" t="s">
        <v>233</v>
      </c>
      <c r="K175" s="232"/>
      <c r="L175" s="232"/>
      <c r="M175" s="232"/>
      <c r="N175" s="232"/>
      <c r="O175" s="232"/>
      <c r="P175" s="232"/>
      <c r="Q175" s="88" t="s">
        <v>233</v>
      </c>
      <c r="R175" s="232"/>
      <c r="S175" s="232"/>
      <c r="U175" s="232"/>
      <c r="V175" s="232"/>
      <c r="W175" s="232"/>
      <c r="X175" s="232"/>
      <c r="Y175" s="232"/>
      <c r="Z175" s="232"/>
      <c r="AA175" s="88" t="s">
        <v>234</v>
      </c>
      <c r="AB175" s="232"/>
      <c r="AC175" s="232"/>
      <c r="AD175" s="232"/>
      <c r="AE175" s="232"/>
      <c r="AF175" s="232"/>
      <c r="AG175" s="232"/>
      <c r="AH175" s="232"/>
      <c r="AI175" s="232"/>
      <c r="AJ175" s="232"/>
      <c r="AK175" s="232"/>
      <c r="AL175" s="88"/>
      <c r="AM175" s="334"/>
      <c r="AN175" s="55"/>
      <c r="AO175" s="232"/>
      <c r="AP175" s="675">
        <v>901</v>
      </c>
      <c r="AQ175" s="103"/>
    </row>
    <row r="176" spans="1:43" x14ac:dyDescent="0.2">
      <c r="A176" s="102"/>
      <c r="B176" s="328"/>
      <c r="C176" s="334"/>
      <c r="D176" s="55"/>
      <c r="E176" s="232"/>
      <c r="F176" s="232"/>
      <c r="G176" s="232"/>
      <c r="H176" s="232"/>
      <c r="I176" s="232"/>
      <c r="J176" s="88" t="s">
        <v>829</v>
      </c>
      <c r="K176" s="232"/>
      <c r="L176" s="232"/>
      <c r="M176" s="232"/>
      <c r="N176" s="232"/>
      <c r="O176" s="232"/>
      <c r="P176" s="232"/>
      <c r="Q176" s="88" t="s">
        <v>547</v>
      </c>
      <c r="R176" s="232"/>
      <c r="S176" s="232"/>
      <c r="U176" s="232"/>
      <c r="V176" s="232"/>
      <c r="W176" s="232"/>
      <c r="X176" s="232"/>
      <c r="Y176" s="232"/>
      <c r="Z176" s="232"/>
      <c r="AA176" s="88" t="s">
        <v>830</v>
      </c>
      <c r="AB176" s="232"/>
      <c r="AC176" s="232"/>
      <c r="AD176" s="232"/>
      <c r="AE176" s="232"/>
      <c r="AF176" s="232"/>
      <c r="AG176" s="232"/>
      <c r="AH176" s="232"/>
      <c r="AI176" s="232"/>
      <c r="AJ176" s="232"/>
      <c r="AK176" s="232"/>
      <c r="AL176" s="88"/>
      <c r="AM176" s="334"/>
      <c r="AN176" s="55"/>
      <c r="AO176" s="232"/>
      <c r="AP176" s="675"/>
      <c r="AQ176" s="103"/>
    </row>
    <row r="177" spans="1:43" x14ac:dyDescent="0.2">
      <c r="A177" s="102"/>
      <c r="B177" s="328"/>
      <c r="C177" s="334"/>
      <c r="D177" s="55"/>
      <c r="E177" s="232"/>
      <c r="F177" s="232"/>
      <c r="G177" s="232"/>
      <c r="H177" s="232"/>
      <c r="I177" s="232"/>
      <c r="J177" s="88" t="s">
        <v>831</v>
      </c>
      <c r="K177" s="232"/>
      <c r="L177" s="232"/>
      <c r="M177" s="232"/>
      <c r="N177" s="232"/>
      <c r="O177" s="232"/>
      <c r="P177" s="232"/>
      <c r="Q177" s="88" t="s">
        <v>832</v>
      </c>
      <c r="R177" s="232"/>
      <c r="S177" s="232"/>
      <c r="U177" s="232"/>
      <c r="V177" s="232"/>
      <c r="W177" s="232"/>
      <c r="X177" s="232"/>
      <c r="Y177" s="232"/>
      <c r="Z177" s="232"/>
      <c r="AA177" s="232"/>
      <c r="AB177" s="232"/>
      <c r="AC177" s="232"/>
      <c r="AD177" s="232"/>
      <c r="AE177" s="232"/>
      <c r="AF177" s="232"/>
      <c r="AG177" s="232"/>
      <c r="AH177" s="232"/>
      <c r="AI177" s="232"/>
      <c r="AJ177" s="232"/>
      <c r="AK177" s="232"/>
      <c r="AL177" s="88"/>
      <c r="AM177" s="334"/>
      <c r="AN177" s="55"/>
      <c r="AO177" s="232"/>
      <c r="AP177" s="232"/>
      <c r="AQ177" s="103"/>
    </row>
    <row r="178" spans="1:43" ht="6" customHeight="1" thickBot="1" x14ac:dyDescent="0.25">
      <c r="A178" s="104"/>
      <c r="B178" s="332"/>
      <c r="C178" s="86"/>
      <c r="D178" s="87"/>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105"/>
      <c r="AM178" s="86"/>
      <c r="AN178" s="87"/>
      <c r="AO178" s="85"/>
      <c r="AP178" s="85"/>
      <c r="AQ178" s="106"/>
    </row>
    <row r="179" spans="1:43" ht="6" customHeight="1" x14ac:dyDescent="0.2">
      <c r="A179" s="1"/>
      <c r="B179" s="97"/>
      <c r="C179" s="98"/>
      <c r="D179" s="99"/>
      <c r="E179" s="1"/>
      <c r="F179" s="1"/>
      <c r="G179" s="1"/>
      <c r="H179" s="1"/>
      <c r="I179" s="1"/>
      <c r="J179" s="1"/>
      <c r="K179" s="1"/>
      <c r="L179" s="1"/>
      <c r="M179" s="1"/>
      <c r="N179" s="1"/>
      <c r="O179" s="1"/>
      <c r="P179" s="1"/>
      <c r="Q179" s="1"/>
      <c r="R179" s="1"/>
      <c r="S179" s="1"/>
      <c r="T179" s="1"/>
      <c r="U179" s="98"/>
      <c r="V179" s="99"/>
      <c r="W179" s="1"/>
      <c r="X179" s="1"/>
      <c r="Y179" s="1"/>
      <c r="Z179" s="1"/>
      <c r="AA179" s="1"/>
      <c r="AB179" s="1"/>
      <c r="AC179" s="1"/>
      <c r="AD179" s="1"/>
      <c r="AE179" s="1"/>
      <c r="AF179" s="1"/>
      <c r="AG179" s="1"/>
      <c r="AH179" s="1"/>
      <c r="AI179" s="1"/>
      <c r="AJ179" s="1"/>
      <c r="AK179" s="1"/>
      <c r="AL179" s="100"/>
      <c r="AM179" s="98"/>
      <c r="AN179" s="99"/>
      <c r="AO179" s="1"/>
      <c r="AP179" s="1"/>
      <c r="AQ179" s="1"/>
    </row>
    <row r="180" spans="1:43" ht="11.25" customHeight="1" x14ac:dyDescent="0.2">
      <c r="A180" s="232"/>
      <c r="B180" s="328">
        <v>818</v>
      </c>
      <c r="C180" s="334"/>
      <c r="D180" s="55"/>
      <c r="E180" s="671" t="str">
        <f ca="1">VLOOKUP(INDIRECT(ADDRESS(ROW(),COLUMN()-3)),Language_Translations,MATCH(Language_Selected,Language_Options,0),FALSE)</f>
        <v>Who usually makes the decision on whether or not you should use contraception, you, your (husband/partner), you and your (husband/partner) jointly, or someone else?</v>
      </c>
      <c r="F180" s="671"/>
      <c r="G180" s="671"/>
      <c r="H180" s="671"/>
      <c r="I180" s="671"/>
      <c r="J180" s="671"/>
      <c r="K180" s="671"/>
      <c r="L180" s="671"/>
      <c r="M180" s="671"/>
      <c r="N180" s="671"/>
      <c r="O180" s="671"/>
      <c r="P180" s="671"/>
      <c r="Q180" s="671"/>
      <c r="R180" s="671"/>
      <c r="S180" s="671"/>
      <c r="T180" s="671"/>
      <c r="U180" s="334"/>
      <c r="V180" s="55"/>
      <c r="W180" s="232" t="s">
        <v>288</v>
      </c>
      <c r="X180" s="232"/>
      <c r="Y180" s="232"/>
      <c r="Z180" s="232"/>
      <c r="AA180" s="232"/>
      <c r="AB180" s="51" t="s">
        <v>9</v>
      </c>
      <c r="AC180" s="51"/>
      <c r="AD180" s="51"/>
      <c r="AE180" s="51"/>
      <c r="AF180" s="51"/>
      <c r="AG180" s="51"/>
      <c r="AH180" s="51"/>
      <c r="AI180" s="51"/>
      <c r="AJ180" s="51"/>
      <c r="AK180" s="51"/>
      <c r="AL180" s="89" t="s">
        <v>87</v>
      </c>
      <c r="AM180" s="334"/>
      <c r="AN180" s="55"/>
      <c r="AO180" s="232"/>
      <c r="AP180" s="684">
        <v>820</v>
      </c>
      <c r="AQ180" s="232"/>
    </row>
    <row r="181" spans="1:43" x14ac:dyDescent="0.2">
      <c r="A181" s="232"/>
      <c r="B181" s="328"/>
      <c r="C181" s="334"/>
      <c r="D181" s="55"/>
      <c r="E181" s="671"/>
      <c r="F181" s="671"/>
      <c r="G181" s="671"/>
      <c r="H181" s="671"/>
      <c r="I181" s="671"/>
      <c r="J181" s="671"/>
      <c r="K181" s="671"/>
      <c r="L181" s="671"/>
      <c r="M181" s="671"/>
      <c r="N181" s="671"/>
      <c r="O181" s="671"/>
      <c r="P181" s="671"/>
      <c r="Q181" s="671"/>
      <c r="R181" s="671"/>
      <c r="S181" s="671"/>
      <c r="T181" s="671"/>
      <c r="U181" s="334"/>
      <c r="V181" s="55"/>
      <c r="W181" s="232" t="s">
        <v>938</v>
      </c>
      <c r="X181" s="232"/>
      <c r="Y181" s="232"/>
      <c r="Z181" s="232"/>
      <c r="AA181" s="232"/>
      <c r="AB181" s="232"/>
      <c r="AC181" s="232"/>
      <c r="AD181" s="51" t="s">
        <v>9</v>
      </c>
      <c r="AE181" s="51"/>
      <c r="AF181" s="51"/>
      <c r="AG181" s="51"/>
      <c r="AH181" s="51"/>
      <c r="AI181" s="51"/>
      <c r="AJ181" s="51"/>
      <c r="AK181" s="51"/>
      <c r="AL181" s="89" t="s">
        <v>89</v>
      </c>
      <c r="AM181" s="334"/>
      <c r="AN181" s="55"/>
      <c r="AO181" s="232"/>
      <c r="AP181" s="684"/>
      <c r="AQ181" s="232"/>
    </row>
    <row r="182" spans="1:43" x14ac:dyDescent="0.2">
      <c r="A182" s="232"/>
      <c r="B182" s="328"/>
      <c r="C182" s="334"/>
      <c r="D182" s="55"/>
      <c r="E182" s="671"/>
      <c r="F182" s="671"/>
      <c r="G182" s="671"/>
      <c r="H182" s="671"/>
      <c r="I182" s="671"/>
      <c r="J182" s="671"/>
      <c r="K182" s="671"/>
      <c r="L182" s="671"/>
      <c r="M182" s="671"/>
      <c r="N182" s="671"/>
      <c r="O182" s="671"/>
      <c r="P182" s="671"/>
      <c r="Q182" s="671"/>
      <c r="R182" s="671"/>
      <c r="S182" s="671"/>
      <c r="T182" s="671"/>
      <c r="U182" s="334"/>
      <c r="V182" s="55"/>
      <c r="W182" s="232" t="s">
        <v>939</v>
      </c>
      <c r="X182" s="232"/>
      <c r="Y182" s="232"/>
      <c r="Z182" s="232"/>
      <c r="AA182" s="232"/>
      <c r="AC182" s="51"/>
      <c r="AD182" s="51"/>
      <c r="AE182" s="51"/>
      <c r="AF182" s="51"/>
      <c r="AG182" s="51"/>
      <c r="AH182" s="51"/>
      <c r="AI182" s="51"/>
      <c r="AJ182" s="51"/>
      <c r="AK182" s="51"/>
      <c r="AL182"/>
      <c r="AM182" s="334"/>
      <c r="AN182" s="55"/>
      <c r="AO182" s="232"/>
      <c r="AP182" s="232"/>
      <c r="AQ182" s="232"/>
    </row>
    <row r="183" spans="1:43" x14ac:dyDescent="0.2">
      <c r="A183" s="232"/>
      <c r="B183" s="328"/>
      <c r="C183" s="334"/>
      <c r="D183" s="55"/>
      <c r="E183" s="671"/>
      <c r="F183" s="671"/>
      <c r="G183" s="671"/>
      <c r="H183" s="671"/>
      <c r="I183" s="671"/>
      <c r="J183" s="671"/>
      <c r="K183" s="671"/>
      <c r="L183" s="671"/>
      <c r="M183" s="671"/>
      <c r="N183" s="671"/>
      <c r="O183" s="671"/>
      <c r="P183" s="671"/>
      <c r="Q183" s="671"/>
      <c r="R183" s="671"/>
      <c r="S183" s="671"/>
      <c r="T183" s="671"/>
      <c r="U183" s="334"/>
      <c r="V183" s="55"/>
      <c r="W183" s="232"/>
      <c r="X183" s="232" t="s">
        <v>940</v>
      </c>
      <c r="Y183" s="232"/>
      <c r="Z183" s="232"/>
      <c r="AA183" s="51" t="s">
        <v>9</v>
      </c>
      <c r="AB183" s="51"/>
      <c r="AC183" s="51"/>
      <c r="AD183" s="51"/>
      <c r="AE183" s="51"/>
      <c r="AF183" s="51"/>
      <c r="AG183" s="51"/>
      <c r="AH183" s="51"/>
      <c r="AI183" s="51"/>
      <c r="AJ183" s="51"/>
      <c r="AK183" s="51"/>
      <c r="AL183" s="89" t="s">
        <v>91</v>
      </c>
      <c r="AM183" s="334"/>
      <c r="AN183" s="55"/>
      <c r="AO183" s="232"/>
      <c r="AP183" s="232"/>
      <c r="AQ183" s="232"/>
    </row>
    <row r="184" spans="1:43" x14ac:dyDescent="0.2">
      <c r="A184" s="232"/>
      <c r="B184" s="328"/>
      <c r="C184" s="334"/>
      <c r="D184" s="55"/>
      <c r="E184" s="671"/>
      <c r="F184" s="671"/>
      <c r="G184" s="671"/>
      <c r="H184" s="671"/>
      <c r="I184" s="671"/>
      <c r="J184" s="671"/>
      <c r="K184" s="671"/>
      <c r="L184" s="671"/>
      <c r="M184" s="671"/>
      <c r="N184" s="671"/>
      <c r="O184" s="671"/>
      <c r="P184" s="671"/>
      <c r="Q184" s="671"/>
      <c r="R184" s="671"/>
      <c r="S184" s="671"/>
      <c r="T184" s="671"/>
      <c r="U184" s="334"/>
      <c r="V184" s="55"/>
      <c r="W184" s="232" t="s">
        <v>941</v>
      </c>
      <c r="X184" s="232"/>
      <c r="Y184" s="232"/>
      <c r="Z184" s="232"/>
      <c r="AA184" s="232"/>
      <c r="AB184" s="51"/>
      <c r="AC184" s="51" t="s">
        <v>9</v>
      </c>
      <c r="AD184" s="51"/>
      <c r="AE184" s="51"/>
      <c r="AF184" s="51"/>
      <c r="AG184" s="51"/>
      <c r="AH184" s="51"/>
      <c r="AI184" s="51"/>
      <c r="AJ184" s="51"/>
      <c r="AK184" s="51"/>
      <c r="AL184" s="89">
        <v>4</v>
      </c>
      <c r="AM184" s="334"/>
      <c r="AN184" s="55"/>
      <c r="AO184" s="232"/>
      <c r="AP184" s="684">
        <v>820</v>
      </c>
      <c r="AQ184" s="232"/>
    </row>
    <row r="185" spans="1:43" x14ac:dyDescent="0.2">
      <c r="A185" s="232"/>
      <c r="B185" s="328"/>
      <c r="C185" s="334"/>
      <c r="D185" s="55"/>
      <c r="E185" s="671"/>
      <c r="F185" s="671"/>
      <c r="G185" s="671"/>
      <c r="H185" s="671"/>
      <c r="I185" s="671"/>
      <c r="J185" s="671"/>
      <c r="K185" s="671"/>
      <c r="L185" s="671"/>
      <c r="M185" s="671"/>
      <c r="N185" s="671"/>
      <c r="O185" s="671"/>
      <c r="P185" s="671"/>
      <c r="Q185" s="671"/>
      <c r="R185" s="671"/>
      <c r="S185" s="671"/>
      <c r="T185" s="671"/>
      <c r="U185" s="334"/>
      <c r="V185" s="55"/>
      <c r="W185" s="232" t="s">
        <v>253</v>
      </c>
      <c r="X185" s="232"/>
      <c r="Y185" s="232"/>
      <c r="Z185" s="232"/>
      <c r="AA185" s="232"/>
      <c r="AB185" s="232"/>
      <c r="AC185" s="232"/>
      <c r="AD185" s="232"/>
      <c r="AE185" s="232"/>
      <c r="AF185" s="232"/>
      <c r="AG185" s="232"/>
      <c r="AH185" s="232"/>
      <c r="AI185" s="232"/>
      <c r="AJ185" s="232"/>
      <c r="AK185" s="232"/>
      <c r="AL185" s="89" t="s">
        <v>265</v>
      </c>
      <c r="AM185" s="334"/>
      <c r="AN185" s="55"/>
      <c r="AO185" s="232"/>
      <c r="AP185" s="684"/>
      <c r="AQ185" s="232"/>
    </row>
    <row r="186" spans="1:43" x14ac:dyDescent="0.2">
      <c r="A186" s="232"/>
      <c r="B186" s="328"/>
      <c r="C186" s="334"/>
      <c r="D186" s="55"/>
      <c r="E186" s="671"/>
      <c r="F186" s="671"/>
      <c r="G186" s="671"/>
      <c r="H186" s="671"/>
      <c r="I186" s="671"/>
      <c r="J186" s="671"/>
      <c r="K186" s="671"/>
      <c r="L186" s="671"/>
      <c r="M186" s="671"/>
      <c r="N186" s="671"/>
      <c r="O186" s="671"/>
      <c r="P186" s="671"/>
      <c r="Q186" s="671"/>
      <c r="R186" s="671"/>
      <c r="S186" s="671"/>
      <c r="T186" s="671"/>
      <c r="U186" s="334"/>
      <c r="V186" s="55"/>
      <c r="W186" s="232"/>
      <c r="X186" s="232"/>
      <c r="Y186" s="232"/>
      <c r="Z186" s="663" t="s">
        <v>102</v>
      </c>
      <c r="AA186" s="663"/>
      <c r="AB186" s="663"/>
      <c r="AC186" s="663"/>
      <c r="AD186" s="663"/>
      <c r="AE186" s="663"/>
      <c r="AF186" s="663"/>
      <c r="AG186" s="663"/>
      <c r="AH186" s="663"/>
      <c r="AI186" s="663"/>
      <c r="AJ186" s="663"/>
      <c r="AK186" s="663"/>
      <c r="AL186" s="88"/>
      <c r="AM186" s="334"/>
      <c r="AN186" s="55"/>
      <c r="AO186" s="232"/>
      <c r="AP186" s="232"/>
      <c r="AQ186" s="232"/>
    </row>
    <row r="187" spans="1:43" ht="6" customHeight="1" x14ac:dyDescent="0.2">
      <c r="A187" s="91"/>
      <c r="B187" s="90"/>
      <c r="C187" s="52"/>
      <c r="D187" s="28"/>
      <c r="E187" s="91"/>
      <c r="F187" s="91"/>
      <c r="G187" s="91"/>
      <c r="H187" s="91"/>
      <c r="I187" s="91"/>
      <c r="J187" s="91"/>
      <c r="K187" s="91"/>
      <c r="L187" s="91"/>
      <c r="M187" s="91"/>
      <c r="N187" s="91"/>
      <c r="O187" s="91"/>
      <c r="P187" s="91"/>
      <c r="Q187" s="91"/>
      <c r="R187" s="91"/>
      <c r="S187" s="91"/>
      <c r="T187" s="91"/>
      <c r="U187" s="52"/>
      <c r="V187" s="28"/>
      <c r="W187" s="91"/>
      <c r="X187" s="91"/>
      <c r="Y187" s="91"/>
      <c r="Z187" s="91"/>
      <c r="AA187" s="91"/>
      <c r="AB187" s="91"/>
      <c r="AC187" s="91"/>
      <c r="AD187" s="91"/>
      <c r="AE187" s="91"/>
      <c r="AF187" s="91"/>
      <c r="AG187" s="91"/>
      <c r="AH187" s="91"/>
      <c r="AI187" s="91"/>
      <c r="AJ187" s="91"/>
      <c r="AK187" s="91"/>
      <c r="AL187" s="92"/>
      <c r="AM187" s="52"/>
      <c r="AN187" s="28"/>
      <c r="AO187" s="91"/>
      <c r="AP187" s="91"/>
      <c r="AQ187" s="91"/>
    </row>
    <row r="188" spans="1:43" ht="6" customHeight="1" x14ac:dyDescent="0.2">
      <c r="A188" s="18"/>
      <c r="B188" s="326"/>
      <c r="C188" s="50"/>
      <c r="D188" s="29"/>
      <c r="E188" s="18"/>
      <c r="F188" s="18"/>
      <c r="G188" s="18"/>
      <c r="H188" s="18"/>
      <c r="I188" s="18"/>
      <c r="J188" s="18"/>
      <c r="K188" s="18"/>
      <c r="L188" s="18"/>
      <c r="M188" s="18"/>
      <c r="N188" s="18"/>
      <c r="O188" s="18"/>
      <c r="P188" s="18"/>
      <c r="Q188" s="18"/>
      <c r="R188" s="18"/>
      <c r="S188" s="18"/>
      <c r="T188" s="18"/>
      <c r="U188" s="50"/>
      <c r="V188" s="29"/>
      <c r="W188" s="18"/>
      <c r="X188" s="18"/>
      <c r="Y188" s="18"/>
      <c r="Z188" s="18"/>
      <c r="AA188" s="18"/>
      <c r="AB188" s="18"/>
      <c r="AC188" s="18"/>
      <c r="AD188" s="18"/>
      <c r="AE188" s="18"/>
      <c r="AF188" s="18"/>
      <c r="AG188" s="18"/>
      <c r="AH188" s="18"/>
      <c r="AI188" s="18"/>
      <c r="AJ188" s="18"/>
      <c r="AK188" s="18"/>
      <c r="AL188" s="26"/>
      <c r="AM188" s="50"/>
      <c r="AN188" s="29"/>
      <c r="AO188" s="18"/>
      <c r="AP188" s="18"/>
      <c r="AQ188" s="18"/>
    </row>
    <row r="189" spans="1:43" ht="11.25" customHeight="1" x14ac:dyDescent="0.2">
      <c r="A189" s="232"/>
      <c r="B189" s="328">
        <v>819</v>
      </c>
      <c r="C189" s="334"/>
      <c r="D189" s="55"/>
      <c r="E189" s="671" t="str">
        <f ca="1">VLOOKUP(INDIRECT(ADDRESS(ROW(),COLUMN()-3)),Language_Translations,MATCH(Language_Selected,Language_Options,0),FALSE)</f>
        <v>When making this decision with your (husband/partner), would you say that your opinion is more important, equally important, or less important than your (husband’s/partner’s) opinion?</v>
      </c>
      <c r="F189" s="671"/>
      <c r="G189" s="671"/>
      <c r="H189" s="671"/>
      <c r="I189" s="671"/>
      <c r="J189" s="671"/>
      <c r="K189" s="671"/>
      <c r="L189" s="671"/>
      <c r="M189" s="671"/>
      <c r="N189" s="671"/>
      <c r="O189" s="671"/>
      <c r="P189" s="671"/>
      <c r="Q189" s="671"/>
      <c r="R189" s="671"/>
      <c r="S189" s="671"/>
      <c r="T189" s="671"/>
      <c r="U189" s="334"/>
      <c r="V189" s="55"/>
      <c r="W189" s="232" t="s">
        <v>942</v>
      </c>
      <c r="X189" s="232"/>
      <c r="Y189" s="232"/>
      <c r="Z189" s="232"/>
      <c r="AA189" s="232"/>
      <c r="AB189" s="232"/>
      <c r="AC189" s="51" t="s">
        <v>9</v>
      </c>
      <c r="AD189" s="111"/>
      <c r="AE189" s="111"/>
      <c r="AF189" s="111"/>
      <c r="AG189" s="111"/>
      <c r="AH189" s="51"/>
      <c r="AI189" s="51"/>
      <c r="AJ189" s="51"/>
      <c r="AK189" s="51"/>
      <c r="AL189" s="89" t="s">
        <v>87</v>
      </c>
      <c r="AM189" s="334"/>
      <c r="AN189" s="55"/>
      <c r="AO189" s="232"/>
      <c r="AP189" s="232"/>
      <c r="AQ189" s="232"/>
    </row>
    <row r="190" spans="1:43" x14ac:dyDescent="0.2">
      <c r="A190" s="232"/>
      <c r="B190" s="328"/>
      <c r="C190" s="334"/>
      <c r="D190" s="55"/>
      <c r="E190" s="671"/>
      <c r="F190" s="671"/>
      <c r="G190" s="671"/>
      <c r="H190" s="671"/>
      <c r="I190" s="671"/>
      <c r="J190" s="671"/>
      <c r="K190" s="671"/>
      <c r="L190" s="671"/>
      <c r="M190" s="671"/>
      <c r="N190" s="671"/>
      <c r="O190" s="671"/>
      <c r="P190" s="671"/>
      <c r="Q190" s="671"/>
      <c r="R190" s="671"/>
      <c r="S190" s="671"/>
      <c r="T190" s="671"/>
      <c r="U190" s="334"/>
      <c r="V190" s="55"/>
      <c r="W190" s="232" t="s">
        <v>943</v>
      </c>
      <c r="X190" s="232"/>
      <c r="Y190" s="232"/>
      <c r="Z190" s="232"/>
      <c r="AA190" s="232"/>
      <c r="AB190" s="232"/>
      <c r="AC190" s="232"/>
      <c r="AD190" s="51" t="s">
        <v>9</v>
      </c>
      <c r="AE190" s="51"/>
      <c r="AF190" s="51"/>
      <c r="AG190" s="51"/>
      <c r="AH190" s="51"/>
      <c r="AI190" s="51"/>
      <c r="AJ190" s="51"/>
      <c r="AK190" s="51"/>
      <c r="AL190" s="89" t="s">
        <v>89</v>
      </c>
      <c r="AM190" s="334"/>
      <c r="AN190" s="55"/>
      <c r="AO190" s="232"/>
      <c r="AP190" s="232"/>
      <c r="AQ190" s="232"/>
    </row>
    <row r="191" spans="1:43" x14ac:dyDescent="0.2">
      <c r="A191" s="232"/>
      <c r="B191" s="328"/>
      <c r="C191" s="334"/>
      <c r="D191" s="55"/>
      <c r="E191" s="671"/>
      <c r="F191" s="671"/>
      <c r="G191" s="671"/>
      <c r="H191" s="671"/>
      <c r="I191" s="671"/>
      <c r="J191" s="671"/>
      <c r="K191" s="671"/>
      <c r="L191" s="671"/>
      <c r="M191" s="671"/>
      <c r="N191" s="671"/>
      <c r="O191" s="671"/>
      <c r="P191" s="671"/>
      <c r="Q191" s="671"/>
      <c r="R191" s="671"/>
      <c r="S191" s="671"/>
      <c r="T191" s="671"/>
      <c r="U191" s="334"/>
      <c r="V191" s="55"/>
      <c r="W191" s="232" t="s">
        <v>944</v>
      </c>
      <c r="X191" s="232"/>
      <c r="Y191" s="232"/>
      <c r="Z191" s="232"/>
      <c r="AA191" s="232"/>
      <c r="AC191" s="51" t="s">
        <v>9</v>
      </c>
      <c r="AD191" s="51"/>
      <c r="AE191" s="51"/>
      <c r="AF191" s="51"/>
      <c r="AG191" s="51"/>
      <c r="AH191" s="51"/>
      <c r="AI191" s="51"/>
      <c r="AJ191" s="51"/>
      <c r="AK191" s="51"/>
      <c r="AL191" s="89" t="s">
        <v>91</v>
      </c>
      <c r="AM191" s="334"/>
      <c r="AN191" s="55"/>
      <c r="AO191" s="232"/>
      <c r="AP191" s="232"/>
      <c r="AQ191" s="232"/>
    </row>
    <row r="192" spans="1:43" x14ac:dyDescent="0.2">
      <c r="A192" s="232"/>
      <c r="B192" s="328"/>
      <c r="C192" s="334"/>
      <c r="D192" s="55"/>
      <c r="E192" s="671"/>
      <c r="F192" s="671"/>
      <c r="G192" s="671"/>
      <c r="H192" s="671"/>
      <c r="I192" s="671"/>
      <c r="J192" s="671"/>
      <c r="K192" s="671"/>
      <c r="L192" s="671"/>
      <c r="M192" s="671"/>
      <c r="N192" s="671"/>
      <c r="O192" s="671"/>
      <c r="P192" s="671"/>
      <c r="Q192" s="671"/>
      <c r="R192" s="671"/>
      <c r="S192" s="671"/>
      <c r="T192" s="671"/>
      <c r="U192" s="334"/>
      <c r="V192" s="55"/>
      <c r="AL192"/>
      <c r="AM192" s="334"/>
      <c r="AN192" s="55"/>
      <c r="AO192" s="232"/>
      <c r="AP192" s="232"/>
      <c r="AQ192" s="232"/>
    </row>
    <row r="193" spans="1:43" ht="6" customHeight="1" x14ac:dyDescent="0.2">
      <c r="A193" s="91"/>
      <c r="B193" s="90"/>
      <c r="C193" s="52"/>
      <c r="D193" s="28"/>
      <c r="E193" s="91"/>
      <c r="F193" s="91"/>
      <c r="G193" s="91"/>
      <c r="H193" s="91"/>
      <c r="I193" s="91"/>
      <c r="J193" s="91"/>
      <c r="K193" s="91"/>
      <c r="L193" s="91"/>
      <c r="M193" s="91"/>
      <c r="N193" s="91"/>
      <c r="O193" s="91"/>
      <c r="P193" s="91"/>
      <c r="Q193" s="91"/>
      <c r="R193" s="91"/>
      <c r="S193" s="91"/>
      <c r="T193" s="91"/>
      <c r="U193" s="52"/>
      <c r="V193" s="28"/>
      <c r="W193" s="91"/>
      <c r="X193" s="91"/>
      <c r="Y193" s="91"/>
      <c r="Z193" s="91"/>
      <c r="AA193" s="91"/>
      <c r="AB193" s="91"/>
      <c r="AC193" s="91"/>
      <c r="AD193" s="91"/>
      <c r="AE193" s="91"/>
      <c r="AF193" s="91"/>
      <c r="AG193" s="91"/>
      <c r="AH193" s="91"/>
      <c r="AI193" s="91"/>
      <c r="AJ193" s="91"/>
      <c r="AK193" s="91"/>
      <c r="AL193" s="92"/>
      <c r="AM193" s="52"/>
      <c r="AN193" s="28"/>
      <c r="AO193" s="91"/>
      <c r="AP193" s="91"/>
      <c r="AQ193" s="91"/>
    </row>
    <row r="194" spans="1:43" ht="6" customHeight="1" x14ac:dyDescent="0.2">
      <c r="A194" s="232"/>
      <c r="B194" s="328"/>
      <c r="C194" s="334"/>
      <c r="D194" s="55"/>
      <c r="E194" s="232"/>
      <c r="F194" s="232"/>
      <c r="G194" s="232"/>
      <c r="H194" s="232"/>
      <c r="I194" s="232"/>
      <c r="J194" s="232"/>
      <c r="K194" s="232"/>
      <c r="L194" s="232"/>
      <c r="M194" s="232"/>
      <c r="N194" s="232"/>
      <c r="O194" s="232"/>
      <c r="P194" s="232"/>
      <c r="Q194" s="232"/>
      <c r="R194" s="232"/>
      <c r="S194" s="232"/>
      <c r="T194" s="232"/>
      <c r="U194" s="334"/>
      <c r="V194" s="55"/>
      <c r="W194" s="232"/>
      <c r="X194" s="232"/>
      <c r="Y194" s="232"/>
      <c r="Z194" s="232"/>
      <c r="AA194" s="232"/>
      <c r="AB194" s="232"/>
      <c r="AC194" s="232"/>
      <c r="AD194" s="232"/>
      <c r="AE194" s="232"/>
      <c r="AF194" s="232"/>
      <c r="AG194" s="232"/>
      <c r="AH194" s="232"/>
      <c r="AI194" s="232"/>
      <c r="AJ194" s="232"/>
      <c r="AK194" s="232"/>
      <c r="AL194" s="88"/>
      <c r="AM194" s="334"/>
      <c r="AN194" s="55"/>
      <c r="AO194" s="232"/>
      <c r="AP194" s="232"/>
      <c r="AQ194" s="232"/>
    </row>
    <row r="195" spans="1:43" ht="11.25" customHeight="1" x14ac:dyDescent="0.2">
      <c r="A195" s="232"/>
      <c r="B195" s="328">
        <v>820</v>
      </c>
      <c r="C195" s="334"/>
      <c r="D195" s="55"/>
      <c r="E195" s="671" t="str">
        <f ca="1">VLOOKUP(INDIRECT(ADDRESS(ROW(),COLUMN()-3)),Language_Translations,MATCH(Language_Selected,Language_Options,0),FALSE)</f>
        <v>Has your (husband/partner) or any other family member ever tried to force or pressure you to become pregnant when you did not want to become pregnant?</v>
      </c>
      <c r="F195" s="671"/>
      <c r="G195" s="671"/>
      <c r="H195" s="671"/>
      <c r="I195" s="671"/>
      <c r="J195" s="671"/>
      <c r="K195" s="671"/>
      <c r="L195" s="671"/>
      <c r="M195" s="671"/>
      <c r="N195" s="671"/>
      <c r="O195" s="671"/>
      <c r="P195" s="671"/>
      <c r="Q195" s="671"/>
      <c r="R195" s="671"/>
      <c r="S195" s="671"/>
      <c r="T195" s="671"/>
      <c r="U195" s="334"/>
      <c r="V195" s="55"/>
      <c r="W195" s="232" t="s">
        <v>112</v>
      </c>
      <c r="X195" s="232"/>
      <c r="Y195" s="51" t="s">
        <v>9</v>
      </c>
      <c r="Z195" s="51"/>
      <c r="AA195" s="51"/>
      <c r="AB195" s="51"/>
      <c r="AC195" s="51"/>
      <c r="AD195" s="51"/>
      <c r="AE195" s="51"/>
      <c r="AF195" s="51"/>
      <c r="AG195" s="51"/>
      <c r="AH195" s="51"/>
      <c r="AI195" s="51"/>
      <c r="AJ195" s="51"/>
      <c r="AK195" s="51"/>
      <c r="AL195" s="89" t="s">
        <v>87</v>
      </c>
      <c r="AM195" s="334"/>
      <c r="AN195" s="55"/>
      <c r="AO195" s="232"/>
      <c r="AP195" s="232"/>
      <c r="AQ195" s="232"/>
    </row>
    <row r="196" spans="1:43" x14ac:dyDescent="0.2">
      <c r="A196" s="232"/>
      <c r="B196" s="328"/>
      <c r="C196" s="334"/>
      <c r="D196" s="55"/>
      <c r="E196" s="671"/>
      <c r="F196" s="671"/>
      <c r="G196" s="671"/>
      <c r="H196" s="671"/>
      <c r="I196" s="671"/>
      <c r="J196" s="671"/>
      <c r="K196" s="671"/>
      <c r="L196" s="671"/>
      <c r="M196" s="671"/>
      <c r="N196" s="671"/>
      <c r="O196" s="671"/>
      <c r="P196" s="671"/>
      <c r="Q196" s="671"/>
      <c r="R196" s="671"/>
      <c r="S196" s="671"/>
      <c r="T196" s="671"/>
      <c r="U196" s="334"/>
      <c r="V196" s="55"/>
      <c r="W196" s="232" t="s">
        <v>113</v>
      </c>
      <c r="X196" s="232"/>
      <c r="Y196" s="51" t="s">
        <v>9</v>
      </c>
      <c r="Z196" s="51"/>
      <c r="AA196" s="51"/>
      <c r="AB196" s="51"/>
      <c r="AC196" s="51"/>
      <c r="AD196" s="51"/>
      <c r="AE196" s="51"/>
      <c r="AF196" s="51"/>
      <c r="AG196" s="51"/>
      <c r="AH196" s="51"/>
      <c r="AI196" s="51"/>
      <c r="AJ196" s="51"/>
      <c r="AK196" s="51"/>
      <c r="AL196" s="89" t="s">
        <v>89</v>
      </c>
      <c r="AM196" s="334"/>
      <c r="AN196" s="55"/>
      <c r="AO196" s="232"/>
      <c r="AP196" s="232"/>
      <c r="AQ196" s="232"/>
    </row>
    <row r="197" spans="1:43" x14ac:dyDescent="0.2">
      <c r="A197" s="232"/>
      <c r="B197" s="328"/>
      <c r="C197" s="334"/>
      <c r="D197" s="55"/>
      <c r="E197" s="671"/>
      <c r="F197" s="671"/>
      <c r="G197" s="671"/>
      <c r="H197" s="671"/>
      <c r="I197" s="671"/>
      <c r="J197" s="671"/>
      <c r="K197" s="671"/>
      <c r="L197" s="671"/>
      <c r="M197" s="671"/>
      <c r="N197" s="671"/>
      <c r="O197" s="671"/>
      <c r="P197" s="671"/>
      <c r="Q197" s="671"/>
      <c r="R197" s="671"/>
      <c r="S197" s="671"/>
      <c r="T197" s="671"/>
      <c r="U197" s="334"/>
      <c r="V197" s="55"/>
      <c r="W197" s="232"/>
      <c r="X197" s="232"/>
      <c r="Y197" s="232"/>
      <c r="Z197" s="232"/>
      <c r="AA197" s="232"/>
      <c r="AC197" s="51"/>
      <c r="AD197" s="51"/>
      <c r="AE197" s="51"/>
      <c r="AF197" s="51"/>
      <c r="AG197" s="51"/>
      <c r="AH197" s="51"/>
      <c r="AI197" s="51"/>
      <c r="AJ197" s="51"/>
      <c r="AK197" s="51"/>
      <c r="AL197" s="89"/>
      <c r="AM197" s="334"/>
      <c r="AN197" s="55"/>
      <c r="AO197" s="232"/>
      <c r="AP197" s="232"/>
      <c r="AQ197" s="232"/>
    </row>
    <row r="198" spans="1:43" ht="6" customHeight="1" thickBot="1" x14ac:dyDescent="0.25">
      <c r="A198" s="91"/>
      <c r="B198" s="90"/>
      <c r="C198" s="52"/>
      <c r="D198" s="28"/>
      <c r="E198" s="91"/>
      <c r="F198" s="91"/>
      <c r="G198" s="91"/>
      <c r="H198" s="91"/>
      <c r="I198" s="91"/>
      <c r="J198" s="91"/>
      <c r="K198" s="91"/>
      <c r="L198" s="91"/>
      <c r="M198" s="91"/>
      <c r="N198" s="91"/>
      <c r="O198" s="91"/>
      <c r="P198" s="91"/>
      <c r="Q198" s="91"/>
      <c r="R198" s="91"/>
      <c r="S198" s="91"/>
      <c r="T198" s="91"/>
      <c r="U198" s="52"/>
      <c r="V198" s="28"/>
      <c r="W198" s="91"/>
      <c r="X198" s="91"/>
      <c r="Y198" s="91"/>
      <c r="Z198" s="91"/>
      <c r="AA198" s="91"/>
      <c r="AB198" s="91"/>
      <c r="AC198" s="91"/>
      <c r="AD198" s="91"/>
      <c r="AE198" s="91"/>
      <c r="AF198" s="91"/>
      <c r="AG198" s="91"/>
      <c r="AH198" s="91"/>
      <c r="AI198" s="91"/>
      <c r="AJ198" s="91"/>
      <c r="AK198" s="91"/>
      <c r="AL198" s="92"/>
      <c r="AM198" s="52"/>
      <c r="AN198" s="28"/>
      <c r="AO198" s="91"/>
      <c r="AP198" s="91"/>
      <c r="AQ198" s="91"/>
    </row>
    <row r="199" spans="1:43" ht="6" customHeight="1" x14ac:dyDescent="0.2">
      <c r="A199" s="96"/>
      <c r="B199" s="97"/>
      <c r="C199" s="98"/>
      <c r="D199" s="99"/>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00"/>
      <c r="AM199" s="98"/>
      <c r="AN199" s="99"/>
      <c r="AO199" s="1"/>
      <c r="AP199" s="1"/>
      <c r="AQ199" s="101"/>
    </row>
    <row r="200" spans="1:43" x14ac:dyDescent="0.2">
      <c r="A200" s="102"/>
      <c r="B200" s="328">
        <v>821</v>
      </c>
      <c r="C200" s="334"/>
      <c r="D200" s="55"/>
      <c r="E200" s="670" t="s">
        <v>858</v>
      </c>
      <c r="F200" s="670"/>
      <c r="G200" s="670"/>
      <c r="H200" s="670"/>
      <c r="I200" s="670"/>
      <c r="J200" s="670"/>
      <c r="K200" s="670"/>
      <c r="L200" s="670"/>
      <c r="M200" s="670"/>
      <c r="N200" s="670"/>
      <c r="O200" s="670"/>
      <c r="P200" s="670"/>
      <c r="Q200" s="670"/>
      <c r="R200" s="670"/>
      <c r="S200" s="670"/>
      <c r="T200" s="670"/>
      <c r="U200" s="232"/>
      <c r="V200" s="232"/>
      <c r="W200" s="232"/>
      <c r="X200" s="232"/>
      <c r="Y200" s="232"/>
      <c r="Z200" s="232"/>
      <c r="AA200" s="232"/>
      <c r="AB200" s="232"/>
      <c r="AC200" s="232"/>
      <c r="AD200" s="232"/>
      <c r="AE200" s="232"/>
      <c r="AF200" s="232"/>
      <c r="AG200" s="232"/>
      <c r="AH200" s="232"/>
      <c r="AI200" s="232"/>
      <c r="AJ200" s="232"/>
      <c r="AK200" s="232"/>
      <c r="AL200" s="88"/>
      <c r="AM200" s="334"/>
      <c r="AN200" s="55"/>
      <c r="AO200" s="232"/>
      <c r="AP200" s="232"/>
      <c r="AQ200" s="103"/>
    </row>
    <row r="201" spans="1:43" ht="6" customHeight="1" x14ac:dyDescent="0.2">
      <c r="A201" s="102"/>
      <c r="B201" s="328"/>
      <c r="C201" s="334"/>
      <c r="D201" s="55"/>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232"/>
      <c r="AL201" s="88"/>
      <c r="AM201" s="334"/>
      <c r="AN201" s="55"/>
      <c r="AO201" s="232"/>
      <c r="AP201" s="232"/>
      <c r="AQ201" s="103"/>
    </row>
    <row r="202" spans="1:43" x14ac:dyDescent="0.2">
      <c r="A202" s="102"/>
      <c r="B202" s="328"/>
      <c r="C202" s="334"/>
      <c r="D202" s="55"/>
      <c r="E202" s="232"/>
      <c r="F202" s="232"/>
      <c r="G202" s="232"/>
      <c r="H202" s="232"/>
      <c r="I202" s="232"/>
      <c r="J202" s="27" t="s">
        <v>859</v>
      </c>
      <c r="L202" s="232"/>
      <c r="M202" s="232"/>
      <c r="N202" s="232"/>
      <c r="P202" s="232"/>
      <c r="Q202" s="88" t="s">
        <v>860</v>
      </c>
      <c r="S202" s="232"/>
      <c r="T202" s="232"/>
      <c r="U202" s="232"/>
      <c r="V202" s="232"/>
      <c r="W202" s="232"/>
      <c r="X202" s="232"/>
      <c r="Y202" s="232"/>
      <c r="Z202" s="232"/>
      <c r="AA202" s="88" t="s">
        <v>945</v>
      </c>
      <c r="AC202" s="232"/>
      <c r="AD202" s="232"/>
      <c r="AE202" s="232"/>
      <c r="AF202" s="232"/>
      <c r="AG202" s="232"/>
      <c r="AH202" s="232"/>
      <c r="AI202" s="232"/>
      <c r="AJ202" s="232"/>
      <c r="AK202" s="232"/>
      <c r="AL202" s="88"/>
      <c r="AM202" s="334"/>
      <c r="AN202" s="55"/>
      <c r="AO202" s="232"/>
      <c r="AP202" s="684">
        <v>901</v>
      </c>
      <c r="AQ202" s="103"/>
    </row>
    <row r="203" spans="1:43" x14ac:dyDescent="0.2">
      <c r="A203" s="102"/>
      <c r="B203" s="328"/>
      <c r="C203" s="334"/>
      <c r="D203" s="55"/>
      <c r="E203" s="232"/>
      <c r="F203" s="232"/>
      <c r="G203" s="232"/>
      <c r="H203" s="232"/>
      <c r="I203" s="232"/>
      <c r="J203" s="232"/>
      <c r="L203" s="232"/>
      <c r="M203" s="232"/>
      <c r="N203" s="232"/>
      <c r="P203" s="232"/>
      <c r="Q203" s="88" t="s">
        <v>292</v>
      </c>
      <c r="S203" s="232"/>
      <c r="T203" s="232"/>
      <c r="U203" s="232"/>
      <c r="V203" s="232"/>
      <c r="W203" s="232"/>
      <c r="X203" s="232"/>
      <c r="Y203" s="232"/>
      <c r="Z203" s="232"/>
      <c r="AA203" s="88" t="s">
        <v>292</v>
      </c>
      <c r="AC203" s="232"/>
      <c r="AD203" s="232"/>
      <c r="AE203" s="232"/>
      <c r="AF203" s="232"/>
      <c r="AG203" s="232"/>
      <c r="AH203" s="232"/>
      <c r="AI203" s="232"/>
      <c r="AJ203" s="232"/>
      <c r="AK203" s="232"/>
      <c r="AL203" s="88"/>
      <c r="AM203" s="334"/>
      <c r="AN203" s="55"/>
      <c r="AO203" s="232"/>
      <c r="AP203" s="684"/>
      <c r="AQ203" s="103"/>
    </row>
    <row r="204" spans="1:43" ht="6" customHeight="1" thickBot="1" x14ac:dyDescent="0.25">
      <c r="A204" s="104"/>
      <c r="B204" s="332"/>
      <c r="C204" s="86"/>
      <c r="D204" s="87"/>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105"/>
      <c r="AM204" s="86"/>
      <c r="AN204" s="87"/>
      <c r="AO204" s="85"/>
      <c r="AP204" s="85"/>
      <c r="AQ204" s="106"/>
    </row>
    <row r="205" spans="1:43" ht="6" customHeight="1" x14ac:dyDescent="0.2">
      <c r="A205" s="232"/>
      <c r="B205" s="328"/>
      <c r="C205" s="334"/>
      <c r="D205" s="55"/>
      <c r="E205" s="232"/>
      <c r="F205" s="232"/>
      <c r="G205" s="232"/>
      <c r="H205" s="232"/>
      <c r="I205" s="232"/>
      <c r="J205" s="232"/>
      <c r="K205" s="232"/>
      <c r="L205" s="232"/>
      <c r="M205" s="232"/>
      <c r="N205" s="232"/>
      <c r="O205" s="232"/>
      <c r="P205" s="232"/>
      <c r="Q205" s="232"/>
      <c r="R205" s="232"/>
      <c r="S205" s="232"/>
      <c r="T205" s="232"/>
      <c r="U205" s="334"/>
      <c r="V205" s="55"/>
      <c r="W205" s="232"/>
      <c r="X205" s="232"/>
      <c r="Y205" s="232"/>
      <c r="Z205" s="232"/>
      <c r="AA205" s="232"/>
      <c r="AB205" s="232"/>
      <c r="AC205" s="232"/>
      <c r="AD205" s="232"/>
      <c r="AE205" s="232"/>
      <c r="AF205" s="232"/>
      <c r="AG205" s="232"/>
      <c r="AH205" s="232"/>
      <c r="AI205" s="232"/>
      <c r="AJ205" s="232"/>
      <c r="AK205" s="232"/>
      <c r="AL205" s="88"/>
      <c r="AM205" s="334"/>
      <c r="AN205" s="55"/>
      <c r="AO205" s="232"/>
      <c r="AP205" s="232"/>
      <c r="AQ205" s="232"/>
    </row>
    <row r="206" spans="1:43" ht="11.25" customHeight="1" x14ac:dyDescent="0.2">
      <c r="A206" s="232"/>
      <c r="B206" s="328">
        <v>822</v>
      </c>
      <c r="C206" s="334"/>
      <c r="D206" s="55"/>
      <c r="E206" s="671" t="str">
        <f ca="1">VLOOKUP(INDIRECT(ADDRESS(ROW(),COLUMN()-3)),Language_Translations,MATCH(Language_Selected,Language_Options,0),FALSE)</f>
        <v>Does your (husband/partner) want the same number of children that you want, or does he want more or fewer than you want?</v>
      </c>
      <c r="F206" s="671"/>
      <c r="G206" s="671"/>
      <c r="H206" s="671"/>
      <c r="I206" s="671"/>
      <c r="J206" s="671"/>
      <c r="K206" s="671"/>
      <c r="L206" s="671"/>
      <c r="M206" s="671"/>
      <c r="N206" s="671"/>
      <c r="O206" s="671"/>
      <c r="P206" s="671"/>
      <c r="Q206" s="671"/>
      <c r="R206" s="671"/>
      <c r="S206" s="671"/>
      <c r="T206" s="671"/>
      <c r="U206" s="334"/>
      <c r="V206" s="55"/>
      <c r="W206" s="232" t="s">
        <v>946</v>
      </c>
      <c r="X206" s="232"/>
      <c r="Y206" s="232"/>
      <c r="Z206" s="232"/>
      <c r="AA206" s="232"/>
      <c r="AB206" s="51" t="s">
        <v>9</v>
      </c>
      <c r="AC206" s="51"/>
      <c r="AD206" s="111"/>
      <c r="AE206" s="51"/>
      <c r="AF206" s="51"/>
      <c r="AG206" s="51"/>
      <c r="AH206" s="51"/>
      <c r="AI206" s="51"/>
      <c r="AJ206" s="51"/>
      <c r="AK206" s="51"/>
      <c r="AL206" s="89" t="s">
        <v>87</v>
      </c>
      <c r="AM206" s="334"/>
      <c r="AN206" s="55"/>
      <c r="AO206" s="232"/>
      <c r="AP206" s="232"/>
      <c r="AQ206" s="232"/>
    </row>
    <row r="207" spans="1:43" x14ac:dyDescent="0.2">
      <c r="A207" s="232"/>
      <c r="B207" s="328"/>
      <c r="C207" s="334"/>
      <c r="D207" s="55"/>
      <c r="E207" s="671"/>
      <c r="F207" s="671"/>
      <c r="G207" s="671"/>
      <c r="H207" s="671"/>
      <c r="I207" s="671"/>
      <c r="J207" s="671"/>
      <c r="K207" s="671"/>
      <c r="L207" s="671"/>
      <c r="M207" s="671"/>
      <c r="N207" s="671"/>
      <c r="O207" s="671"/>
      <c r="P207" s="671"/>
      <c r="Q207" s="671"/>
      <c r="R207" s="671"/>
      <c r="S207" s="671"/>
      <c r="T207" s="671"/>
      <c r="U207" s="334"/>
      <c r="V207" s="55"/>
      <c r="W207" s="232" t="s">
        <v>947</v>
      </c>
      <c r="X207" s="232"/>
      <c r="Y207" s="232"/>
      <c r="Z207" s="232"/>
      <c r="AA207" s="232"/>
      <c r="AB207" s="232"/>
      <c r="AC207" s="51" t="s">
        <v>9</v>
      </c>
      <c r="AD207" s="51"/>
      <c r="AE207" s="51"/>
      <c r="AF207" s="51"/>
      <c r="AG207" s="51"/>
      <c r="AH207" s="51"/>
      <c r="AI207" s="51"/>
      <c r="AJ207" s="51"/>
      <c r="AK207" s="51"/>
      <c r="AL207" s="89" t="s">
        <v>89</v>
      </c>
      <c r="AM207" s="334"/>
      <c r="AN207" s="55"/>
      <c r="AO207" s="232"/>
      <c r="AP207" s="232"/>
      <c r="AQ207" s="232"/>
    </row>
    <row r="208" spans="1:43" x14ac:dyDescent="0.2">
      <c r="A208" s="232"/>
      <c r="B208" s="328"/>
      <c r="C208" s="334"/>
      <c r="D208" s="55"/>
      <c r="E208" s="671"/>
      <c r="F208" s="671"/>
      <c r="G208" s="671"/>
      <c r="H208" s="671"/>
      <c r="I208" s="671"/>
      <c r="J208" s="671"/>
      <c r="K208" s="671"/>
      <c r="L208" s="671"/>
      <c r="M208" s="671"/>
      <c r="N208" s="671"/>
      <c r="O208" s="671"/>
      <c r="P208" s="671"/>
      <c r="Q208" s="671"/>
      <c r="R208" s="671"/>
      <c r="S208" s="671"/>
      <c r="T208" s="671"/>
      <c r="U208" s="334"/>
      <c r="V208" s="55"/>
      <c r="W208" s="232" t="s">
        <v>948</v>
      </c>
      <c r="X208" s="232"/>
      <c r="Y208" s="232"/>
      <c r="Z208" s="232"/>
      <c r="AA208" s="232"/>
      <c r="AB208" s="232"/>
      <c r="AC208" s="51" t="s">
        <v>9</v>
      </c>
      <c r="AD208" s="51"/>
      <c r="AE208" s="51"/>
      <c r="AF208" s="51"/>
      <c r="AG208" s="51"/>
      <c r="AH208" s="51"/>
      <c r="AI208" s="51"/>
      <c r="AJ208" s="51"/>
      <c r="AK208" s="51"/>
      <c r="AL208" s="89" t="s">
        <v>91</v>
      </c>
      <c r="AM208" s="334"/>
      <c r="AN208" s="55"/>
      <c r="AO208" s="232"/>
      <c r="AP208" s="232"/>
      <c r="AQ208" s="232"/>
    </row>
    <row r="209" spans="1:44" x14ac:dyDescent="0.2">
      <c r="A209" s="232"/>
      <c r="B209" s="328"/>
      <c r="C209" s="334"/>
      <c r="D209" s="55"/>
      <c r="E209" s="671"/>
      <c r="F209" s="671"/>
      <c r="G209" s="671"/>
      <c r="H209" s="671"/>
      <c r="I209" s="671"/>
      <c r="J209" s="671"/>
      <c r="K209" s="671"/>
      <c r="L209" s="671"/>
      <c r="M209" s="671"/>
      <c r="N209" s="671"/>
      <c r="O209" s="671"/>
      <c r="P209" s="671"/>
      <c r="Q209" s="671"/>
      <c r="R209" s="671"/>
      <c r="S209" s="671"/>
      <c r="T209" s="671"/>
      <c r="U209" s="334"/>
      <c r="V209" s="55"/>
      <c r="W209" s="232" t="s">
        <v>260</v>
      </c>
      <c r="X209" s="232"/>
      <c r="Y209" s="232"/>
      <c r="Z209" s="232"/>
      <c r="AA209" s="232"/>
      <c r="AB209" s="51" t="s">
        <v>9</v>
      </c>
      <c r="AC209" s="111"/>
      <c r="AD209" s="51"/>
      <c r="AE209" s="51"/>
      <c r="AF209" s="51"/>
      <c r="AG209" s="51"/>
      <c r="AH209" s="51"/>
      <c r="AI209" s="51"/>
      <c r="AJ209" s="51"/>
      <c r="AK209" s="51"/>
      <c r="AL209" s="89" t="s">
        <v>212</v>
      </c>
      <c r="AM209" s="334"/>
      <c r="AN209" s="55"/>
      <c r="AO209" s="232"/>
      <c r="AP209" s="232"/>
      <c r="AQ209" s="232"/>
    </row>
    <row r="210" spans="1:44" ht="6" customHeight="1" x14ac:dyDescent="0.2">
      <c r="A210" s="91"/>
      <c r="B210" s="90"/>
      <c r="C210" s="52"/>
      <c r="D210" s="28"/>
      <c r="E210" s="91"/>
      <c r="F210" s="91"/>
      <c r="G210" s="91"/>
      <c r="H210" s="91"/>
      <c r="I210" s="91"/>
      <c r="J210" s="91"/>
      <c r="K210" s="91"/>
      <c r="L210" s="91"/>
      <c r="M210" s="91"/>
      <c r="N210" s="91"/>
      <c r="O210" s="91"/>
      <c r="P210" s="91"/>
      <c r="Q210" s="91"/>
      <c r="R210" s="91"/>
      <c r="S210" s="91"/>
      <c r="T210" s="91"/>
      <c r="U210" s="52"/>
      <c r="V210" s="28"/>
      <c r="W210" s="91"/>
      <c r="X210" s="91"/>
      <c r="Y210" s="91"/>
      <c r="Z210" s="91"/>
      <c r="AA210" s="91"/>
      <c r="AB210" s="91"/>
      <c r="AC210" s="91"/>
      <c r="AD210" s="91"/>
      <c r="AE210" s="91"/>
      <c r="AF210" s="91"/>
      <c r="AG210" s="91"/>
      <c r="AH210" s="91"/>
      <c r="AI210" s="91"/>
      <c r="AJ210" s="91"/>
      <c r="AK210" s="91"/>
      <c r="AL210" s="92"/>
      <c r="AM210" s="52"/>
      <c r="AN210" s="28"/>
      <c r="AO210" s="91"/>
      <c r="AP210" s="91"/>
      <c r="AQ210" s="91"/>
    </row>
    <row r="211" spans="1:44" ht="6" customHeight="1" x14ac:dyDescent="0.2">
      <c r="A211" s="18"/>
      <c r="B211" s="326"/>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26"/>
      <c r="AM211" s="18"/>
      <c r="AN211" s="18"/>
      <c r="AO211" s="18"/>
      <c r="AP211" s="18"/>
      <c r="AQ211" s="18"/>
      <c r="AR211" s="232"/>
    </row>
    <row r="212" spans="1:44" x14ac:dyDescent="0.2">
      <c r="AC212" s="27"/>
    </row>
  </sheetData>
  <sheetProtection formatCells="0" formatRows="0" insertRows="0" deleteRows="0"/>
  <mergeCells count="59">
    <mergeCell ref="E43:T43"/>
    <mergeCell ref="AP13:AP14"/>
    <mergeCell ref="AP18:AP19"/>
    <mergeCell ref="E17:T20"/>
    <mergeCell ref="AA39:AJ39"/>
    <mergeCell ref="E29:T29"/>
    <mergeCell ref="E23:T26"/>
    <mergeCell ref="N34:T40"/>
    <mergeCell ref="F34:L40"/>
    <mergeCell ref="E5:T5"/>
    <mergeCell ref="E11:T11"/>
    <mergeCell ref="A1:AQ1"/>
    <mergeCell ref="E3:T3"/>
    <mergeCell ref="W3:AL3"/>
    <mergeCell ref="AO3:AP3"/>
    <mergeCell ref="AP7:AP8"/>
    <mergeCell ref="E206:T209"/>
    <mergeCell ref="E189:T192"/>
    <mergeCell ref="E64:T64"/>
    <mergeCell ref="E169:T170"/>
    <mergeCell ref="E173:T173"/>
    <mergeCell ref="E180:T186"/>
    <mergeCell ref="E200:T200"/>
    <mergeCell ref="E149:T149"/>
    <mergeCell ref="F163:T164"/>
    <mergeCell ref="F155:T156"/>
    <mergeCell ref="F153:T154"/>
    <mergeCell ref="E125:T125"/>
    <mergeCell ref="F151:T152"/>
    <mergeCell ref="F157:T158"/>
    <mergeCell ref="F159:T160"/>
    <mergeCell ref="E141:T146"/>
    <mergeCell ref="AP202:AP203"/>
    <mergeCell ref="E57:T57"/>
    <mergeCell ref="Z186:AK186"/>
    <mergeCell ref="AP66:AP67"/>
    <mergeCell ref="AP116:AP117"/>
    <mergeCell ref="AP175:AP176"/>
    <mergeCell ref="AP184:AP185"/>
    <mergeCell ref="Z136:AK136"/>
    <mergeCell ref="AI141:AL141"/>
    <mergeCell ref="AE141:AH141"/>
    <mergeCell ref="AA141:AD141"/>
    <mergeCell ref="Z146:AK146"/>
    <mergeCell ref="E87:T87"/>
    <mergeCell ref="E195:T197"/>
    <mergeCell ref="F161:T162"/>
    <mergeCell ref="F165:T166"/>
    <mergeCell ref="AP180:AP181"/>
    <mergeCell ref="AP45:AP46"/>
    <mergeCell ref="F130:L137"/>
    <mergeCell ref="N130:T137"/>
    <mergeCell ref="Z110:AK110"/>
    <mergeCell ref="E50:T50"/>
    <mergeCell ref="E114:T114"/>
    <mergeCell ref="E120:T122"/>
    <mergeCell ref="E138:T138"/>
    <mergeCell ref="F77:L85"/>
    <mergeCell ref="N77:T85"/>
  </mergeCells>
  <printOptions horizontalCentered="1"/>
  <pageMargins left="0.5" right="0.5" top="0.5" bottom="0.5" header="0.3" footer="0.3"/>
  <pageSetup paperSize="9" scale="96" orientation="portrait" r:id="rId1"/>
  <headerFooter>
    <oddFooter>&amp;CW-&amp;P</oddFooter>
  </headerFooter>
  <rowBreaks count="2" manualBreakCount="2">
    <brk id="70" max="42" man="1"/>
    <brk id="147"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300"/>
  </sheetPr>
  <dimension ref="A1:CC215"/>
  <sheetViews>
    <sheetView view="pageBreakPreview" topLeftCell="A139" zoomScaleNormal="115" zoomScaleSheetLayoutView="100" workbookViewId="0">
      <selection activeCell="AI139" sqref="AI139"/>
    </sheetView>
  </sheetViews>
  <sheetFormatPr defaultColWidth="2.77734375" defaultRowHeight="10" x14ac:dyDescent="0.2"/>
  <cols>
    <col min="1" max="1" width="1.77734375" customWidth="1"/>
    <col min="2" max="2" width="4.77734375" style="125" customWidth="1"/>
    <col min="3" max="4" width="1.77734375" customWidth="1"/>
    <col min="5" max="5" width="2.77734375" customWidth="1"/>
    <col min="15" max="15" width="2.77734375" customWidth="1"/>
    <col min="21" max="22" width="1.77734375" customWidth="1"/>
    <col min="35" max="35" width="2.77734375" customWidth="1"/>
    <col min="37" max="37" width="2.77734375" customWidth="1"/>
    <col min="38" max="38" width="2.77734375" style="27" customWidth="1"/>
    <col min="39" max="41" width="1.77734375" customWidth="1"/>
    <col min="42" max="42" width="4.77734375" customWidth="1"/>
    <col min="43" max="43" width="1.77734375" customWidth="1"/>
  </cols>
  <sheetData>
    <row r="1" spans="1:81" x14ac:dyDescent="0.2">
      <c r="A1" s="672" t="s">
        <v>51</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81" x14ac:dyDescent="0.2">
      <c r="A2" s="232"/>
      <c r="B2" s="328"/>
      <c r="C2" s="232"/>
      <c r="D2" s="232"/>
      <c r="E2" s="232"/>
      <c r="F2" s="232"/>
      <c r="G2" s="232"/>
      <c r="H2" s="232"/>
      <c r="I2" s="232"/>
      <c r="J2" s="232"/>
      <c r="K2" s="232"/>
      <c r="L2" s="232"/>
      <c r="M2" s="232"/>
      <c r="N2" s="232"/>
      <c r="O2" s="232"/>
      <c r="P2" s="232"/>
      <c r="Q2" s="232"/>
      <c r="R2" s="232"/>
      <c r="S2" s="232"/>
      <c r="T2" s="232"/>
      <c r="U2" s="330" t="s">
        <v>52</v>
      </c>
      <c r="V2" s="232"/>
      <c r="W2" s="232"/>
      <c r="X2" s="232"/>
      <c r="Y2" s="232"/>
      <c r="Z2" s="232"/>
      <c r="AA2" s="232"/>
      <c r="AB2" s="232"/>
      <c r="AC2" s="232"/>
      <c r="AD2" s="232"/>
      <c r="AE2" s="232"/>
      <c r="AF2" s="232"/>
      <c r="AG2" s="232"/>
      <c r="AH2" s="232"/>
      <c r="AI2" s="232"/>
      <c r="AJ2" s="232"/>
      <c r="AK2" s="232"/>
      <c r="AL2" s="88"/>
      <c r="AM2" s="232"/>
      <c r="AN2" s="232"/>
      <c r="AO2" s="232"/>
      <c r="AP2" s="232"/>
      <c r="AQ2" s="232"/>
    </row>
    <row r="3" spans="1:81" x14ac:dyDescent="0.2">
      <c r="A3" s="232"/>
      <c r="B3" s="328"/>
      <c r="C3" s="232"/>
      <c r="D3" s="232"/>
      <c r="E3" s="232"/>
      <c r="F3" s="232"/>
      <c r="G3" s="232"/>
      <c r="H3" s="232"/>
      <c r="I3" s="232"/>
      <c r="J3" s="232"/>
      <c r="K3" s="232"/>
      <c r="L3" s="232"/>
      <c r="M3" s="232"/>
      <c r="N3" s="232"/>
      <c r="O3" s="232"/>
      <c r="P3" s="232"/>
      <c r="Q3" s="232"/>
      <c r="R3" s="232"/>
      <c r="S3" s="232"/>
      <c r="T3" s="232"/>
      <c r="U3" s="330"/>
      <c r="V3" s="232"/>
      <c r="W3" s="232"/>
      <c r="X3" s="232"/>
      <c r="Y3" s="232"/>
      <c r="Z3" s="232"/>
      <c r="AA3" s="232"/>
      <c r="AB3" s="232"/>
      <c r="AC3" s="232"/>
      <c r="AD3" s="232"/>
      <c r="AE3" s="232"/>
      <c r="AF3" s="232"/>
      <c r="AG3" s="232"/>
      <c r="AH3" s="232"/>
      <c r="AI3" s="232"/>
      <c r="AJ3" s="232"/>
      <c r="AK3" s="232"/>
      <c r="AL3" s="88"/>
      <c r="AM3" s="232"/>
      <c r="AN3" s="232"/>
      <c r="AO3" s="232"/>
      <c r="AP3" s="232"/>
      <c r="AQ3" s="232"/>
    </row>
    <row r="4" spans="1:81" ht="11.25" customHeight="1" x14ac:dyDescent="0.2">
      <c r="A4" s="232"/>
      <c r="B4" s="671" t="str">
        <f ca="1">VLOOKUP(INDIRECT(ADDRESS(ROW()-3,COLUMN()-1)),Language_Translations,MATCH(Language_Selected,Language_Options,0),FALSE)</f>
        <v>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30 to 60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v>
      </c>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671"/>
      <c r="AQ4" s="232"/>
    </row>
    <row r="5" spans="1:81" x14ac:dyDescent="0.2">
      <c r="A5" s="232"/>
      <c r="B5" s="671"/>
      <c r="C5" s="671"/>
      <c r="D5" s="671"/>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671"/>
      <c r="AQ5" s="232"/>
    </row>
    <row r="6" spans="1:81" x14ac:dyDescent="0.2">
      <c r="A6" s="232"/>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232"/>
      <c r="AU6" s="489"/>
      <c r="AV6" s="489"/>
      <c r="AW6" s="489"/>
      <c r="AX6" s="489"/>
      <c r="AY6" s="489"/>
      <c r="AZ6" s="489"/>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row>
    <row r="7" spans="1:81" x14ac:dyDescent="0.2">
      <c r="A7" s="232"/>
      <c r="B7" s="671"/>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232"/>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c r="BV7" s="489"/>
      <c r="BW7" s="489"/>
      <c r="BX7" s="489"/>
      <c r="BY7" s="489"/>
      <c r="BZ7" s="489"/>
      <c r="CA7" s="489"/>
      <c r="CB7" s="489"/>
      <c r="CC7" s="489"/>
    </row>
    <row r="8" spans="1:81" x14ac:dyDescent="0.2">
      <c r="A8" s="232"/>
      <c r="B8" s="671"/>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232"/>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c r="BV8" s="489"/>
      <c r="BW8" s="489"/>
      <c r="BX8" s="489"/>
      <c r="BY8" s="489"/>
      <c r="BZ8" s="489"/>
      <c r="CA8" s="489"/>
      <c r="CB8" s="489"/>
      <c r="CC8" s="489"/>
    </row>
    <row r="9" spans="1:81" x14ac:dyDescent="0.2">
      <c r="A9" s="232"/>
      <c r="B9" s="671"/>
      <c r="C9" s="671"/>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1"/>
      <c r="AQ9" s="232"/>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row>
    <row r="10" spans="1:81" x14ac:dyDescent="0.2">
      <c r="A10" s="232"/>
      <c r="B10" s="671"/>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232"/>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row>
    <row r="11" spans="1:81" x14ac:dyDescent="0.2">
      <c r="A11" s="232"/>
      <c r="B11" s="671"/>
      <c r="C11" s="671"/>
      <c r="D11" s="671"/>
      <c r="E11" s="671"/>
      <c r="F11" s="671"/>
      <c r="G11" s="671"/>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232"/>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489"/>
      <c r="CA11" s="489"/>
      <c r="CB11" s="489"/>
      <c r="CC11" s="489"/>
    </row>
    <row r="12" spans="1:81" x14ac:dyDescent="0.2">
      <c r="A12" s="232"/>
      <c r="B12" s="671"/>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c r="AQ12" s="232"/>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c r="BW12" s="489"/>
      <c r="BX12" s="489"/>
      <c r="BY12" s="489"/>
      <c r="BZ12" s="489"/>
      <c r="CA12" s="489"/>
      <c r="CB12" s="489"/>
      <c r="CC12" s="489"/>
    </row>
    <row r="13" spans="1:81" x14ac:dyDescent="0.2">
      <c r="A13" s="232"/>
      <c r="B13" s="671"/>
      <c r="C13" s="671"/>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1"/>
      <c r="AM13" s="671"/>
      <c r="AN13" s="671"/>
      <c r="AO13" s="671"/>
      <c r="AP13" s="671"/>
      <c r="AQ13" s="232"/>
    </row>
    <row r="14" spans="1:81" x14ac:dyDescent="0.2">
      <c r="A14" s="232"/>
      <c r="B14" s="671"/>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232"/>
    </row>
    <row r="15" spans="1:81" ht="11.25" customHeight="1" x14ac:dyDescent="0.2">
      <c r="A15" s="232"/>
      <c r="B15" s="671"/>
      <c r="C15" s="671"/>
      <c r="D15" s="671"/>
      <c r="E15" s="671"/>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232"/>
    </row>
    <row r="16" spans="1:81" x14ac:dyDescent="0.2">
      <c r="A16" s="232"/>
      <c r="B16" s="671"/>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232"/>
    </row>
    <row r="17" spans="1:53" x14ac:dyDescent="0.2">
      <c r="A17" s="232"/>
      <c r="B17" s="328"/>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V17" s="232"/>
      <c r="AW17" s="232"/>
      <c r="AX17" s="232"/>
      <c r="AY17" s="232"/>
      <c r="AZ17" s="232"/>
    </row>
    <row r="18" spans="1:53" x14ac:dyDescent="0.2">
      <c r="B18" s="674" t="s">
        <v>53</v>
      </c>
      <c r="C18" s="674"/>
      <c r="D18" s="674"/>
      <c r="E18" s="674"/>
      <c r="F18" s="674"/>
      <c r="G18" s="674"/>
      <c r="H18" s="674"/>
      <c r="I18" s="674"/>
      <c r="J18" s="674"/>
      <c r="K18" s="674"/>
      <c r="L18" s="91"/>
      <c r="M18" s="91"/>
      <c r="N18" s="91"/>
      <c r="O18" s="91"/>
      <c r="P18" s="91"/>
      <c r="Q18" s="91"/>
      <c r="R18" s="91"/>
      <c r="S18" s="91"/>
      <c r="T18" s="91"/>
      <c r="U18" s="91"/>
      <c r="V18" s="91"/>
      <c r="W18" s="91"/>
      <c r="X18" s="91"/>
      <c r="Y18" s="91"/>
      <c r="Z18" s="91"/>
      <c r="AA18" s="91"/>
      <c r="AB18" s="674" t="s">
        <v>14</v>
      </c>
      <c r="AC18" s="674"/>
      <c r="AD18" s="674"/>
      <c r="AE18" s="91"/>
      <c r="AF18" s="91"/>
      <c r="AG18" s="91"/>
      <c r="AH18" s="91"/>
      <c r="AI18" s="91"/>
      <c r="AJ18" s="91"/>
      <c r="AK18" s="91"/>
      <c r="AL18" s="91"/>
      <c r="AM18" s="232"/>
      <c r="AN18" s="232"/>
      <c r="AO18" s="232"/>
      <c r="AP18" s="232"/>
      <c r="AQ18" s="232"/>
      <c r="AR18" s="232"/>
      <c r="AS18" s="232"/>
      <c r="AT18" s="232"/>
      <c r="AU18" s="232"/>
      <c r="AV18" s="232"/>
      <c r="AW18" s="232"/>
      <c r="AX18" s="232"/>
      <c r="AY18" s="232"/>
      <c r="AZ18" s="232"/>
    </row>
    <row r="19" spans="1:53" x14ac:dyDescent="0.2">
      <c r="A19" s="232"/>
      <c r="B19" s="328"/>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row>
    <row r="20" spans="1:53" x14ac:dyDescent="0.2">
      <c r="D20" s="215"/>
      <c r="E20" s="215"/>
      <c r="F20" s="215"/>
      <c r="G20" s="215"/>
      <c r="H20" s="215"/>
      <c r="I20" s="215"/>
      <c r="J20" s="215"/>
      <c r="K20" s="215"/>
      <c r="L20" s="215"/>
      <c r="M20" s="215"/>
      <c r="N20" s="215"/>
      <c r="O20" s="88" t="s">
        <v>54</v>
      </c>
      <c r="R20" s="328"/>
      <c r="U20" s="232"/>
      <c r="W20" s="232"/>
      <c r="Y20" s="232"/>
      <c r="Z20" s="232"/>
      <c r="AA20" s="232"/>
      <c r="AB20" s="232"/>
      <c r="AC20" s="232"/>
      <c r="AD20" s="232"/>
      <c r="AE20" s="232"/>
      <c r="AF20" s="232"/>
      <c r="AG20" s="232"/>
      <c r="AJ20" s="88" t="s">
        <v>55</v>
      </c>
      <c r="AL20"/>
      <c r="AR20" s="232"/>
      <c r="AS20" s="232"/>
      <c r="AU20" s="232"/>
      <c r="AZ20" s="232"/>
      <c r="BA20" s="232"/>
    </row>
    <row r="21" spans="1:53" x14ac:dyDescent="0.2">
      <c r="C21" s="232"/>
      <c r="D21" s="232"/>
      <c r="E21" s="232"/>
      <c r="F21" s="232"/>
      <c r="G21" s="232"/>
      <c r="H21" s="232"/>
      <c r="I21" s="232"/>
      <c r="J21" s="232"/>
      <c r="K21" s="232"/>
      <c r="L21" s="232"/>
      <c r="M21" s="232"/>
      <c r="N21" s="232"/>
      <c r="O21" s="88" t="s">
        <v>56</v>
      </c>
      <c r="P21" s="51" t="s">
        <v>9</v>
      </c>
      <c r="Q21" s="328">
        <v>1</v>
      </c>
      <c r="R21" s="232"/>
      <c r="T21" s="232"/>
      <c r="U21" s="232"/>
      <c r="V21" s="232"/>
      <c r="W21" s="232"/>
      <c r="Y21" s="232"/>
      <c r="Z21" s="232"/>
      <c r="AA21" s="232"/>
      <c r="AB21" s="232"/>
      <c r="AC21" s="232"/>
      <c r="AD21" s="232"/>
      <c r="AE21" s="232"/>
      <c r="AF21" s="232"/>
      <c r="AG21" s="232"/>
      <c r="AJ21" s="88" t="s">
        <v>56</v>
      </c>
      <c r="AK21" s="51" t="s">
        <v>9</v>
      </c>
      <c r="AL21" s="328">
        <v>2</v>
      </c>
      <c r="AM21" s="232"/>
      <c r="AP21" s="232" t="s">
        <v>57</v>
      </c>
      <c r="AQ21" s="232"/>
      <c r="AR21" s="232"/>
      <c r="AS21" s="232"/>
      <c r="AT21" s="232"/>
      <c r="AU21" s="232"/>
      <c r="AV21" s="232"/>
      <c r="AW21" s="232"/>
      <c r="AX21" s="232"/>
      <c r="AY21" s="232"/>
      <c r="AZ21" s="232"/>
    </row>
    <row r="22" spans="1:53" x14ac:dyDescent="0.2">
      <c r="AL22"/>
    </row>
    <row r="23" spans="1:53" x14ac:dyDescent="0.2">
      <c r="AL23"/>
    </row>
    <row r="24" spans="1:53" ht="6" customHeight="1" x14ac:dyDescent="0.2">
      <c r="A24" s="232"/>
      <c r="B24" s="328"/>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88"/>
      <c r="AM24" s="232"/>
      <c r="AN24" s="232"/>
      <c r="AO24" s="232"/>
      <c r="AP24" s="232"/>
      <c r="AQ24" s="232"/>
    </row>
    <row r="25" spans="1:53" x14ac:dyDescent="0.2">
      <c r="A25" s="672" t="s">
        <v>58</v>
      </c>
      <c r="B25" s="672"/>
      <c r="C25" s="672"/>
      <c r="D25" s="672"/>
      <c r="E25" s="672"/>
      <c r="F25" s="672"/>
      <c r="G25" s="672"/>
      <c r="H25" s="672"/>
      <c r="I25" s="672"/>
      <c r="J25" s="672"/>
      <c r="K25" s="672"/>
      <c r="L25" s="672"/>
      <c r="M25" s="672"/>
      <c r="N25" s="672"/>
      <c r="O25" s="672"/>
      <c r="P25" s="672"/>
      <c r="Q25" s="67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row>
    <row r="26" spans="1:53" ht="6" customHeight="1" x14ac:dyDescent="0.2">
      <c r="A26" s="232"/>
      <c r="B26" s="328"/>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88"/>
      <c r="AM26" s="232"/>
      <c r="AN26" s="232"/>
      <c r="AO26" s="232"/>
      <c r="AP26" s="232"/>
      <c r="AQ26" s="232"/>
    </row>
    <row r="27" spans="1:53" ht="11.25" customHeight="1" thickBot="1" x14ac:dyDescent="0.25">
      <c r="A27" s="85"/>
      <c r="B27" s="332" t="s">
        <v>59</v>
      </c>
      <c r="C27" s="86"/>
      <c r="D27" s="87"/>
      <c r="E27" s="673" t="s">
        <v>60</v>
      </c>
      <c r="F27" s="673"/>
      <c r="G27" s="673"/>
      <c r="H27" s="673"/>
      <c r="I27" s="673"/>
      <c r="J27" s="673"/>
      <c r="K27" s="673"/>
      <c r="L27" s="673"/>
      <c r="M27" s="673"/>
      <c r="N27" s="673"/>
      <c r="O27" s="673"/>
      <c r="P27" s="673"/>
      <c r="Q27" s="673"/>
      <c r="R27" s="673"/>
      <c r="S27" s="673"/>
      <c r="T27" s="673"/>
      <c r="U27" s="86"/>
      <c r="V27" s="87"/>
      <c r="W27" s="673" t="s">
        <v>61</v>
      </c>
      <c r="X27" s="673"/>
      <c r="Y27" s="673"/>
      <c r="Z27" s="673"/>
      <c r="AA27" s="673"/>
      <c r="AB27" s="673"/>
      <c r="AC27" s="673"/>
      <c r="AD27" s="673"/>
      <c r="AE27" s="673"/>
      <c r="AF27" s="673"/>
      <c r="AG27" s="673"/>
      <c r="AH27" s="673"/>
      <c r="AI27" s="673"/>
      <c r="AJ27" s="673"/>
      <c r="AK27" s="673"/>
      <c r="AL27" s="673"/>
      <c r="AM27" s="86"/>
      <c r="AN27" s="87"/>
      <c r="AO27" s="673" t="s">
        <v>62</v>
      </c>
      <c r="AP27" s="673"/>
      <c r="AQ27" s="85"/>
    </row>
    <row r="28" spans="1:53" ht="6" customHeight="1" x14ac:dyDescent="0.2">
      <c r="A28" s="102"/>
      <c r="B28" s="328"/>
      <c r="C28" s="334"/>
      <c r="D28" s="55"/>
      <c r="E28" s="232"/>
      <c r="F28" s="232"/>
      <c r="G28" s="232"/>
      <c r="H28" s="232"/>
      <c r="I28" s="232"/>
      <c r="J28" s="232"/>
      <c r="K28" s="232"/>
      <c r="L28" s="232"/>
      <c r="M28" s="232"/>
      <c r="N28" s="232"/>
      <c r="O28" s="232"/>
      <c r="P28" s="232"/>
      <c r="Q28" s="232"/>
      <c r="R28" s="232"/>
      <c r="S28" s="232"/>
      <c r="T28" s="232"/>
      <c r="U28" s="334"/>
      <c r="V28" s="55"/>
      <c r="W28" s="232"/>
      <c r="X28" s="232"/>
      <c r="Y28" s="232"/>
      <c r="Z28" s="232"/>
      <c r="AA28" s="232"/>
      <c r="AB28" s="232"/>
      <c r="AC28" s="232"/>
      <c r="AD28" s="232"/>
      <c r="AE28" s="232"/>
      <c r="AF28" s="232"/>
      <c r="AG28" s="232"/>
      <c r="AH28" s="232"/>
      <c r="AI28" s="232"/>
      <c r="AJ28" s="232"/>
      <c r="AK28" s="232"/>
      <c r="AL28" s="88"/>
      <c r="AM28" s="334"/>
      <c r="AN28" s="55"/>
      <c r="AO28" s="232"/>
      <c r="AP28" s="232"/>
      <c r="AQ28" s="103"/>
    </row>
    <row r="29" spans="1:53" x14ac:dyDescent="0.2">
      <c r="A29" s="102"/>
      <c r="B29" s="125">
        <v>101</v>
      </c>
      <c r="C29" s="334"/>
      <c r="D29" s="55"/>
      <c r="E29" s="670" t="s">
        <v>63</v>
      </c>
      <c r="F29" s="670"/>
      <c r="G29" s="670"/>
      <c r="H29" s="670"/>
      <c r="I29" s="670"/>
      <c r="J29" s="670"/>
      <c r="K29" s="670"/>
      <c r="L29" s="670"/>
      <c r="M29" s="670"/>
      <c r="N29" s="670"/>
      <c r="O29" s="670"/>
      <c r="P29" s="670"/>
      <c r="Q29" s="670"/>
      <c r="R29" s="670"/>
      <c r="S29" s="670"/>
      <c r="T29" s="670"/>
      <c r="U29" s="334"/>
      <c r="V29" s="55"/>
      <c r="W29" s="232"/>
      <c r="X29" s="232"/>
      <c r="Y29" s="232"/>
      <c r="Z29" s="232"/>
      <c r="AA29" s="232"/>
      <c r="AB29" s="232"/>
      <c r="AC29" s="232"/>
      <c r="AD29" s="232"/>
      <c r="AE29" s="232"/>
      <c r="AF29" s="232"/>
      <c r="AG29" s="232"/>
      <c r="AH29" s="232"/>
      <c r="AI29" s="29"/>
      <c r="AJ29" s="50"/>
      <c r="AK29" s="29"/>
      <c r="AL29" s="23"/>
      <c r="AM29" s="334"/>
      <c r="AN29" s="55"/>
      <c r="AO29" s="232"/>
      <c r="AP29" s="232"/>
      <c r="AQ29" s="103"/>
    </row>
    <row r="30" spans="1:53" x14ac:dyDescent="0.2">
      <c r="A30" s="102"/>
      <c r="B30" s="328"/>
      <c r="C30" s="334"/>
      <c r="D30" s="55"/>
      <c r="E30" s="670"/>
      <c r="F30" s="670"/>
      <c r="G30" s="670"/>
      <c r="H30" s="670"/>
      <c r="I30" s="670"/>
      <c r="J30" s="670"/>
      <c r="K30" s="670"/>
      <c r="L30" s="670"/>
      <c r="M30" s="670"/>
      <c r="N30" s="670"/>
      <c r="O30" s="670"/>
      <c r="P30" s="670"/>
      <c r="Q30" s="670"/>
      <c r="R30" s="670"/>
      <c r="S30" s="670"/>
      <c r="T30" s="670"/>
      <c r="U30" s="334"/>
      <c r="V30" s="55"/>
      <c r="W30" s="232" t="s">
        <v>64</v>
      </c>
      <c r="X30" s="232"/>
      <c r="Y30" s="232"/>
      <c r="Z30" s="51" t="s">
        <v>9</v>
      </c>
      <c r="AA30" s="51"/>
      <c r="AB30" s="51"/>
      <c r="AC30" s="51"/>
      <c r="AD30" s="51"/>
      <c r="AE30" s="51"/>
      <c r="AF30" s="51"/>
      <c r="AG30" s="51"/>
      <c r="AH30" s="51"/>
      <c r="AI30" s="28"/>
      <c r="AJ30" s="52"/>
      <c r="AK30" s="28"/>
      <c r="AL30" s="24"/>
      <c r="AM30" s="334"/>
      <c r="AN30" s="55"/>
      <c r="AO30" s="232"/>
      <c r="AP30" s="232"/>
      <c r="AQ30" s="103"/>
    </row>
    <row r="31" spans="1:53" x14ac:dyDescent="0.2">
      <c r="A31" s="102"/>
      <c r="B31" s="328"/>
      <c r="C31" s="334"/>
      <c r="D31" s="55"/>
      <c r="E31" s="670"/>
      <c r="F31" s="670"/>
      <c r="G31" s="670"/>
      <c r="H31" s="670"/>
      <c r="I31" s="670"/>
      <c r="J31" s="670"/>
      <c r="K31" s="670"/>
      <c r="L31" s="670"/>
      <c r="M31" s="670"/>
      <c r="N31" s="670"/>
      <c r="O31" s="670"/>
      <c r="P31" s="670"/>
      <c r="Q31" s="670"/>
      <c r="R31" s="670"/>
      <c r="S31" s="670"/>
      <c r="T31" s="670"/>
      <c r="U31" s="334"/>
      <c r="V31" s="55"/>
      <c r="W31" s="232"/>
      <c r="X31" s="232"/>
      <c r="Y31" s="232"/>
      <c r="Z31" s="232"/>
      <c r="AA31" s="232"/>
      <c r="AB31" s="232"/>
      <c r="AC31" s="232"/>
      <c r="AD31" s="232"/>
      <c r="AE31" s="232"/>
      <c r="AF31" s="232"/>
      <c r="AG31" s="232"/>
      <c r="AH31" s="232"/>
      <c r="AI31" s="29"/>
      <c r="AJ31" s="50"/>
      <c r="AK31" s="29"/>
      <c r="AL31" s="23"/>
      <c r="AM31" s="334"/>
      <c r="AN31" s="55"/>
      <c r="AO31" s="232"/>
      <c r="AP31" s="232"/>
      <c r="AQ31" s="103"/>
    </row>
    <row r="32" spans="1:53" x14ac:dyDescent="0.2">
      <c r="A32" s="102"/>
      <c r="B32" s="328"/>
      <c r="C32" s="334"/>
      <c r="D32" s="55"/>
      <c r="E32" s="670"/>
      <c r="F32" s="670"/>
      <c r="G32" s="670"/>
      <c r="H32" s="670"/>
      <c r="I32" s="670"/>
      <c r="J32" s="670"/>
      <c r="K32" s="670"/>
      <c r="L32" s="670"/>
      <c r="M32" s="670"/>
      <c r="N32" s="670"/>
      <c r="O32" s="670"/>
      <c r="P32" s="670"/>
      <c r="Q32" s="670"/>
      <c r="R32" s="670"/>
      <c r="S32" s="670"/>
      <c r="T32" s="670"/>
      <c r="U32" s="334"/>
      <c r="V32" s="55"/>
      <c r="W32" s="232" t="s">
        <v>65</v>
      </c>
      <c r="X32" s="232"/>
      <c r="Y32" s="232"/>
      <c r="Z32" s="51" t="s">
        <v>9</v>
      </c>
      <c r="AA32" s="111"/>
      <c r="AB32" s="51"/>
      <c r="AC32" s="51"/>
      <c r="AD32" s="51"/>
      <c r="AE32" s="51"/>
      <c r="AF32" s="51"/>
      <c r="AG32" s="51"/>
      <c r="AH32" s="51"/>
      <c r="AI32" s="28"/>
      <c r="AJ32" s="52"/>
      <c r="AK32" s="28"/>
      <c r="AL32" s="24"/>
      <c r="AM32" s="334"/>
      <c r="AN32" s="55"/>
      <c r="AO32" s="232"/>
      <c r="AP32" s="232"/>
      <c r="AQ32" s="103"/>
    </row>
    <row r="33" spans="1:43" ht="6" customHeight="1" thickBot="1" x14ac:dyDescent="0.25">
      <c r="A33" s="104"/>
      <c r="B33" s="332"/>
      <c r="C33" s="86"/>
      <c r="D33" s="87"/>
      <c r="E33" s="85"/>
      <c r="F33" s="85"/>
      <c r="G33" s="85"/>
      <c r="H33" s="85"/>
      <c r="I33" s="85"/>
      <c r="J33" s="85"/>
      <c r="K33" s="85"/>
      <c r="L33" s="85"/>
      <c r="M33" s="85"/>
      <c r="N33" s="85"/>
      <c r="O33" s="85"/>
      <c r="P33" s="85"/>
      <c r="Q33" s="85"/>
      <c r="R33" s="85"/>
      <c r="S33" s="85"/>
      <c r="T33" s="85"/>
      <c r="U33" s="86"/>
      <c r="V33" s="87"/>
      <c r="W33" s="85"/>
      <c r="X33" s="85"/>
      <c r="Y33" s="85"/>
      <c r="Z33" s="85"/>
      <c r="AA33" s="85"/>
      <c r="AB33" s="85"/>
      <c r="AC33" s="85"/>
      <c r="AD33" s="85"/>
      <c r="AE33" s="85"/>
      <c r="AF33" s="85"/>
      <c r="AG33" s="85"/>
      <c r="AH33" s="85"/>
      <c r="AI33" s="85"/>
      <c r="AJ33" s="85"/>
      <c r="AK33" s="85"/>
      <c r="AL33" s="105"/>
      <c r="AM33" s="86"/>
      <c r="AN33" s="87"/>
      <c r="AO33" s="85"/>
      <c r="AP33" s="85"/>
      <c r="AQ33" s="106"/>
    </row>
    <row r="34" spans="1:43" ht="6" customHeight="1" x14ac:dyDescent="0.2">
      <c r="A34" s="232"/>
      <c r="B34" s="328"/>
      <c r="C34" s="334"/>
      <c r="D34" s="55"/>
      <c r="E34" s="232"/>
      <c r="F34" s="232"/>
      <c r="G34" s="232"/>
      <c r="H34" s="232"/>
      <c r="I34" s="232"/>
      <c r="J34" s="232"/>
      <c r="K34" s="232"/>
      <c r="L34" s="232"/>
      <c r="M34" s="232"/>
      <c r="N34" s="232"/>
      <c r="O34" s="232"/>
      <c r="P34" s="232"/>
      <c r="Q34" s="232"/>
      <c r="R34" s="232"/>
      <c r="S34" s="232"/>
      <c r="T34" s="232"/>
      <c r="U34" s="334"/>
      <c r="V34" s="55"/>
      <c r="W34" s="232"/>
      <c r="X34" s="232"/>
      <c r="Y34" s="232"/>
      <c r="Z34" s="232"/>
      <c r="AA34" s="232"/>
      <c r="AB34" s="232"/>
      <c r="AC34" s="232"/>
      <c r="AD34" s="232"/>
      <c r="AE34" s="232"/>
      <c r="AF34" s="232"/>
      <c r="AG34" s="232"/>
      <c r="AH34" s="232"/>
      <c r="AI34" s="232"/>
      <c r="AJ34" s="232"/>
      <c r="AK34" s="232"/>
      <c r="AL34" s="88"/>
      <c r="AM34" s="334"/>
      <c r="AN34" s="55"/>
      <c r="AO34" s="232"/>
      <c r="AP34" s="232"/>
      <c r="AQ34" s="232"/>
    </row>
    <row r="35" spans="1:43" ht="11.25" customHeight="1" x14ac:dyDescent="0.2">
      <c r="A35" s="232"/>
      <c r="B35" s="125">
        <v>102</v>
      </c>
      <c r="C35" s="334"/>
      <c r="D35" s="55"/>
      <c r="E35" s="671" t="str">
        <f ca="1">VLOOKUP(INDIRECT(ADDRESS(ROW(),COLUMN()-3)),Language_Translations,MATCH(Language_Selected,Language_Options,0),FALSE)</f>
        <v>What [PROVINCE/REGION/STATE] were you born in?</v>
      </c>
      <c r="F35" s="671"/>
      <c r="G35" s="671"/>
      <c r="H35" s="671"/>
      <c r="I35" s="671"/>
      <c r="J35" s="671"/>
      <c r="K35" s="671"/>
      <c r="L35" s="671"/>
      <c r="M35" s="671"/>
      <c r="N35" s="671"/>
      <c r="O35" s="671"/>
      <c r="P35" s="671"/>
      <c r="Q35" s="671"/>
      <c r="R35" s="671"/>
      <c r="S35" s="671"/>
      <c r="T35" s="671"/>
      <c r="U35" s="334"/>
      <c r="V35" s="55"/>
      <c r="W35" s="232" t="s">
        <v>66</v>
      </c>
      <c r="X35" s="232"/>
      <c r="Y35" s="232"/>
      <c r="Z35" s="232"/>
      <c r="AB35" s="111"/>
      <c r="AC35" s="51"/>
      <c r="AD35" s="51"/>
      <c r="AE35" s="51"/>
      <c r="AF35" s="51" t="s">
        <v>9</v>
      </c>
      <c r="AG35" s="51"/>
      <c r="AH35" s="51"/>
      <c r="AI35" s="51"/>
      <c r="AJ35" s="51"/>
      <c r="AK35" s="51"/>
      <c r="AL35" s="89" t="s">
        <v>67</v>
      </c>
      <c r="AM35" s="334"/>
      <c r="AN35" s="55"/>
      <c r="AO35" s="232"/>
      <c r="AP35" s="232"/>
      <c r="AQ35" s="232"/>
    </row>
    <row r="36" spans="1:43" x14ac:dyDescent="0.2">
      <c r="A36" s="232"/>
      <c r="B36" s="93"/>
      <c r="C36" s="334"/>
      <c r="D36" s="55"/>
      <c r="E36" s="671"/>
      <c r="F36" s="671"/>
      <c r="G36" s="671"/>
      <c r="H36" s="671"/>
      <c r="I36" s="671"/>
      <c r="J36" s="671"/>
      <c r="K36" s="671"/>
      <c r="L36" s="671"/>
      <c r="M36" s="671"/>
      <c r="N36" s="671"/>
      <c r="O36" s="671"/>
      <c r="P36" s="671"/>
      <c r="Q36" s="671"/>
      <c r="R36" s="671"/>
      <c r="S36" s="671"/>
      <c r="T36" s="671"/>
      <c r="U36" s="334"/>
      <c r="V36" s="55"/>
      <c r="W36" s="232" t="s">
        <v>66</v>
      </c>
      <c r="X36" s="232"/>
      <c r="Y36" s="232"/>
      <c r="Z36" s="232"/>
      <c r="AB36" s="111"/>
      <c r="AC36" s="51"/>
      <c r="AD36" s="51"/>
      <c r="AE36" s="51"/>
      <c r="AF36" s="51" t="s">
        <v>9</v>
      </c>
      <c r="AG36" s="51"/>
      <c r="AH36" s="51"/>
      <c r="AI36" s="51"/>
      <c r="AJ36" s="51"/>
      <c r="AK36" s="51"/>
      <c r="AL36" s="89" t="s">
        <v>68</v>
      </c>
      <c r="AM36" s="334"/>
      <c r="AN36" s="55"/>
      <c r="AO36" s="232"/>
      <c r="AP36">
        <v>104</v>
      </c>
      <c r="AQ36" s="232"/>
    </row>
    <row r="37" spans="1:43" x14ac:dyDescent="0.2">
      <c r="A37" s="232"/>
      <c r="B37" s="328"/>
      <c r="C37" s="334"/>
      <c r="D37" s="55"/>
      <c r="E37" s="671"/>
      <c r="F37" s="671"/>
      <c r="G37" s="671"/>
      <c r="H37" s="671"/>
      <c r="I37" s="671"/>
      <c r="J37" s="671"/>
      <c r="K37" s="671"/>
      <c r="L37" s="671"/>
      <c r="M37" s="671"/>
      <c r="N37" s="671"/>
      <c r="O37" s="671"/>
      <c r="P37" s="671"/>
      <c r="Q37" s="671"/>
      <c r="R37" s="671"/>
      <c r="S37" s="671"/>
      <c r="T37" s="671"/>
      <c r="U37" s="334"/>
      <c r="V37" s="55"/>
      <c r="W37" s="232" t="s">
        <v>66</v>
      </c>
      <c r="X37" s="232"/>
      <c r="Y37" s="232"/>
      <c r="Z37" s="232"/>
      <c r="AB37" s="111"/>
      <c r="AC37" s="51"/>
      <c r="AD37" s="51"/>
      <c r="AE37" s="51"/>
      <c r="AF37" s="51" t="s">
        <v>9</v>
      </c>
      <c r="AG37" s="51"/>
      <c r="AH37" s="51"/>
      <c r="AI37" s="51"/>
      <c r="AJ37" s="51"/>
      <c r="AK37" s="51"/>
      <c r="AL37" s="89" t="s">
        <v>69</v>
      </c>
      <c r="AM37" s="334"/>
      <c r="AN37" s="55"/>
      <c r="AO37" s="232"/>
      <c r="AP37" s="232"/>
      <c r="AQ37" s="232"/>
    </row>
    <row r="38" spans="1:43" x14ac:dyDescent="0.2">
      <c r="A38" s="232"/>
      <c r="B38" s="328"/>
      <c r="C38" s="334"/>
      <c r="D38" s="55"/>
      <c r="E38" s="671"/>
      <c r="F38" s="671"/>
      <c r="G38" s="671"/>
      <c r="H38" s="671"/>
      <c r="I38" s="671"/>
      <c r="J38" s="671"/>
      <c r="K38" s="671"/>
      <c r="L38" s="671"/>
      <c r="M38" s="671"/>
      <c r="N38" s="671"/>
      <c r="O38" s="671"/>
      <c r="P38" s="671"/>
      <c r="Q38" s="671"/>
      <c r="R38" s="671"/>
      <c r="S38" s="671"/>
      <c r="T38" s="671"/>
      <c r="U38" s="334"/>
      <c r="V38" s="55"/>
      <c r="W38" s="232" t="s">
        <v>70</v>
      </c>
      <c r="X38" s="232"/>
      <c r="Y38" s="232"/>
      <c r="Z38" s="232"/>
      <c r="AB38" s="111"/>
      <c r="AC38" s="51"/>
      <c r="AD38" s="51"/>
      <c r="AE38" s="51" t="s">
        <v>9</v>
      </c>
      <c r="AF38" s="51"/>
      <c r="AG38" s="51"/>
      <c r="AH38" s="51"/>
      <c r="AI38" s="51"/>
      <c r="AJ38" s="51"/>
      <c r="AK38" s="51"/>
      <c r="AL38" s="89" t="s">
        <v>71</v>
      </c>
      <c r="AM38" s="334"/>
      <c r="AN38" s="55"/>
      <c r="AO38" s="232"/>
      <c r="AP38" s="232"/>
      <c r="AQ38" s="232"/>
    </row>
    <row r="39" spans="1:43" ht="6" customHeight="1" x14ac:dyDescent="0.2">
      <c r="A39" s="91"/>
      <c r="B39" s="90"/>
      <c r="C39" s="52"/>
      <c r="D39" s="28"/>
      <c r="E39" s="91"/>
      <c r="F39" s="91"/>
      <c r="G39" s="91"/>
      <c r="H39" s="91"/>
      <c r="I39" s="91"/>
      <c r="J39" s="91"/>
      <c r="K39" s="91"/>
      <c r="L39" s="91"/>
      <c r="M39" s="91"/>
      <c r="N39" s="91"/>
      <c r="O39" s="91"/>
      <c r="P39" s="91"/>
      <c r="Q39" s="91"/>
      <c r="R39" s="91"/>
      <c r="S39" s="91"/>
      <c r="T39" s="91"/>
      <c r="U39" s="52"/>
      <c r="V39" s="28"/>
      <c r="W39" s="91"/>
      <c r="X39" s="91"/>
      <c r="Y39" s="91"/>
      <c r="Z39" s="91"/>
      <c r="AA39" s="91"/>
      <c r="AB39" s="91"/>
      <c r="AC39" s="91"/>
      <c r="AD39" s="91"/>
      <c r="AE39" s="91"/>
      <c r="AF39" s="91"/>
      <c r="AG39" s="91"/>
      <c r="AH39" s="91"/>
      <c r="AI39" s="91"/>
      <c r="AJ39" s="91"/>
      <c r="AK39" s="91"/>
      <c r="AL39" s="92"/>
      <c r="AM39" s="52"/>
      <c r="AN39" s="28"/>
      <c r="AO39" s="91"/>
      <c r="AP39" s="91"/>
      <c r="AQ39" s="91"/>
    </row>
    <row r="40" spans="1:43" ht="6" customHeight="1" x14ac:dyDescent="0.2">
      <c r="A40" s="18"/>
      <c r="B40" s="326"/>
      <c r="C40" s="50"/>
      <c r="D40" s="29"/>
      <c r="E40" s="18"/>
      <c r="F40" s="18"/>
      <c r="G40" s="18"/>
      <c r="H40" s="18"/>
      <c r="I40" s="18"/>
      <c r="J40" s="18"/>
      <c r="K40" s="18"/>
      <c r="L40" s="18"/>
      <c r="M40" s="18"/>
      <c r="N40" s="18"/>
      <c r="O40" s="18"/>
      <c r="P40" s="18"/>
      <c r="Q40" s="18"/>
      <c r="R40" s="18"/>
      <c r="S40" s="18"/>
      <c r="T40" s="18"/>
      <c r="U40" s="50"/>
      <c r="V40" s="29"/>
      <c r="W40" s="18"/>
      <c r="X40" s="18"/>
      <c r="Y40" s="18"/>
      <c r="Z40" s="18"/>
      <c r="AA40" s="18"/>
      <c r="AB40" s="18"/>
      <c r="AC40" s="18"/>
      <c r="AD40" s="18"/>
      <c r="AE40" s="18"/>
      <c r="AF40" s="18"/>
      <c r="AG40" s="18"/>
      <c r="AH40" s="18"/>
      <c r="AI40" s="18"/>
      <c r="AJ40" s="18"/>
      <c r="AK40" s="18"/>
      <c r="AL40" s="26"/>
      <c r="AM40" s="50"/>
      <c r="AN40" s="29"/>
      <c r="AO40" s="18"/>
      <c r="AP40" s="18"/>
      <c r="AQ40" s="18"/>
    </row>
    <row r="41" spans="1:43" ht="11.25" customHeight="1" x14ac:dyDescent="0.2">
      <c r="A41" s="232"/>
      <c r="B41" s="93">
        <v>103</v>
      </c>
      <c r="C41" s="334"/>
      <c r="D41" s="55"/>
      <c r="E41" s="671" t="str">
        <f ca="1">VLOOKUP(INDIRECT(ADDRESS(ROW(),COLUMN()-3)),Language_Translations,MATCH(Language_Selected,Language_Options,0),FALSE)</f>
        <v>What country were you born in?</v>
      </c>
      <c r="F41" s="671"/>
      <c r="G41" s="671"/>
      <c r="H41" s="671"/>
      <c r="I41" s="671"/>
      <c r="J41" s="671"/>
      <c r="K41" s="671"/>
      <c r="L41" s="671"/>
      <c r="M41" s="671"/>
      <c r="N41" s="671"/>
      <c r="O41" s="671"/>
      <c r="P41" s="671"/>
      <c r="Q41" s="671"/>
      <c r="R41" s="671"/>
      <c r="S41" s="671"/>
      <c r="T41" s="671"/>
      <c r="U41" s="334"/>
      <c r="V41" s="55"/>
      <c r="W41" s="232"/>
      <c r="X41" s="232"/>
      <c r="Y41" s="232"/>
      <c r="Z41" s="51"/>
      <c r="AA41" s="111"/>
      <c r="AB41" s="111"/>
      <c r="AC41" s="51"/>
      <c r="AD41" s="51"/>
      <c r="AE41" s="51"/>
      <c r="AF41" s="51"/>
      <c r="AG41" s="51"/>
      <c r="AH41" s="51"/>
      <c r="AI41" s="360"/>
      <c r="AJ41" s="361"/>
      <c r="AK41" s="360"/>
      <c r="AL41" s="362"/>
      <c r="AM41" s="334"/>
      <c r="AN41" s="55"/>
      <c r="AO41" s="232"/>
      <c r="AP41" s="232"/>
      <c r="AQ41" s="232"/>
    </row>
    <row r="42" spans="1:43" x14ac:dyDescent="0.2">
      <c r="A42" s="232"/>
      <c r="B42" s="93"/>
      <c r="C42" s="334"/>
      <c r="D42" s="55"/>
      <c r="E42" s="671"/>
      <c r="F42" s="671"/>
      <c r="G42" s="671"/>
      <c r="H42" s="671"/>
      <c r="I42" s="671"/>
      <c r="J42" s="671"/>
      <c r="K42" s="671"/>
      <c r="L42" s="671"/>
      <c r="M42" s="671"/>
      <c r="N42" s="671"/>
      <c r="O42" s="671"/>
      <c r="P42" s="671"/>
      <c r="Q42" s="671"/>
      <c r="R42" s="671"/>
      <c r="S42" s="671"/>
      <c r="T42" s="671"/>
      <c r="U42" s="334"/>
      <c r="V42" s="55"/>
      <c r="W42" s="232" t="s">
        <v>72</v>
      </c>
      <c r="X42" s="232"/>
      <c r="Y42" s="232"/>
      <c r="Z42" s="51"/>
      <c r="AA42" s="363"/>
      <c r="AB42" s="364"/>
      <c r="AC42" s="364"/>
      <c r="AD42" s="363"/>
      <c r="AE42" s="363"/>
      <c r="AF42" s="363"/>
      <c r="AG42" s="363"/>
      <c r="AH42" s="51"/>
      <c r="AI42" s="365"/>
      <c r="AJ42" s="366"/>
      <c r="AK42" s="365"/>
      <c r="AL42" s="367"/>
      <c r="AM42" s="334"/>
      <c r="AN42" s="55"/>
      <c r="AO42" s="232"/>
      <c r="AP42" s="232"/>
      <c r="AQ42" s="232"/>
    </row>
    <row r="43" spans="1:43" ht="6" customHeight="1" x14ac:dyDescent="0.2">
      <c r="A43" s="91"/>
      <c r="B43" s="90"/>
      <c r="C43" s="52"/>
      <c r="D43" s="28"/>
      <c r="E43" s="91"/>
      <c r="F43" s="91"/>
      <c r="G43" s="91"/>
      <c r="H43" s="91"/>
      <c r="I43" s="91"/>
      <c r="J43" s="91"/>
      <c r="K43" s="91"/>
      <c r="L43" s="91"/>
      <c r="M43" s="91"/>
      <c r="N43" s="91"/>
      <c r="O43" s="91"/>
      <c r="P43" s="91"/>
      <c r="Q43" s="91"/>
      <c r="R43" s="91"/>
      <c r="S43" s="91"/>
      <c r="T43" s="91"/>
      <c r="U43" s="52"/>
      <c r="V43" s="28"/>
      <c r="W43" s="91"/>
      <c r="X43" s="91"/>
      <c r="Y43" s="91"/>
      <c r="Z43" s="91"/>
      <c r="AA43" s="91"/>
      <c r="AB43" s="91"/>
      <c r="AC43" s="91"/>
      <c r="AD43" s="91"/>
      <c r="AE43" s="91"/>
      <c r="AF43" s="91"/>
      <c r="AG43" s="91"/>
      <c r="AH43" s="91"/>
      <c r="AI43" s="91"/>
      <c r="AJ43" s="91"/>
      <c r="AK43" s="91"/>
      <c r="AL43" s="92"/>
      <c r="AM43" s="52"/>
      <c r="AN43" s="28"/>
      <c r="AO43" s="91"/>
      <c r="AP43" s="91"/>
      <c r="AQ43" s="91"/>
    </row>
    <row r="44" spans="1:43" ht="6" customHeight="1" x14ac:dyDescent="0.2">
      <c r="A44" s="18"/>
      <c r="B44" s="326"/>
      <c r="C44" s="50"/>
      <c r="D44" s="29"/>
      <c r="E44" s="18"/>
      <c r="F44" s="18"/>
      <c r="G44" s="18"/>
      <c r="H44" s="18"/>
      <c r="I44" s="18"/>
      <c r="J44" s="18"/>
      <c r="K44" s="18"/>
      <c r="L44" s="18"/>
      <c r="M44" s="18"/>
      <c r="N44" s="18"/>
      <c r="O44" s="18"/>
      <c r="P44" s="18"/>
      <c r="Q44" s="18"/>
      <c r="R44" s="18"/>
      <c r="S44" s="18"/>
      <c r="T44" s="18"/>
      <c r="U44" s="50"/>
      <c r="V44" s="29"/>
      <c r="W44" s="18"/>
      <c r="X44" s="18"/>
      <c r="Y44" s="18"/>
      <c r="Z44" s="18"/>
      <c r="AA44" s="18"/>
      <c r="AB44" s="18"/>
      <c r="AC44" s="18"/>
      <c r="AD44" s="18"/>
      <c r="AE44" s="18"/>
      <c r="AF44" s="18"/>
      <c r="AG44" s="18"/>
      <c r="AH44" s="18"/>
      <c r="AI44" s="18"/>
      <c r="AJ44" s="18"/>
      <c r="AK44" s="18"/>
      <c r="AL44" s="26"/>
      <c r="AM44" s="50"/>
      <c r="AN44" s="29"/>
      <c r="AO44" s="18"/>
      <c r="AP44" s="18"/>
      <c r="AQ44" s="18"/>
    </row>
    <row r="45" spans="1:43" ht="11.25" customHeight="1" x14ac:dyDescent="0.2">
      <c r="A45" s="232"/>
      <c r="B45" s="93">
        <v>104</v>
      </c>
      <c r="C45" s="109"/>
      <c r="D45" s="55"/>
      <c r="E45" s="671" t="str">
        <f ca="1">VLOOKUP(INDIRECT(ADDRESS(ROW(),COLUMN()-3)),Language_Translations,MATCH(Language_Selected,Language_Options,0),FALSE)</f>
        <v>How long have you been living continuously in (NAME OF CURRENT CITY, TOWN OR VILLAGE OF RESIDENCE)?</v>
      </c>
      <c r="F45" s="671"/>
      <c r="G45" s="671"/>
      <c r="H45" s="671"/>
      <c r="I45" s="671"/>
      <c r="J45" s="671"/>
      <c r="K45" s="671"/>
      <c r="L45" s="671"/>
      <c r="M45" s="671"/>
      <c r="N45" s="671"/>
      <c r="O45" s="671"/>
      <c r="P45" s="671"/>
      <c r="Q45" s="671"/>
      <c r="R45" s="671"/>
      <c r="S45" s="671"/>
      <c r="T45" s="671"/>
      <c r="U45" s="334"/>
      <c r="V45" s="55"/>
      <c r="W45" s="232"/>
      <c r="X45" s="232"/>
      <c r="Y45" s="232"/>
      <c r="Z45" s="232"/>
      <c r="AA45" s="232"/>
      <c r="AB45" s="232"/>
      <c r="AC45" s="232"/>
      <c r="AD45" s="232"/>
      <c r="AE45" s="232"/>
      <c r="AF45" s="232"/>
      <c r="AG45" s="232"/>
      <c r="AH45" s="232"/>
      <c r="AI45" s="29"/>
      <c r="AJ45" s="50"/>
      <c r="AK45" s="29"/>
      <c r="AL45" s="23"/>
      <c r="AM45" s="334"/>
      <c r="AN45" s="55"/>
      <c r="AO45" s="232"/>
      <c r="AP45" s="232"/>
      <c r="AQ45" s="232"/>
    </row>
    <row r="46" spans="1:43" x14ac:dyDescent="0.2">
      <c r="A46" s="232"/>
      <c r="B46" s="93"/>
      <c r="C46" s="334"/>
      <c r="D46" s="55"/>
      <c r="E46" s="671"/>
      <c r="F46" s="671"/>
      <c r="G46" s="671"/>
      <c r="H46" s="671"/>
      <c r="I46" s="671"/>
      <c r="J46" s="671"/>
      <c r="K46" s="671"/>
      <c r="L46" s="671"/>
      <c r="M46" s="671"/>
      <c r="N46" s="671"/>
      <c r="O46" s="671"/>
      <c r="P46" s="671"/>
      <c r="Q46" s="671"/>
      <c r="R46" s="671"/>
      <c r="S46" s="671"/>
      <c r="T46" s="671"/>
      <c r="U46" s="334"/>
      <c r="V46" s="55"/>
      <c r="W46" s="232" t="s">
        <v>73</v>
      </c>
      <c r="X46" s="232"/>
      <c r="Y46" s="232"/>
      <c r="Z46" s="51" t="s">
        <v>9</v>
      </c>
      <c r="AA46" s="51"/>
      <c r="AB46" s="51"/>
      <c r="AC46" s="111"/>
      <c r="AD46" s="51"/>
      <c r="AE46" s="51"/>
      <c r="AF46" s="111"/>
      <c r="AG46" s="51"/>
      <c r="AH46" s="51"/>
      <c r="AI46" s="28"/>
      <c r="AJ46" s="52"/>
      <c r="AK46" s="28"/>
      <c r="AL46" s="24"/>
      <c r="AM46" s="334"/>
      <c r="AN46" s="55"/>
      <c r="AO46" s="232"/>
      <c r="AP46" s="232"/>
      <c r="AQ46" s="232"/>
    </row>
    <row r="47" spans="1:43" x14ac:dyDescent="0.2">
      <c r="A47" s="232"/>
      <c r="B47" s="328"/>
      <c r="C47" s="334"/>
      <c r="D47" s="55"/>
      <c r="E47" s="671"/>
      <c r="F47" s="671"/>
      <c r="G47" s="671"/>
      <c r="H47" s="671"/>
      <c r="I47" s="671"/>
      <c r="J47" s="671"/>
      <c r="K47" s="671"/>
      <c r="L47" s="671"/>
      <c r="M47" s="671"/>
      <c r="N47" s="671"/>
      <c r="O47" s="671"/>
      <c r="P47" s="671"/>
      <c r="Q47" s="671"/>
      <c r="R47" s="671"/>
      <c r="S47" s="671"/>
      <c r="T47" s="671"/>
      <c r="U47" s="334"/>
      <c r="V47" s="55"/>
      <c r="W47" s="232"/>
      <c r="X47" s="232"/>
      <c r="Y47" s="232"/>
      <c r="Z47" s="232"/>
      <c r="AA47" s="232"/>
      <c r="AB47" s="232"/>
      <c r="AC47" s="232"/>
      <c r="AD47" s="232"/>
      <c r="AE47" s="232"/>
      <c r="AF47" s="232"/>
      <c r="AG47" s="232"/>
      <c r="AH47" s="232"/>
      <c r="AI47" s="232"/>
      <c r="AJ47" s="232"/>
      <c r="AK47" s="232"/>
      <c r="AL47" s="88"/>
      <c r="AM47" s="334"/>
      <c r="AN47" s="55"/>
      <c r="AO47" s="232"/>
      <c r="AP47" s="232"/>
      <c r="AQ47" s="232"/>
    </row>
    <row r="48" spans="1:43" x14ac:dyDescent="0.2">
      <c r="A48" s="232"/>
      <c r="B48" s="328"/>
      <c r="C48" s="334"/>
      <c r="D48" s="55"/>
      <c r="E48" s="333"/>
      <c r="F48" s="333"/>
      <c r="G48" s="333"/>
      <c r="H48" s="333"/>
      <c r="I48" s="333"/>
      <c r="J48" s="333"/>
      <c r="K48" s="333"/>
      <c r="L48" s="333"/>
      <c r="M48" s="333"/>
      <c r="N48" s="333"/>
      <c r="O48" s="333"/>
      <c r="P48" s="333"/>
      <c r="Q48" s="333"/>
      <c r="R48" s="333"/>
      <c r="S48" s="333"/>
      <c r="T48" s="333"/>
      <c r="U48" s="334"/>
      <c r="V48" s="55"/>
      <c r="W48" s="232" t="s">
        <v>74</v>
      </c>
      <c r="X48" s="232"/>
      <c r="Y48" s="232"/>
      <c r="AA48" s="51" t="s">
        <v>9</v>
      </c>
      <c r="AB48" s="51"/>
      <c r="AC48" s="51"/>
      <c r="AD48" s="51"/>
      <c r="AE48" s="51"/>
      <c r="AF48" s="51"/>
      <c r="AG48" s="51"/>
      <c r="AH48" s="51"/>
      <c r="AI48" s="51"/>
      <c r="AJ48" s="51"/>
      <c r="AK48" s="51"/>
      <c r="AL48" s="89" t="s">
        <v>75</v>
      </c>
      <c r="AM48" s="334"/>
      <c r="AN48" s="55"/>
      <c r="AO48" s="232"/>
      <c r="AP48" s="675">
        <v>110</v>
      </c>
      <c r="AQ48" s="232"/>
    </row>
    <row r="49" spans="1:43" x14ac:dyDescent="0.2">
      <c r="A49" s="232"/>
      <c r="B49" s="328"/>
      <c r="C49" s="334"/>
      <c r="D49" s="55"/>
      <c r="E49" s="670" t="s">
        <v>76</v>
      </c>
      <c r="F49" s="670"/>
      <c r="G49" s="670"/>
      <c r="H49" s="670"/>
      <c r="I49" s="670"/>
      <c r="J49" s="670"/>
      <c r="K49" s="670"/>
      <c r="L49" s="670"/>
      <c r="M49" s="670"/>
      <c r="N49" s="670"/>
      <c r="O49" s="670"/>
      <c r="P49" s="670"/>
      <c r="Q49" s="670"/>
      <c r="R49" s="670"/>
      <c r="S49" s="670"/>
      <c r="T49" s="670"/>
      <c r="U49" s="334"/>
      <c r="V49" s="55"/>
      <c r="W49" s="232" t="s">
        <v>77</v>
      </c>
      <c r="X49" s="232"/>
      <c r="Y49" s="232"/>
      <c r="Z49" s="51"/>
      <c r="AA49" s="51" t="s">
        <v>9</v>
      </c>
      <c r="AB49" s="51"/>
      <c r="AC49" s="51"/>
      <c r="AD49" s="51"/>
      <c r="AE49" s="51"/>
      <c r="AF49" s="51"/>
      <c r="AG49" s="51"/>
      <c r="AH49" s="51"/>
      <c r="AI49" s="51"/>
      <c r="AJ49" s="51"/>
      <c r="AK49" s="51"/>
      <c r="AL49" s="89" t="s">
        <v>71</v>
      </c>
      <c r="AM49" s="334"/>
      <c r="AN49" s="55"/>
      <c r="AO49" s="232"/>
      <c r="AP49" s="675"/>
      <c r="AQ49" s="232"/>
    </row>
    <row r="50" spans="1:43" ht="6" customHeight="1" thickBot="1" x14ac:dyDescent="0.25">
      <c r="A50" s="232"/>
      <c r="B50" s="328"/>
      <c r="C50" s="334"/>
      <c r="D50" s="55"/>
      <c r="E50" s="232"/>
      <c r="F50" s="232"/>
      <c r="G50" s="232"/>
      <c r="H50" s="232"/>
      <c r="I50" s="232"/>
      <c r="J50" s="232"/>
      <c r="K50" s="232"/>
      <c r="L50" s="232"/>
      <c r="M50" s="232"/>
      <c r="N50" s="232"/>
      <c r="O50" s="232"/>
      <c r="P50" s="232"/>
      <c r="Q50" s="232"/>
      <c r="R50" s="232"/>
      <c r="S50" s="232"/>
      <c r="T50" s="232"/>
      <c r="U50" s="334"/>
      <c r="V50" s="55"/>
      <c r="W50" s="232"/>
      <c r="X50" s="232"/>
      <c r="Y50" s="232"/>
      <c r="Z50" s="232"/>
      <c r="AA50" s="232"/>
      <c r="AB50" s="232"/>
      <c r="AC50" s="232"/>
      <c r="AD50" s="232"/>
      <c r="AE50" s="232"/>
      <c r="AF50" s="232"/>
      <c r="AG50" s="232"/>
      <c r="AH50" s="232"/>
      <c r="AI50" s="232"/>
      <c r="AJ50" s="232"/>
      <c r="AK50" s="232"/>
      <c r="AL50" s="88"/>
      <c r="AM50" s="334"/>
      <c r="AN50" s="55"/>
      <c r="AO50" s="232"/>
      <c r="AP50" s="232"/>
      <c r="AQ50" s="232"/>
    </row>
    <row r="51" spans="1:43" ht="6" customHeight="1" x14ac:dyDescent="0.2">
      <c r="A51" s="96"/>
      <c r="B51" s="97"/>
      <c r="C51" s="98"/>
      <c r="D51" s="99"/>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00"/>
      <c r="AM51" s="98"/>
      <c r="AN51" s="99"/>
      <c r="AO51" s="1"/>
      <c r="AP51" s="1"/>
      <c r="AQ51" s="101"/>
    </row>
    <row r="52" spans="1:43" ht="11.25" customHeight="1" x14ac:dyDescent="0.2">
      <c r="A52" s="102"/>
      <c r="B52" s="93">
        <v>105</v>
      </c>
      <c r="C52" s="334"/>
      <c r="D52" s="55"/>
      <c r="E52" s="676" t="s">
        <v>78</v>
      </c>
      <c r="F52" s="676"/>
      <c r="G52" s="676"/>
      <c r="H52" s="676"/>
      <c r="I52" s="676"/>
      <c r="J52" s="676"/>
      <c r="K52" s="676"/>
      <c r="L52" s="676"/>
      <c r="M52" s="676"/>
      <c r="N52" s="676"/>
      <c r="O52" s="676"/>
      <c r="P52" s="676"/>
      <c r="Q52" s="676"/>
      <c r="R52" s="676"/>
      <c r="S52" s="676"/>
      <c r="T52" s="676"/>
      <c r="U52" s="232"/>
      <c r="V52" s="232"/>
      <c r="W52" s="232"/>
      <c r="X52" s="232"/>
      <c r="Y52" s="232"/>
      <c r="Z52" s="51"/>
      <c r="AA52" s="111"/>
      <c r="AB52" s="111"/>
      <c r="AC52" s="51"/>
      <c r="AD52" s="51"/>
      <c r="AE52" s="51"/>
      <c r="AF52" s="51"/>
      <c r="AG52" s="51"/>
      <c r="AH52" s="51"/>
      <c r="AI52" s="51"/>
      <c r="AJ52" s="51"/>
      <c r="AK52" s="51"/>
      <c r="AL52" s="89"/>
      <c r="AM52" s="334"/>
      <c r="AN52" s="55"/>
      <c r="AO52" s="232"/>
      <c r="AP52" s="232"/>
      <c r="AQ52" s="103"/>
    </row>
    <row r="53" spans="1:43" ht="6" customHeight="1" x14ac:dyDescent="0.2">
      <c r="A53" s="102"/>
      <c r="B53" s="93"/>
      <c r="C53" s="334"/>
      <c r="D53" s="55"/>
      <c r="E53" s="346"/>
      <c r="F53" s="346"/>
      <c r="G53" s="346"/>
      <c r="H53" s="346"/>
      <c r="I53" s="346"/>
      <c r="J53" s="346"/>
      <c r="K53" s="346"/>
      <c r="L53" s="346"/>
      <c r="M53" s="346"/>
      <c r="N53" s="346"/>
      <c r="O53" s="346"/>
      <c r="P53" s="346"/>
      <c r="Q53" s="346"/>
      <c r="R53" s="346"/>
      <c r="S53" s="346"/>
      <c r="T53" s="346"/>
      <c r="U53" s="232"/>
      <c r="V53" s="232"/>
      <c r="W53" s="232"/>
      <c r="X53" s="232"/>
      <c r="Y53" s="232"/>
      <c r="Z53" s="51"/>
      <c r="AA53" s="111"/>
      <c r="AB53" s="111"/>
      <c r="AC53" s="51"/>
      <c r="AD53" s="51"/>
      <c r="AE53" s="51"/>
      <c r="AF53" s="51"/>
      <c r="AG53" s="51"/>
      <c r="AH53" s="51"/>
      <c r="AI53" s="51"/>
      <c r="AJ53" s="51"/>
      <c r="AK53" s="51"/>
      <c r="AL53" s="89"/>
      <c r="AM53" s="334"/>
      <c r="AN53" s="55"/>
      <c r="AO53" s="232"/>
      <c r="AP53" s="232"/>
      <c r="AQ53" s="103"/>
    </row>
    <row r="54" spans="1:43" x14ac:dyDescent="0.2">
      <c r="A54" s="102"/>
      <c r="B54" s="93"/>
      <c r="C54" s="334"/>
      <c r="D54" s="55"/>
      <c r="E54" s="232"/>
      <c r="F54" s="232"/>
      <c r="G54" s="232"/>
      <c r="H54" s="232"/>
      <c r="I54" s="232"/>
      <c r="J54" s="232"/>
      <c r="K54" s="232"/>
      <c r="L54" s="232"/>
      <c r="M54" s="232"/>
      <c r="N54" s="88" t="s">
        <v>79</v>
      </c>
      <c r="O54" s="232"/>
      <c r="P54" s="232"/>
      <c r="Q54" s="232"/>
      <c r="R54" s="232"/>
      <c r="S54" s="232"/>
      <c r="T54" s="232"/>
      <c r="U54" s="232"/>
      <c r="W54" s="232"/>
      <c r="X54" s="88" t="s">
        <v>80</v>
      </c>
      <c r="Y54" s="232"/>
      <c r="Z54" s="232"/>
      <c r="AA54" s="232"/>
      <c r="AB54" s="232"/>
      <c r="AC54" s="232"/>
      <c r="AD54" s="232"/>
      <c r="AE54" s="232"/>
      <c r="AF54" s="232"/>
      <c r="AG54" s="232"/>
      <c r="AH54" s="232"/>
      <c r="AI54" s="232"/>
      <c r="AJ54" s="232"/>
      <c r="AK54" s="232"/>
      <c r="AL54" s="88"/>
      <c r="AM54" s="334"/>
      <c r="AN54" s="55"/>
      <c r="AO54" s="232"/>
      <c r="AP54" s="675">
        <v>107</v>
      </c>
      <c r="AQ54" s="103"/>
    </row>
    <row r="55" spans="1:43" x14ac:dyDescent="0.2">
      <c r="A55" s="102"/>
      <c r="B55" s="328"/>
      <c r="C55" s="334"/>
      <c r="D55" s="55"/>
      <c r="E55" s="232"/>
      <c r="F55" s="232"/>
      <c r="G55" s="232"/>
      <c r="H55" s="232"/>
      <c r="I55" s="232"/>
      <c r="J55" s="232"/>
      <c r="K55" s="232"/>
      <c r="L55" s="232"/>
      <c r="M55" s="232"/>
      <c r="N55" s="88"/>
      <c r="O55" s="232"/>
      <c r="P55" s="232"/>
      <c r="Q55" s="232"/>
      <c r="R55" s="232"/>
      <c r="S55" s="232"/>
      <c r="T55" s="232"/>
      <c r="U55" s="232"/>
      <c r="W55" s="232"/>
      <c r="X55" s="88" t="s">
        <v>81</v>
      </c>
      <c r="Y55" s="232"/>
      <c r="Z55" s="232"/>
      <c r="AA55" s="232"/>
      <c r="AB55" s="232"/>
      <c r="AC55" s="232"/>
      <c r="AD55" s="232"/>
      <c r="AE55" s="232"/>
      <c r="AF55" s="232"/>
      <c r="AG55" s="232"/>
      <c r="AH55" s="232"/>
      <c r="AI55" s="232"/>
      <c r="AJ55" s="232"/>
      <c r="AK55" s="232"/>
      <c r="AL55" s="88"/>
      <c r="AM55" s="334"/>
      <c r="AN55" s="55"/>
      <c r="AO55" s="232"/>
      <c r="AP55" s="675"/>
      <c r="AQ55" s="103"/>
    </row>
    <row r="56" spans="1:43" ht="6" customHeight="1" thickBot="1" x14ac:dyDescent="0.25">
      <c r="A56" s="104"/>
      <c r="B56" s="332"/>
      <c r="C56" s="86"/>
      <c r="D56" s="87"/>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105"/>
      <c r="AM56" s="86"/>
      <c r="AN56" s="87"/>
      <c r="AO56" s="85"/>
      <c r="AP56" s="85"/>
      <c r="AQ56" s="106"/>
    </row>
    <row r="57" spans="1:43" ht="6" customHeight="1" x14ac:dyDescent="0.2">
      <c r="A57" s="232"/>
      <c r="B57" s="328"/>
      <c r="C57" s="334"/>
      <c r="D57" s="55"/>
      <c r="E57" s="232"/>
      <c r="F57" s="232"/>
      <c r="G57" s="232"/>
      <c r="H57" s="232"/>
      <c r="I57" s="232"/>
      <c r="J57" s="232"/>
      <c r="K57" s="232"/>
      <c r="L57" s="232"/>
      <c r="M57" s="232"/>
      <c r="N57" s="232"/>
      <c r="O57" s="232"/>
      <c r="P57" s="232"/>
      <c r="Q57" s="232"/>
      <c r="R57" s="232"/>
      <c r="S57" s="232"/>
      <c r="T57" s="232"/>
      <c r="U57" s="334"/>
      <c r="V57" s="55"/>
      <c r="W57" s="232"/>
      <c r="X57" s="232"/>
      <c r="Y57" s="232"/>
      <c r="Z57" s="232"/>
      <c r="AA57" s="232"/>
      <c r="AB57" s="232"/>
      <c r="AC57" s="232"/>
      <c r="AD57" s="232"/>
      <c r="AE57" s="232"/>
      <c r="AF57" s="232"/>
      <c r="AG57" s="232"/>
      <c r="AH57" s="232"/>
      <c r="AI57" s="232"/>
      <c r="AJ57" s="232"/>
      <c r="AK57" s="232"/>
      <c r="AL57" s="88"/>
      <c r="AM57" s="334"/>
      <c r="AN57" s="55"/>
      <c r="AO57" s="232"/>
      <c r="AP57" s="232"/>
      <c r="AQ57" s="232"/>
    </row>
    <row r="58" spans="1:43" x14ac:dyDescent="0.2">
      <c r="A58" s="232"/>
      <c r="B58" s="93">
        <v>106</v>
      </c>
      <c r="C58" s="334"/>
      <c r="D58" s="55"/>
      <c r="E58" s="671" t="str">
        <f ca="1">VLOOKUP(INDIRECT(ADDRESS(ROW(),COLUMN()-3)),Language_Translations,MATCH(Language_Selected,Language_Options,0),FALSE)</f>
        <v>In what month and year did you move here?</v>
      </c>
      <c r="F58" s="671"/>
      <c r="G58" s="671"/>
      <c r="H58" s="671"/>
      <c r="I58" s="671"/>
      <c r="J58" s="671"/>
      <c r="K58" s="671"/>
      <c r="L58" s="671"/>
      <c r="M58" s="671"/>
      <c r="N58" s="671"/>
      <c r="O58" s="671"/>
      <c r="P58" s="671"/>
      <c r="Q58" s="671"/>
      <c r="R58" s="671"/>
      <c r="S58" s="671"/>
      <c r="T58" s="671"/>
      <c r="U58" s="334"/>
      <c r="V58" s="55"/>
      <c r="W58" s="232"/>
      <c r="X58" s="232"/>
      <c r="Y58" s="232"/>
      <c r="Z58" s="232"/>
      <c r="AA58" s="232"/>
      <c r="AB58" s="232"/>
      <c r="AC58" s="232"/>
      <c r="AD58" s="232"/>
      <c r="AE58" s="232"/>
      <c r="AF58" s="232"/>
      <c r="AG58" s="232"/>
      <c r="AH58" s="232"/>
      <c r="AI58" s="29"/>
      <c r="AJ58" s="50"/>
      <c r="AK58" s="29"/>
      <c r="AL58" s="23"/>
      <c r="AM58" s="334"/>
      <c r="AN58" s="55"/>
      <c r="AO58" s="232"/>
      <c r="AP58" s="232"/>
      <c r="AQ58" s="232"/>
    </row>
    <row r="59" spans="1:43" x14ac:dyDescent="0.2">
      <c r="A59" s="232"/>
      <c r="B59" s="328"/>
      <c r="C59" s="334"/>
      <c r="D59" s="55"/>
      <c r="E59" s="671"/>
      <c r="F59" s="671"/>
      <c r="G59" s="671"/>
      <c r="H59" s="671"/>
      <c r="I59" s="671"/>
      <c r="J59" s="671"/>
      <c r="K59" s="671"/>
      <c r="L59" s="671"/>
      <c r="M59" s="671"/>
      <c r="N59" s="671"/>
      <c r="O59" s="671"/>
      <c r="P59" s="671"/>
      <c r="Q59" s="671"/>
      <c r="R59" s="671"/>
      <c r="S59" s="671"/>
      <c r="T59" s="671"/>
      <c r="U59" s="334"/>
      <c r="V59" s="55"/>
      <c r="W59" s="232" t="s">
        <v>16</v>
      </c>
      <c r="X59" s="232"/>
      <c r="Y59" s="232"/>
      <c r="Z59" s="51" t="s">
        <v>9</v>
      </c>
      <c r="AA59" s="111"/>
      <c r="AB59" s="51"/>
      <c r="AC59" s="51"/>
      <c r="AD59" s="51"/>
      <c r="AE59" s="51"/>
      <c r="AF59" s="51"/>
      <c r="AG59" s="51"/>
      <c r="AH59" s="51"/>
      <c r="AI59" s="28"/>
      <c r="AJ59" s="52"/>
      <c r="AK59" s="28"/>
      <c r="AL59" s="24"/>
      <c r="AM59" s="334"/>
      <c r="AN59" s="55"/>
      <c r="AO59" s="232"/>
      <c r="AP59" s="232"/>
      <c r="AQ59" s="232"/>
    </row>
    <row r="60" spans="1:43" x14ac:dyDescent="0.2">
      <c r="A60" s="232"/>
      <c r="B60" s="328"/>
      <c r="C60" s="334"/>
      <c r="D60" s="55"/>
      <c r="E60" s="671"/>
      <c r="F60" s="671"/>
      <c r="G60" s="671"/>
      <c r="H60" s="671"/>
      <c r="I60" s="671"/>
      <c r="J60" s="671"/>
      <c r="K60" s="671"/>
      <c r="L60" s="671"/>
      <c r="M60" s="671"/>
      <c r="N60" s="671"/>
      <c r="O60" s="671"/>
      <c r="P60" s="671"/>
      <c r="Q60" s="671"/>
      <c r="R60" s="671"/>
      <c r="S60" s="671"/>
      <c r="T60" s="671"/>
      <c r="U60" s="334"/>
      <c r="V60" s="55"/>
      <c r="W60" s="232"/>
      <c r="X60" s="232"/>
      <c r="Y60" s="232"/>
      <c r="Z60" s="232"/>
      <c r="AA60" s="232"/>
      <c r="AB60" s="232"/>
      <c r="AC60" s="232"/>
      <c r="AD60" s="232"/>
      <c r="AE60" s="232"/>
      <c r="AF60" s="232"/>
      <c r="AG60" s="232"/>
      <c r="AH60" s="232"/>
      <c r="AI60" s="232"/>
      <c r="AJ60" s="232"/>
      <c r="AK60" s="232"/>
      <c r="AL60" s="88"/>
      <c r="AM60" s="334"/>
      <c r="AN60" s="55"/>
      <c r="AO60" s="232"/>
      <c r="AP60" s="232"/>
      <c r="AQ60" s="232"/>
    </row>
    <row r="61" spans="1:43" x14ac:dyDescent="0.2">
      <c r="A61" s="232"/>
      <c r="B61" s="328"/>
      <c r="C61" s="334"/>
      <c r="D61" s="55"/>
      <c r="E61" s="671"/>
      <c r="F61" s="671"/>
      <c r="G61" s="671"/>
      <c r="H61" s="671"/>
      <c r="I61" s="671"/>
      <c r="J61" s="671"/>
      <c r="K61" s="671"/>
      <c r="L61" s="671"/>
      <c r="M61" s="671"/>
      <c r="N61" s="671"/>
      <c r="O61" s="671"/>
      <c r="P61" s="671"/>
      <c r="Q61" s="671"/>
      <c r="R61" s="671"/>
      <c r="S61" s="671"/>
      <c r="T61" s="671"/>
      <c r="U61" s="334"/>
      <c r="V61" s="55"/>
      <c r="W61" s="232" t="s">
        <v>82</v>
      </c>
      <c r="X61" s="232"/>
      <c r="Y61" s="232"/>
      <c r="Z61" s="232"/>
      <c r="AA61" s="232"/>
      <c r="AB61" s="232"/>
      <c r="AC61" s="232"/>
      <c r="AD61" s="51" t="s">
        <v>9</v>
      </c>
      <c r="AE61" s="51"/>
      <c r="AF61" s="51"/>
      <c r="AG61" s="111"/>
      <c r="AH61" s="51"/>
      <c r="AI61" s="51"/>
      <c r="AJ61" s="51"/>
      <c r="AK61" s="51"/>
      <c r="AL61" s="89" t="s">
        <v>83</v>
      </c>
      <c r="AM61" s="334"/>
      <c r="AN61" s="55"/>
      <c r="AO61" s="232"/>
      <c r="AP61" s="232"/>
      <c r="AQ61" s="232"/>
    </row>
    <row r="62" spans="1:43" x14ac:dyDescent="0.2">
      <c r="A62" s="232"/>
      <c r="B62" s="328"/>
      <c r="C62" s="334"/>
      <c r="D62" s="55"/>
      <c r="E62" s="671"/>
      <c r="F62" s="671"/>
      <c r="G62" s="671"/>
      <c r="H62" s="671"/>
      <c r="I62" s="671"/>
      <c r="J62" s="671"/>
      <c r="K62" s="671"/>
      <c r="L62" s="671"/>
      <c r="M62" s="671"/>
      <c r="N62" s="671"/>
      <c r="O62" s="671"/>
      <c r="P62" s="671"/>
      <c r="Q62" s="671"/>
      <c r="R62" s="671"/>
      <c r="S62" s="671"/>
      <c r="T62" s="671"/>
      <c r="U62" s="334"/>
      <c r="V62" s="55"/>
      <c r="W62" s="232"/>
      <c r="X62" s="232"/>
      <c r="Y62" s="232"/>
      <c r="Z62" s="232"/>
      <c r="AA62" s="232"/>
      <c r="AB62" s="232"/>
      <c r="AC62" s="232"/>
      <c r="AD62" s="232"/>
      <c r="AE62" s="232"/>
      <c r="AF62" s="232"/>
      <c r="AG62" s="232"/>
      <c r="AH62" s="232"/>
      <c r="AI62" s="232"/>
      <c r="AJ62" s="232"/>
      <c r="AK62" s="232"/>
      <c r="AL62" s="89"/>
      <c r="AM62" s="334"/>
      <c r="AN62" s="55"/>
      <c r="AO62" s="232"/>
      <c r="AP62" s="232"/>
      <c r="AQ62" s="232"/>
    </row>
    <row r="63" spans="1:43" x14ac:dyDescent="0.2">
      <c r="A63" s="232"/>
      <c r="B63" s="328"/>
      <c r="C63" s="334"/>
      <c r="D63" s="55"/>
      <c r="E63" s="671"/>
      <c r="F63" s="671"/>
      <c r="G63" s="671"/>
      <c r="H63" s="671"/>
      <c r="I63" s="671"/>
      <c r="J63" s="671"/>
      <c r="K63" s="671"/>
      <c r="L63" s="671"/>
      <c r="M63" s="671"/>
      <c r="N63" s="671"/>
      <c r="O63" s="671"/>
      <c r="P63" s="671"/>
      <c r="Q63" s="671"/>
      <c r="R63" s="671"/>
      <c r="S63" s="671"/>
      <c r="T63" s="671"/>
      <c r="U63" s="334"/>
      <c r="V63" s="55"/>
      <c r="W63" s="232"/>
      <c r="X63" s="232"/>
      <c r="Y63" s="232"/>
      <c r="Z63" s="232"/>
      <c r="AA63" s="232"/>
      <c r="AB63" s="232"/>
      <c r="AC63" s="232"/>
      <c r="AD63" s="232"/>
      <c r="AE63" s="29"/>
      <c r="AF63" s="50"/>
      <c r="AG63" s="29"/>
      <c r="AH63" s="50"/>
      <c r="AI63" s="29"/>
      <c r="AJ63" s="50"/>
      <c r="AK63" s="29"/>
      <c r="AL63" s="23"/>
      <c r="AM63" s="334"/>
      <c r="AN63" s="55"/>
      <c r="AO63" s="232"/>
      <c r="AP63" s="232"/>
      <c r="AQ63" s="232"/>
    </row>
    <row r="64" spans="1:43" x14ac:dyDescent="0.2">
      <c r="A64" s="232"/>
      <c r="B64" s="328"/>
      <c r="C64" s="334"/>
      <c r="D64" s="55"/>
      <c r="E64" s="671"/>
      <c r="F64" s="671"/>
      <c r="G64" s="671"/>
      <c r="H64" s="671"/>
      <c r="I64" s="671"/>
      <c r="J64" s="671"/>
      <c r="K64" s="671"/>
      <c r="L64" s="671"/>
      <c r="M64" s="671"/>
      <c r="N64" s="671"/>
      <c r="O64" s="671"/>
      <c r="P64" s="671"/>
      <c r="Q64" s="671"/>
      <c r="R64" s="671"/>
      <c r="S64" s="671"/>
      <c r="T64" s="671"/>
      <c r="U64" s="334"/>
      <c r="V64" s="55"/>
      <c r="W64" s="232" t="s">
        <v>17</v>
      </c>
      <c r="X64" s="232"/>
      <c r="Y64" s="51" t="s">
        <v>9</v>
      </c>
      <c r="Z64" s="111"/>
      <c r="AA64" s="51"/>
      <c r="AB64" s="51"/>
      <c r="AC64" s="51"/>
      <c r="AD64" s="51"/>
      <c r="AE64" s="28"/>
      <c r="AF64" s="52"/>
      <c r="AG64" s="28"/>
      <c r="AH64" s="52"/>
      <c r="AI64" s="28"/>
      <c r="AJ64" s="52"/>
      <c r="AK64" s="28"/>
      <c r="AL64" s="24"/>
      <c r="AM64" s="334"/>
      <c r="AN64" s="55"/>
      <c r="AO64" s="232"/>
      <c r="AP64" s="232"/>
      <c r="AQ64" s="232"/>
    </row>
    <row r="65" spans="1:43" x14ac:dyDescent="0.2">
      <c r="A65" s="232"/>
      <c r="B65" s="328"/>
      <c r="C65" s="334"/>
      <c r="D65" s="55"/>
      <c r="E65" s="671"/>
      <c r="F65" s="671"/>
      <c r="G65" s="671"/>
      <c r="H65" s="671"/>
      <c r="I65" s="671"/>
      <c r="J65" s="671"/>
      <c r="K65" s="671"/>
      <c r="L65" s="671"/>
      <c r="M65" s="671"/>
      <c r="N65" s="671"/>
      <c r="O65" s="671"/>
      <c r="P65" s="671"/>
      <c r="Q65" s="671"/>
      <c r="R65" s="671"/>
      <c r="S65" s="671"/>
      <c r="T65" s="671"/>
      <c r="U65" s="334"/>
      <c r="V65" s="55"/>
      <c r="W65" s="232"/>
      <c r="X65" s="232"/>
      <c r="Y65" s="232"/>
      <c r="Z65" s="232"/>
      <c r="AA65" s="232"/>
      <c r="AB65" s="232"/>
      <c r="AC65" s="232"/>
      <c r="AD65" s="232"/>
      <c r="AE65" s="232"/>
      <c r="AF65" s="232"/>
      <c r="AG65" s="232"/>
      <c r="AH65" s="232"/>
      <c r="AI65" s="232"/>
      <c r="AJ65" s="232"/>
      <c r="AK65" s="232"/>
      <c r="AL65" s="88"/>
      <c r="AM65" s="334"/>
      <c r="AN65" s="55"/>
      <c r="AO65" s="232"/>
      <c r="AP65" s="232"/>
      <c r="AQ65" s="232"/>
    </row>
    <row r="66" spans="1:43" x14ac:dyDescent="0.2">
      <c r="A66" s="232"/>
      <c r="B66" s="328"/>
      <c r="C66" s="334"/>
      <c r="D66" s="55"/>
      <c r="E66" s="671"/>
      <c r="F66" s="671"/>
      <c r="G66" s="671"/>
      <c r="H66" s="671"/>
      <c r="I66" s="671"/>
      <c r="J66" s="671"/>
      <c r="K66" s="671"/>
      <c r="L66" s="671"/>
      <c r="M66" s="671"/>
      <c r="N66" s="671"/>
      <c r="O66" s="671"/>
      <c r="P66" s="671"/>
      <c r="Q66" s="671"/>
      <c r="R66" s="671"/>
      <c r="S66" s="671"/>
      <c r="T66" s="671"/>
      <c r="U66" s="334"/>
      <c r="V66" s="55"/>
      <c r="W66" s="232" t="s">
        <v>84</v>
      </c>
      <c r="X66" s="232"/>
      <c r="Y66" s="232"/>
      <c r="Z66" s="232"/>
      <c r="AA66" s="232"/>
      <c r="AB66" s="232"/>
      <c r="AC66" s="232"/>
      <c r="AD66" s="51" t="s">
        <v>9</v>
      </c>
      <c r="AE66" s="51"/>
      <c r="AF66" s="111"/>
      <c r="AG66" s="51"/>
      <c r="AH66" s="51"/>
      <c r="AI66" s="51"/>
      <c r="AJ66" s="51"/>
      <c r="AK66" s="51"/>
      <c r="AL66" s="89" t="s">
        <v>85</v>
      </c>
      <c r="AM66" s="334"/>
      <c r="AN66" s="55"/>
      <c r="AO66" s="232"/>
      <c r="AP66" s="232"/>
      <c r="AQ66" s="232"/>
    </row>
    <row r="67" spans="1:43" ht="6" customHeight="1" x14ac:dyDescent="0.2">
      <c r="A67" s="91"/>
      <c r="B67" s="90"/>
      <c r="C67" s="52"/>
      <c r="D67" s="28"/>
      <c r="E67" s="91"/>
      <c r="F67" s="91"/>
      <c r="G67" s="91"/>
      <c r="H67" s="91"/>
      <c r="I67" s="91"/>
      <c r="J67" s="91"/>
      <c r="K67" s="91"/>
      <c r="L67" s="91"/>
      <c r="M67" s="91"/>
      <c r="N67" s="91"/>
      <c r="O67" s="91"/>
      <c r="P67" s="91"/>
      <c r="Q67" s="91"/>
      <c r="R67" s="91"/>
      <c r="S67" s="91"/>
      <c r="T67" s="91"/>
      <c r="U67" s="52"/>
      <c r="V67" s="28"/>
      <c r="W67" s="91"/>
      <c r="X67" s="91"/>
      <c r="Y67" s="91"/>
      <c r="Z67" s="91"/>
      <c r="AA67" s="91"/>
      <c r="AB67" s="91"/>
      <c r="AC67" s="91"/>
      <c r="AD67" s="91"/>
      <c r="AE67" s="91"/>
      <c r="AF67" s="91"/>
      <c r="AG67" s="91"/>
      <c r="AH67" s="91"/>
      <c r="AI67" s="91"/>
      <c r="AJ67" s="91"/>
      <c r="AK67" s="91"/>
      <c r="AL67" s="92"/>
      <c r="AM67" s="52"/>
      <c r="AN67" s="28"/>
      <c r="AO67" s="91"/>
      <c r="AP67" s="91"/>
      <c r="AQ67" s="91"/>
    </row>
    <row r="68" spans="1:43" ht="6" customHeight="1" x14ac:dyDescent="0.2">
      <c r="A68" s="18"/>
      <c r="B68" s="326"/>
      <c r="C68" s="50"/>
      <c r="D68" s="29"/>
      <c r="E68" s="18"/>
      <c r="F68" s="18"/>
      <c r="G68" s="18"/>
      <c r="H68" s="18"/>
      <c r="I68" s="18"/>
      <c r="J68" s="18"/>
      <c r="K68" s="18"/>
      <c r="L68" s="18"/>
      <c r="M68" s="18"/>
      <c r="N68" s="18"/>
      <c r="O68" s="18"/>
      <c r="P68" s="18"/>
      <c r="Q68" s="18"/>
      <c r="R68" s="18"/>
      <c r="S68" s="18"/>
      <c r="T68" s="18"/>
      <c r="U68" s="50"/>
      <c r="V68" s="29"/>
      <c r="W68" s="18"/>
      <c r="X68" s="18"/>
      <c r="Y68" s="18"/>
      <c r="Z68" s="18"/>
      <c r="AA68" s="18"/>
      <c r="AB68" s="18"/>
      <c r="AC68" s="18"/>
      <c r="AD68" s="18"/>
      <c r="AE68" s="18"/>
      <c r="AF68" s="18"/>
      <c r="AG68" s="18"/>
      <c r="AH68" s="18"/>
      <c r="AI68" s="18"/>
      <c r="AJ68" s="18"/>
      <c r="AK68" s="18"/>
      <c r="AL68" s="26"/>
      <c r="AM68" s="50"/>
      <c r="AN68" s="29"/>
      <c r="AO68" s="18"/>
      <c r="AP68" s="18"/>
      <c r="AQ68" s="18"/>
    </row>
    <row r="69" spans="1:43" ht="11.25" customHeight="1" x14ac:dyDescent="0.2">
      <c r="A69" s="232"/>
      <c r="B69" s="93">
        <v>107</v>
      </c>
      <c r="C69" s="334"/>
      <c r="D69" s="55"/>
      <c r="E69" s="671" t="str">
        <f ca="1">VLOOKUP(INDIRECT(ADDRESS(ROW(),COLUMN()-3)),Language_Translations,MATCH(Language_Selected,Language_Options,0),FALSE)</f>
        <v>Just before you moved here, which [PROVINCE/REGION/STATE] did you live in?</v>
      </c>
      <c r="F69" s="671"/>
      <c r="G69" s="671"/>
      <c r="H69" s="671"/>
      <c r="I69" s="671"/>
      <c r="J69" s="671"/>
      <c r="K69" s="671"/>
      <c r="L69" s="671"/>
      <c r="M69" s="671"/>
      <c r="N69" s="671"/>
      <c r="O69" s="671"/>
      <c r="P69" s="671"/>
      <c r="Q69" s="671"/>
      <c r="R69" s="671"/>
      <c r="S69" s="671"/>
      <c r="T69" s="671"/>
      <c r="U69" s="334"/>
      <c r="V69" s="55"/>
      <c r="W69" s="232" t="s">
        <v>66</v>
      </c>
      <c r="X69" s="232"/>
      <c r="Y69" s="232"/>
      <c r="Z69" s="232"/>
      <c r="AB69" s="111"/>
      <c r="AC69" s="51"/>
      <c r="AD69" s="51"/>
      <c r="AE69" s="51"/>
      <c r="AF69" s="51" t="s">
        <v>9</v>
      </c>
      <c r="AG69" s="51"/>
      <c r="AH69" s="51"/>
      <c r="AI69" s="51"/>
      <c r="AJ69" s="51"/>
      <c r="AK69" s="51"/>
      <c r="AL69" s="89" t="s">
        <v>67</v>
      </c>
      <c r="AM69" s="334"/>
      <c r="AN69" s="55"/>
      <c r="AO69" s="232"/>
      <c r="AP69" s="232"/>
      <c r="AQ69" s="232"/>
    </row>
    <row r="70" spans="1:43" x14ac:dyDescent="0.2">
      <c r="A70" s="232"/>
      <c r="B70" s="93"/>
      <c r="C70" s="334"/>
      <c r="D70" s="55"/>
      <c r="E70" s="671"/>
      <c r="F70" s="671"/>
      <c r="G70" s="671"/>
      <c r="H70" s="671"/>
      <c r="I70" s="671"/>
      <c r="J70" s="671"/>
      <c r="K70" s="671"/>
      <c r="L70" s="671"/>
      <c r="M70" s="671"/>
      <c r="N70" s="671"/>
      <c r="O70" s="671"/>
      <c r="P70" s="671"/>
      <c r="Q70" s="671"/>
      <c r="R70" s="671"/>
      <c r="S70" s="671"/>
      <c r="T70" s="671"/>
      <c r="U70" s="334"/>
      <c r="V70" s="55"/>
      <c r="W70" s="232" t="s">
        <v>66</v>
      </c>
      <c r="X70" s="232"/>
      <c r="Y70" s="232"/>
      <c r="Z70" s="232"/>
      <c r="AB70" s="111"/>
      <c r="AC70" s="51"/>
      <c r="AD70" s="51"/>
      <c r="AE70" s="51"/>
      <c r="AF70" s="51" t="s">
        <v>9</v>
      </c>
      <c r="AG70" s="51"/>
      <c r="AH70" s="51"/>
      <c r="AI70" s="51"/>
      <c r="AJ70" s="51"/>
      <c r="AK70" s="51"/>
      <c r="AL70" s="89" t="s">
        <v>68</v>
      </c>
      <c r="AM70" s="334"/>
      <c r="AN70" s="55"/>
      <c r="AO70" s="232"/>
      <c r="AP70" s="232"/>
      <c r="AQ70" s="232"/>
    </row>
    <row r="71" spans="1:43" x14ac:dyDescent="0.2">
      <c r="A71" s="232"/>
      <c r="B71" s="328"/>
      <c r="C71" s="334"/>
      <c r="D71" s="55"/>
      <c r="E71" s="671"/>
      <c r="F71" s="671"/>
      <c r="G71" s="671"/>
      <c r="H71" s="671"/>
      <c r="I71" s="671"/>
      <c r="J71" s="671"/>
      <c r="K71" s="671"/>
      <c r="L71" s="671"/>
      <c r="M71" s="671"/>
      <c r="N71" s="671"/>
      <c r="O71" s="671"/>
      <c r="P71" s="671"/>
      <c r="Q71" s="671"/>
      <c r="R71" s="671"/>
      <c r="S71" s="671"/>
      <c r="T71" s="671"/>
      <c r="U71" s="334"/>
      <c r="V71" s="55"/>
      <c r="W71" s="232" t="s">
        <v>66</v>
      </c>
      <c r="X71" s="232"/>
      <c r="Y71" s="232"/>
      <c r="Z71" s="232"/>
      <c r="AB71" s="111"/>
      <c r="AC71" s="51"/>
      <c r="AD71" s="51"/>
      <c r="AE71" s="51"/>
      <c r="AF71" s="51" t="s">
        <v>9</v>
      </c>
      <c r="AG71" s="51"/>
      <c r="AH71" s="51"/>
      <c r="AI71" s="51"/>
      <c r="AJ71" s="51"/>
      <c r="AK71" s="51"/>
      <c r="AL71" s="89" t="s">
        <v>69</v>
      </c>
      <c r="AM71" s="334"/>
      <c r="AN71" s="55"/>
      <c r="AO71" s="232"/>
      <c r="AP71" s="232"/>
      <c r="AQ71" s="232"/>
    </row>
    <row r="72" spans="1:43" x14ac:dyDescent="0.2">
      <c r="A72" s="232"/>
      <c r="B72" s="328"/>
      <c r="C72" s="334"/>
      <c r="D72" s="55"/>
      <c r="E72" s="671"/>
      <c r="F72" s="671"/>
      <c r="G72" s="671"/>
      <c r="H72" s="671"/>
      <c r="I72" s="671"/>
      <c r="J72" s="671"/>
      <c r="K72" s="671"/>
      <c r="L72" s="671"/>
      <c r="M72" s="671"/>
      <c r="N72" s="671"/>
      <c r="O72" s="671"/>
      <c r="P72" s="671"/>
      <c r="Q72" s="671"/>
      <c r="R72" s="671"/>
      <c r="S72" s="671"/>
      <c r="T72" s="671"/>
      <c r="U72" s="334"/>
      <c r="V72" s="55"/>
      <c r="W72" s="232" t="s">
        <v>70</v>
      </c>
      <c r="X72" s="232"/>
      <c r="Y72" s="232"/>
      <c r="Z72" s="232"/>
      <c r="AB72" s="111"/>
      <c r="AC72" s="51"/>
      <c r="AD72" s="51"/>
      <c r="AE72" s="51" t="s">
        <v>9</v>
      </c>
      <c r="AF72" s="51"/>
      <c r="AG72" s="51"/>
      <c r="AH72" s="51"/>
      <c r="AI72" s="51"/>
      <c r="AJ72" s="51"/>
      <c r="AK72" s="51"/>
      <c r="AL72" s="89" t="s">
        <v>71</v>
      </c>
      <c r="AM72" s="334"/>
      <c r="AN72" s="55"/>
      <c r="AO72" s="232"/>
      <c r="AP72" s="232"/>
      <c r="AQ72" s="232"/>
    </row>
    <row r="73" spans="1:43" ht="6" customHeight="1" x14ac:dyDescent="0.2">
      <c r="A73" s="91"/>
      <c r="B73" s="90"/>
      <c r="C73" s="52"/>
      <c r="D73" s="28"/>
      <c r="E73" s="91"/>
      <c r="F73" s="91"/>
      <c r="G73" s="91"/>
      <c r="H73" s="91"/>
      <c r="I73" s="91"/>
      <c r="J73" s="91"/>
      <c r="K73" s="91"/>
      <c r="L73" s="91"/>
      <c r="M73" s="91"/>
      <c r="N73" s="91"/>
      <c r="O73" s="91"/>
      <c r="P73" s="91"/>
      <c r="Q73" s="91"/>
      <c r="R73" s="91"/>
      <c r="S73" s="91"/>
      <c r="T73" s="91"/>
      <c r="U73" s="52"/>
      <c r="V73" s="28"/>
      <c r="W73" s="91"/>
      <c r="X73" s="91"/>
      <c r="Y73" s="91"/>
      <c r="Z73" s="91"/>
      <c r="AA73" s="91"/>
      <c r="AB73" s="91"/>
      <c r="AC73" s="91"/>
      <c r="AD73" s="91"/>
      <c r="AE73" s="91"/>
      <c r="AF73" s="91"/>
      <c r="AG73" s="91"/>
      <c r="AH73" s="91"/>
      <c r="AI73" s="91"/>
      <c r="AJ73" s="91"/>
      <c r="AK73" s="91"/>
      <c r="AL73" s="92"/>
      <c r="AM73" s="52"/>
      <c r="AN73" s="28"/>
      <c r="AO73" s="91"/>
      <c r="AP73" s="91"/>
      <c r="AQ73" s="91"/>
    </row>
    <row r="74" spans="1:43" ht="6" customHeight="1" x14ac:dyDescent="0.2">
      <c r="A74" s="18"/>
      <c r="B74" s="326"/>
      <c r="C74" s="50"/>
      <c r="D74" s="29"/>
      <c r="E74" s="18"/>
      <c r="F74" s="18"/>
      <c r="G74" s="18"/>
      <c r="H74" s="18"/>
      <c r="I74" s="18"/>
      <c r="J74" s="18"/>
      <c r="K74" s="18"/>
      <c r="L74" s="18"/>
      <c r="M74" s="18"/>
      <c r="N74" s="18"/>
      <c r="O74" s="18"/>
      <c r="P74" s="18"/>
      <c r="Q74" s="18"/>
      <c r="R74" s="18"/>
      <c r="S74" s="18"/>
      <c r="T74" s="18"/>
      <c r="U74" s="50"/>
      <c r="V74" s="29"/>
      <c r="W74" s="18"/>
      <c r="X74" s="18"/>
      <c r="Y74" s="18"/>
      <c r="Z74" s="18"/>
      <c r="AA74" s="18"/>
      <c r="AB74" s="18"/>
      <c r="AC74" s="18"/>
      <c r="AD74" s="18"/>
      <c r="AE74" s="18"/>
      <c r="AF74" s="18"/>
      <c r="AG74" s="18"/>
      <c r="AH74" s="18"/>
      <c r="AI74" s="18"/>
      <c r="AJ74" s="18"/>
      <c r="AK74" s="18"/>
      <c r="AL74" s="26"/>
      <c r="AM74" s="50"/>
      <c r="AN74" s="29"/>
      <c r="AO74" s="18"/>
      <c r="AP74" s="18"/>
      <c r="AQ74" s="18"/>
    </row>
    <row r="75" spans="1:43" ht="11.25" customHeight="1" x14ac:dyDescent="0.2">
      <c r="A75" s="232"/>
      <c r="B75" s="93">
        <v>108</v>
      </c>
      <c r="C75" s="334"/>
      <c r="D75" s="55"/>
      <c r="E75" s="671" t="str">
        <f ca="1">VLOOKUP(INDIRECT(ADDRESS(ROW(),COLUMN()-3)),Language_Translations,MATCH(Language_Selected,Language_Options,0),FALSE)</f>
        <v>Just before you moved here, did you live in a city, in a town, or in a rural area?</v>
      </c>
      <c r="F75" s="671"/>
      <c r="G75" s="671"/>
      <c r="H75" s="671"/>
      <c r="I75" s="671"/>
      <c r="J75" s="671"/>
      <c r="K75" s="671"/>
      <c r="L75" s="671"/>
      <c r="M75" s="671"/>
      <c r="N75" s="671"/>
      <c r="O75" s="671"/>
      <c r="P75" s="671"/>
      <c r="Q75" s="671"/>
      <c r="R75" s="671"/>
      <c r="S75" s="671"/>
      <c r="T75" s="671"/>
      <c r="U75" s="334"/>
      <c r="V75" s="55"/>
      <c r="W75" s="232" t="s">
        <v>86</v>
      </c>
      <c r="X75" s="232"/>
      <c r="Y75" s="232"/>
      <c r="Z75" s="51" t="s">
        <v>9</v>
      </c>
      <c r="AA75" s="111"/>
      <c r="AB75" s="111"/>
      <c r="AC75" s="51"/>
      <c r="AD75" s="51"/>
      <c r="AE75" s="51"/>
      <c r="AF75" s="51"/>
      <c r="AG75" s="51"/>
      <c r="AH75" s="51"/>
      <c r="AI75" s="51"/>
      <c r="AJ75" s="51"/>
      <c r="AK75" s="51"/>
      <c r="AL75" s="89" t="s">
        <v>87</v>
      </c>
      <c r="AM75" s="334"/>
      <c r="AN75" s="55"/>
      <c r="AO75" s="232"/>
      <c r="AP75" s="232"/>
      <c r="AQ75" s="232"/>
    </row>
    <row r="76" spans="1:43" x14ac:dyDescent="0.2">
      <c r="A76" s="232"/>
      <c r="B76" s="93"/>
      <c r="C76" s="334"/>
      <c r="D76" s="55"/>
      <c r="E76" s="671"/>
      <c r="F76" s="671"/>
      <c r="G76" s="671"/>
      <c r="H76" s="671"/>
      <c r="I76" s="671"/>
      <c r="J76" s="671"/>
      <c r="K76" s="671"/>
      <c r="L76" s="671"/>
      <c r="M76" s="671"/>
      <c r="N76" s="671"/>
      <c r="O76" s="671"/>
      <c r="P76" s="671"/>
      <c r="Q76" s="671"/>
      <c r="R76" s="671"/>
      <c r="S76" s="671"/>
      <c r="T76" s="671"/>
      <c r="U76" s="334"/>
      <c r="V76" s="55"/>
      <c r="W76" s="232" t="s">
        <v>88</v>
      </c>
      <c r="X76" s="232"/>
      <c r="Y76" s="232"/>
      <c r="Z76" s="51" t="s">
        <v>9</v>
      </c>
      <c r="AA76" s="51"/>
      <c r="AB76" s="111"/>
      <c r="AC76" s="111"/>
      <c r="AD76" s="51"/>
      <c r="AE76" s="51"/>
      <c r="AF76" s="51"/>
      <c r="AG76" s="51"/>
      <c r="AH76" s="51"/>
      <c r="AI76" s="51"/>
      <c r="AJ76" s="51"/>
      <c r="AK76" s="51"/>
      <c r="AL76" s="89" t="s">
        <v>89</v>
      </c>
      <c r="AM76" s="334"/>
      <c r="AN76" s="55"/>
      <c r="AO76" s="232"/>
      <c r="AP76" s="232"/>
      <c r="AQ76" s="232"/>
    </row>
    <row r="77" spans="1:43" x14ac:dyDescent="0.2">
      <c r="A77" s="232"/>
      <c r="B77" s="328"/>
      <c r="C77" s="334"/>
      <c r="D77" s="55"/>
      <c r="E77" s="671"/>
      <c r="F77" s="671"/>
      <c r="G77" s="671"/>
      <c r="H77" s="671"/>
      <c r="I77" s="671"/>
      <c r="J77" s="671"/>
      <c r="K77" s="671"/>
      <c r="L77" s="671"/>
      <c r="M77" s="671"/>
      <c r="N77" s="671"/>
      <c r="O77" s="671"/>
      <c r="P77" s="671"/>
      <c r="Q77" s="671"/>
      <c r="R77" s="671"/>
      <c r="S77" s="671"/>
      <c r="T77" s="671"/>
      <c r="U77" s="334"/>
      <c r="V77" s="55"/>
      <c r="W77" s="232" t="s">
        <v>90</v>
      </c>
      <c r="X77" s="232"/>
      <c r="Y77" s="232"/>
      <c r="Z77" s="232"/>
      <c r="AB77" s="51" t="s">
        <v>9</v>
      </c>
      <c r="AC77" s="51"/>
      <c r="AD77" s="51"/>
      <c r="AE77" s="51"/>
      <c r="AF77" s="51"/>
      <c r="AG77" s="51"/>
      <c r="AH77" s="51"/>
      <c r="AI77" s="51"/>
      <c r="AJ77" s="51"/>
      <c r="AK77" s="51"/>
      <c r="AL77" s="89" t="s">
        <v>91</v>
      </c>
      <c r="AM77" s="334"/>
      <c r="AN77" s="55"/>
      <c r="AO77" s="232"/>
      <c r="AP77" s="232"/>
      <c r="AQ77" s="232"/>
    </row>
    <row r="78" spans="1:43" ht="6" customHeight="1" x14ac:dyDescent="0.2">
      <c r="A78" s="91"/>
      <c r="B78" s="90"/>
      <c r="C78" s="52"/>
      <c r="D78" s="28"/>
      <c r="E78" s="91"/>
      <c r="F78" s="91"/>
      <c r="G78" s="91"/>
      <c r="H78" s="91"/>
      <c r="I78" s="91"/>
      <c r="J78" s="91"/>
      <c r="K78" s="91"/>
      <c r="L78" s="91"/>
      <c r="M78" s="91"/>
      <c r="N78" s="91"/>
      <c r="O78" s="91"/>
      <c r="P78" s="91"/>
      <c r="Q78" s="91"/>
      <c r="R78" s="91"/>
      <c r="S78" s="91"/>
      <c r="T78" s="91"/>
      <c r="U78" s="52"/>
      <c r="V78" s="28"/>
      <c r="W78" s="91"/>
      <c r="X78" s="91"/>
      <c r="Y78" s="91"/>
      <c r="Z78" s="91"/>
      <c r="AA78" s="91"/>
      <c r="AB78" s="91"/>
      <c r="AC78" s="91"/>
      <c r="AD78" s="91"/>
      <c r="AE78" s="91"/>
      <c r="AF78" s="91"/>
      <c r="AG78" s="91"/>
      <c r="AH78" s="91"/>
      <c r="AI78" s="91"/>
      <c r="AJ78" s="91"/>
      <c r="AK78" s="91"/>
      <c r="AL78" s="92"/>
      <c r="AM78" s="52"/>
      <c r="AN78" s="28"/>
      <c r="AO78" s="91"/>
      <c r="AP78" s="91"/>
      <c r="AQ78" s="91"/>
    </row>
    <row r="79" spans="1:43" ht="6" customHeight="1" x14ac:dyDescent="0.2">
      <c r="A79" s="18"/>
      <c r="B79" s="326"/>
      <c r="C79" s="50"/>
      <c r="D79" s="29"/>
      <c r="E79" s="18"/>
      <c r="F79" s="18"/>
      <c r="G79" s="18"/>
      <c r="H79" s="18"/>
      <c r="I79" s="18"/>
      <c r="J79" s="18"/>
      <c r="K79" s="18"/>
      <c r="L79" s="18"/>
      <c r="M79" s="18"/>
      <c r="N79" s="18"/>
      <c r="O79" s="18"/>
      <c r="P79" s="18"/>
      <c r="Q79" s="18"/>
      <c r="R79" s="18"/>
      <c r="S79" s="18"/>
      <c r="T79" s="18"/>
      <c r="U79" s="50"/>
      <c r="V79" s="29"/>
      <c r="W79" s="18"/>
      <c r="X79" s="18"/>
      <c r="Y79" s="18"/>
      <c r="Z79" s="18"/>
      <c r="AA79" s="18"/>
      <c r="AB79" s="18"/>
      <c r="AC79" s="18"/>
      <c r="AD79" s="18"/>
      <c r="AE79" s="18"/>
      <c r="AF79" s="18"/>
      <c r="AG79" s="18"/>
      <c r="AH79" s="18"/>
      <c r="AI79" s="18"/>
      <c r="AJ79" s="18"/>
      <c r="AK79" s="18"/>
      <c r="AL79" s="26"/>
      <c r="AM79" s="50"/>
      <c r="AN79" s="29"/>
      <c r="AO79" s="18"/>
      <c r="AP79" s="18"/>
      <c r="AQ79" s="18"/>
    </row>
    <row r="80" spans="1:43" ht="11.25" customHeight="1" x14ac:dyDescent="0.2">
      <c r="A80" s="232"/>
      <c r="B80" s="93">
        <v>109</v>
      </c>
      <c r="C80" s="334"/>
      <c r="D80" s="55"/>
      <c r="E80" s="671" t="str">
        <f ca="1">VLOOKUP(INDIRECT(ADDRESS(ROW(),COLUMN()-3)),Language_Translations,MATCH(Language_Selected,Language_Options,0),FALSE)</f>
        <v>Why did you move to this place?</v>
      </c>
      <c r="F80" s="671"/>
      <c r="G80" s="671"/>
      <c r="H80" s="671"/>
      <c r="I80" s="671"/>
      <c r="J80" s="671"/>
      <c r="K80" s="671"/>
      <c r="L80" s="671"/>
      <c r="M80" s="671"/>
      <c r="N80" s="671"/>
      <c r="O80" s="671"/>
      <c r="P80" s="671"/>
      <c r="Q80" s="671"/>
      <c r="R80" s="671"/>
      <c r="S80" s="671"/>
      <c r="T80" s="671"/>
      <c r="U80" s="334"/>
      <c r="V80" s="55"/>
      <c r="W80" s="232" t="s">
        <v>92</v>
      </c>
      <c r="X80" s="232"/>
      <c r="Y80" s="232"/>
      <c r="Z80" s="51"/>
      <c r="AA80" s="111"/>
      <c r="AB80" s="51" t="s">
        <v>9</v>
      </c>
      <c r="AC80" s="111"/>
      <c r="AD80" s="111"/>
      <c r="AE80" s="51"/>
      <c r="AF80" s="51"/>
      <c r="AG80" s="51"/>
      <c r="AH80" s="51"/>
      <c r="AI80" s="51"/>
      <c r="AJ80" s="51"/>
      <c r="AK80" s="51"/>
      <c r="AL80" s="89" t="s">
        <v>67</v>
      </c>
      <c r="AM80" s="334"/>
      <c r="AN80" s="55"/>
      <c r="AO80" s="232"/>
      <c r="AP80" s="232"/>
      <c r="AQ80" s="232"/>
    </row>
    <row r="81" spans="1:43" x14ac:dyDescent="0.2">
      <c r="A81" s="232"/>
      <c r="B81" s="93" t="s">
        <v>93</v>
      </c>
      <c r="C81" s="334"/>
      <c r="D81" s="55"/>
      <c r="E81" s="671"/>
      <c r="F81" s="671"/>
      <c r="G81" s="671"/>
      <c r="H81" s="671"/>
      <c r="I81" s="671"/>
      <c r="J81" s="671"/>
      <c r="K81" s="671"/>
      <c r="L81" s="671"/>
      <c r="M81" s="671"/>
      <c r="N81" s="671"/>
      <c r="O81" s="671"/>
      <c r="P81" s="671"/>
      <c r="Q81" s="671"/>
      <c r="R81" s="671"/>
      <c r="S81" s="671"/>
      <c r="T81" s="671"/>
      <c r="U81" s="334"/>
      <c r="V81" s="55"/>
      <c r="W81" s="232" t="s">
        <v>94</v>
      </c>
      <c r="X81" s="232"/>
      <c r="Y81" s="232"/>
      <c r="Z81" s="51"/>
      <c r="AA81" s="51"/>
      <c r="AB81" s="111"/>
      <c r="AC81" s="111"/>
      <c r="AE81" s="51" t="s">
        <v>9</v>
      </c>
      <c r="AF81" s="111"/>
      <c r="AG81" s="51"/>
      <c r="AH81" s="51"/>
      <c r="AI81" s="51"/>
      <c r="AJ81" s="51"/>
      <c r="AK81" s="51"/>
      <c r="AL81" s="89" t="s">
        <v>68</v>
      </c>
      <c r="AM81" s="334"/>
      <c r="AN81" s="55"/>
      <c r="AO81" s="232"/>
      <c r="AP81" s="232"/>
      <c r="AQ81" s="232"/>
    </row>
    <row r="82" spans="1:43" x14ac:dyDescent="0.2">
      <c r="A82" s="232"/>
      <c r="B82" s="93"/>
      <c r="C82" s="334"/>
      <c r="D82" s="55"/>
      <c r="E82" s="671"/>
      <c r="F82" s="671"/>
      <c r="G82" s="671"/>
      <c r="H82" s="671"/>
      <c r="I82" s="671"/>
      <c r="J82" s="671"/>
      <c r="K82" s="671"/>
      <c r="L82" s="671"/>
      <c r="M82" s="671"/>
      <c r="N82" s="671"/>
      <c r="O82" s="671"/>
      <c r="P82" s="671"/>
      <c r="Q82" s="671"/>
      <c r="R82" s="671"/>
      <c r="S82" s="671"/>
      <c r="T82" s="671"/>
      <c r="U82" s="334"/>
      <c r="V82" s="55"/>
      <c r="W82" s="232" t="s">
        <v>95</v>
      </c>
      <c r="X82" s="232"/>
      <c r="Y82" s="232"/>
      <c r="Z82" s="51"/>
      <c r="AA82" s="51"/>
      <c r="AB82" s="111"/>
      <c r="AD82" s="111"/>
      <c r="AE82" s="51" t="s">
        <v>9</v>
      </c>
      <c r="AF82" s="51"/>
      <c r="AG82" s="51"/>
      <c r="AH82" s="51"/>
      <c r="AI82" s="51"/>
      <c r="AJ82" s="51"/>
      <c r="AK82" s="51"/>
      <c r="AL82" s="89" t="s">
        <v>69</v>
      </c>
      <c r="AM82" s="334"/>
      <c r="AN82" s="55"/>
      <c r="AO82" s="232"/>
      <c r="AP82" s="232"/>
      <c r="AQ82" s="232"/>
    </row>
    <row r="83" spans="1:43" x14ac:dyDescent="0.2">
      <c r="A83" s="232"/>
      <c r="B83" s="93"/>
      <c r="C83" s="334"/>
      <c r="D83" s="55"/>
      <c r="E83" s="671"/>
      <c r="F83" s="671"/>
      <c r="G83" s="671"/>
      <c r="H83" s="671"/>
      <c r="I83" s="671"/>
      <c r="J83" s="671"/>
      <c r="K83" s="671"/>
      <c r="L83" s="671"/>
      <c r="M83" s="671"/>
      <c r="N83" s="671"/>
      <c r="O83" s="671"/>
      <c r="P83" s="671"/>
      <c r="Q83" s="671"/>
      <c r="R83" s="671"/>
      <c r="S83" s="671"/>
      <c r="T83" s="671"/>
      <c r="U83" s="334"/>
      <c r="V83" s="55"/>
      <c r="W83" s="232" t="s">
        <v>96</v>
      </c>
      <c r="X83" s="232"/>
      <c r="Y83" s="232"/>
      <c r="Z83" s="51"/>
      <c r="AA83" s="51"/>
      <c r="AB83" s="111"/>
      <c r="AC83" s="111"/>
      <c r="AD83" s="51"/>
      <c r="AE83" s="51"/>
      <c r="AF83" s="51"/>
      <c r="AG83" s="51"/>
      <c r="AL83"/>
      <c r="AM83" s="334"/>
      <c r="AN83" s="55"/>
      <c r="AO83" s="232"/>
      <c r="AP83" s="232"/>
      <c r="AQ83" s="232"/>
    </row>
    <row r="84" spans="1:43" x14ac:dyDescent="0.2">
      <c r="A84" s="232"/>
      <c r="B84" s="93"/>
      <c r="C84" s="334"/>
      <c r="D84" s="55"/>
      <c r="E84" s="671"/>
      <c r="F84" s="671"/>
      <c r="G84" s="671"/>
      <c r="H84" s="671"/>
      <c r="I84" s="671"/>
      <c r="J84" s="671"/>
      <c r="K84" s="671"/>
      <c r="L84" s="671"/>
      <c r="M84" s="671"/>
      <c r="N84" s="671"/>
      <c r="O84" s="671"/>
      <c r="P84" s="671"/>
      <c r="Q84" s="671"/>
      <c r="R84" s="671"/>
      <c r="S84" s="671"/>
      <c r="T84" s="671"/>
      <c r="U84" s="334"/>
      <c r="V84" s="55"/>
      <c r="W84" s="232"/>
      <c r="X84" s="232" t="s">
        <v>97</v>
      </c>
      <c r="Y84" s="232"/>
      <c r="Z84" s="51"/>
      <c r="AB84" s="111"/>
      <c r="AC84" s="111"/>
      <c r="AD84" s="51"/>
      <c r="AE84" s="51"/>
      <c r="AG84" s="51" t="s">
        <v>9</v>
      </c>
      <c r="AH84" s="51"/>
      <c r="AI84" s="51"/>
      <c r="AJ84" s="51"/>
      <c r="AK84" s="51"/>
      <c r="AL84" s="89" t="s">
        <v>98</v>
      </c>
      <c r="AM84" s="334"/>
      <c r="AN84" s="55"/>
      <c r="AO84" s="232"/>
      <c r="AP84" s="232"/>
      <c r="AQ84" s="232"/>
    </row>
    <row r="85" spans="1:43" x14ac:dyDescent="0.2">
      <c r="A85" s="232"/>
      <c r="B85" s="93"/>
      <c r="C85" s="334"/>
      <c r="D85" s="55"/>
      <c r="E85" s="671"/>
      <c r="F85" s="671"/>
      <c r="G85" s="671"/>
      <c r="H85" s="671"/>
      <c r="I85" s="671"/>
      <c r="J85" s="671"/>
      <c r="K85" s="671"/>
      <c r="L85" s="671"/>
      <c r="M85" s="671"/>
      <c r="N85" s="671"/>
      <c r="O85" s="671"/>
      <c r="P85" s="671"/>
      <c r="Q85" s="671"/>
      <c r="R85" s="671"/>
      <c r="S85" s="671"/>
      <c r="T85" s="671"/>
      <c r="U85" s="334"/>
      <c r="V85" s="55"/>
      <c r="W85" s="232" t="s">
        <v>99</v>
      </c>
      <c r="X85" s="232"/>
      <c r="Y85" s="232"/>
      <c r="Z85" s="51"/>
      <c r="AA85" s="51"/>
      <c r="AB85" s="111"/>
      <c r="AC85" s="111"/>
      <c r="AD85" s="51"/>
      <c r="AE85" s="51" t="s">
        <v>9</v>
      </c>
      <c r="AF85" s="111"/>
      <c r="AG85" s="111"/>
      <c r="AH85" s="51"/>
      <c r="AI85" s="51"/>
      <c r="AJ85" s="51"/>
      <c r="AK85" s="51"/>
      <c r="AL85" s="89" t="s">
        <v>100</v>
      </c>
      <c r="AM85" s="334"/>
      <c r="AN85" s="55"/>
      <c r="AO85" s="232"/>
      <c r="AP85" s="232"/>
      <c r="AQ85" s="232"/>
    </row>
    <row r="86" spans="1:43" x14ac:dyDescent="0.2">
      <c r="A86" s="232"/>
      <c r="B86" s="93"/>
      <c r="C86" s="334"/>
      <c r="D86" s="55"/>
      <c r="E86" s="671"/>
      <c r="F86" s="671"/>
      <c r="G86" s="671"/>
      <c r="H86" s="671"/>
      <c r="I86" s="671"/>
      <c r="J86" s="671"/>
      <c r="K86" s="671"/>
      <c r="L86" s="671"/>
      <c r="M86" s="671"/>
      <c r="N86" s="671"/>
      <c r="O86" s="671"/>
      <c r="P86" s="671"/>
      <c r="Q86" s="671"/>
      <c r="R86" s="671"/>
      <c r="S86" s="671"/>
      <c r="T86" s="671"/>
      <c r="U86" s="334"/>
      <c r="V86" s="55"/>
      <c r="W86" s="232" t="s">
        <v>101</v>
      </c>
      <c r="X86" s="232"/>
      <c r="Y86" s="232"/>
      <c r="Z86" s="363"/>
      <c r="AA86" s="363"/>
      <c r="AB86" s="364"/>
      <c r="AC86" s="364"/>
      <c r="AD86" s="363"/>
      <c r="AE86" s="363"/>
      <c r="AF86" s="363"/>
      <c r="AG86" s="363"/>
      <c r="AH86" s="363"/>
      <c r="AI86" s="363"/>
      <c r="AJ86" s="363"/>
      <c r="AK86" s="363"/>
      <c r="AL86" s="89" t="s">
        <v>71</v>
      </c>
      <c r="AM86" s="334"/>
      <c r="AN86" s="55"/>
      <c r="AO86" s="232"/>
      <c r="AP86" s="232"/>
      <c r="AQ86" s="232"/>
    </row>
    <row r="87" spans="1:43" x14ac:dyDescent="0.2">
      <c r="A87" s="232"/>
      <c r="B87" s="328"/>
      <c r="C87" s="334"/>
      <c r="D87" s="55"/>
      <c r="E87" s="671"/>
      <c r="F87" s="671"/>
      <c r="G87" s="671"/>
      <c r="H87" s="671"/>
      <c r="I87" s="671"/>
      <c r="J87" s="671"/>
      <c r="K87" s="671"/>
      <c r="L87" s="671"/>
      <c r="M87" s="671"/>
      <c r="N87" s="671"/>
      <c r="O87" s="671"/>
      <c r="P87" s="671"/>
      <c r="Q87" s="671"/>
      <c r="R87" s="671"/>
      <c r="S87" s="671"/>
      <c r="T87" s="671"/>
      <c r="U87" s="334"/>
      <c r="V87" s="55"/>
      <c r="X87" s="232"/>
      <c r="Y87" s="232"/>
      <c r="Z87" s="311" t="s">
        <v>102</v>
      </c>
      <c r="AA87" s="312"/>
      <c r="AB87" s="311"/>
      <c r="AC87" s="311"/>
      <c r="AD87" s="311"/>
      <c r="AE87" s="311"/>
      <c r="AF87" s="311"/>
      <c r="AG87" s="311"/>
      <c r="AH87" s="311"/>
      <c r="AI87" s="311"/>
      <c r="AJ87" s="311"/>
      <c r="AK87" s="311"/>
      <c r="AL87" s="89"/>
      <c r="AM87" s="334"/>
      <c r="AN87" s="55"/>
      <c r="AO87" s="232"/>
      <c r="AP87" s="232"/>
      <c r="AQ87" s="232"/>
    </row>
    <row r="88" spans="1:43" ht="6" customHeight="1" x14ac:dyDescent="0.2">
      <c r="A88" s="91"/>
      <c r="B88" s="90"/>
      <c r="C88" s="52"/>
      <c r="D88" s="28"/>
      <c r="E88" s="91"/>
      <c r="F88" s="91"/>
      <c r="G88" s="91"/>
      <c r="H88" s="91"/>
      <c r="I88" s="91"/>
      <c r="J88" s="91"/>
      <c r="K88" s="91"/>
      <c r="L88" s="91"/>
      <c r="M88" s="91"/>
      <c r="N88" s="91"/>
      <c r="O88" s="91"/>
      <c r="P88" s="91"/>
      <c r="Q88" s="91"/>
      <c r="R88" s="91"/>
      <c r="S88" s="91"/>
      <c r="T88" s="91"/>
      <c r="U88" s="52"/>
      <c r="V88" s="28"/>
      <c r="W88" s="91"/>
      <c r="X88" s="91"/>
      <c r="Y88" s="91"/>
      <c r="Z88" s="91"/>
      <c r="AA88" s="91"/>
      <c r="AB88" s="91"/>
      <c r="AC88" s="91"/>
      <c r="AD88" s="91"/>
      <c r="AE88" s="91"/>
      <c r="AF88" s="91"/>
      <c r="AG88" s="91"/>
      <c r="AH88" s="91"/>
      <c r="AI88" s="91"/>
      <c r="AJ88" s="91"/>
      <c r="AK88" s="91"/>
      <c r="AL88" s="92"/>
      <c r="AM88" s="52"/>
      <c r="AN88" s="28"/>
      <c r="AO88" s="91"/>
      <c r="AP88" s="91"/>
      <c r="AQ88" s="91"/>
    </row>
    <row r="89" spans="1:43" ht="6" customHeight="1" x14ac:dyDescent="0.2">
      <c r="A89" s="18"/>
      <c r="B89" s="326"/>
      <c r="C89" s="50"/>
      <c r="D89" s="29"/>
      <c r="E89" s="18"/>
      <c r="F89" s="18"/>
      <c r="G89" s="18"/>
      <c r="H89" s="18"/>
      <c r="I89" s="18"/>
      <c r="J89" s="18"/>
      <c r="K89" s="18"/>
      <c r="L89" s="18"/>
      <c r="M89" s="18"/>
      <c r="N89" s="18"/>
      <c r="O89" s="18"/>
      <c r="P89" s="18"/>
      <c r="Q89" s="18"/>
      <c r="R89" s="18"/>
      <c r="S89" s="18"/>
      <c r="T89" s="18"/>
      <c r="U89" s="50"/>
      <c r="V89" s="29"/>
      <c r="W89" s="18"/>
      <c r="X89" s="18"/>
      <c r="Y89" s="18"/>
      <c r="Z89" s="18"/>
      <c r="AA89" s="18"/>
      <c r="AB89" s="18"/>
      <c r="AC89" s="18"/>
      <c r="AD89" s="18"/>
      <c r="AE89" s="18"/>
      <c r="AF89" s="18"/>
      <c r="AG89" s="18"/>
      <c r="AH89" s="18"/>
      <c r="AI89" s="18"/>
      <c r="AJ89" s="18"/>
      <c r="AK89" s="18"/>
      <c r="AL89" s="26"/>
      <c r="AM89" s="50"/>
      <c r="AN89" s="29"/>
      <c r="AO89" s="18"/>
      <c r="AP89" s="18"/>
      <c r="AQ89" s="18"/>
    </row>
    <row r="90" spans="1:43" x14ac:dyDescent="0.2">
      <c r="A90" s="232"/>
      <c r="B90" s="93">
        <v>110</v>
      </c>
      <c r="C90" s="334"/>
      <c r="D90" s="55"/>
      <c r="E90" s="671" t="str">
        <f ca="1">VLOOKUP(INDIRECT(ADDRESS(ROW(),COLUMN()-3)),Language_Translations,MATCH(Language_Selected,Language_Options,0),FALSE)</f>
        <v>In what month and year were you born?</v>
      </c>
      <c r="F90" s="671"/>
      <c r="G90" s="671"/>
      <c r="H90" s="671"/>
      <c r="I90" s="671"/>
      <c r="J90" s="671"/>
      <c r="K90" s="671"/>
      <c r="L90" s="671"/>
      <c r="M90" s="671"/>
      <c r="N90" s="671"/>
      <c r="O90" s="671"/>
      <c r="P90" s="671"/>
      <c r="Q90" s="671"/>
      <c r="R90" s="671"/>
      <c r="S90" s="671"/>
      <c r="T90" s="671"/>
      <c r="U90" s="334"/>
      <c r="V90" s="55"/>
      <c r="W90" s="232"/>
      <c r="X90" s="232"/>
      <c r="Y90" s="232"/>
      <c r="Z90" s="232"/>
      <c r="AA90" s="232"/>
      <c r="AB90" s="232"/>
      <c r="AC90" s="232"/>
      <c r="AD90" s="232"/>
      <c r="AE90" s="232"/>
      <c r="AF90" s="232"/>
      <c r="AG90" s="232"/>
      <c r="AH90" s="232"/>
      <c r="AI90" s="29"/>
      <c r="AJ90" s="50"/>
      <c r="AK90" s="29"/>
      <c r="AL90" s="23"/>
      <c r="AM90" s="334"/>
      <c r="AN90" s="55"/>
      <c r="AO90" s="232"/>
      <c r="AP90" s="232"/>
      <c r="AQ90" s="232"/>
    </row>
    <row r="91" spans="1:43" x14ac:dyDescent="0.2">
      <c r="A91" s="232"/>
      <c r="B91" s="328"/>
      <c r="C91" s="334"/>
      <c r="D91" s="55"/>
      <c r="E91" s="671"/>
      <c r="F91" s="671"/>
      <c r="G91" s="671"/>
      <c r="H91" s="671"/>
      <c r="I91" s="671"/>
      <c r="J91" s="671"/>
      <c r="K91" s="671"/>
      <c r="L91" s="671"/>
      <c r="M91" s="671"/>
      <c r="N91" s="671"/>
      <c r="O91" s="671"/>
      <c r="P91" s="671"/>
      <c r="Q91" s="671"/>
      <c r="R91" s="671"/>
      <c r="S91" s="671"/>
      <c r="T91" s="671"/>
      <c r="U91" s="334"/>
      <c r="V91" s="55"/>
      <c r="W91" s="232" t="s">
        <v>16</v>
      </c>
      <c r="X91" s="232"/>
      <c r="Y91" s="232"/>
      <c r="Z91" s="51" t="s">
        <v>9</v>
      </c>
      <c r="AA91" s="111"/>
      <c r="AB91" s="51"/>
      <c r="AC91" s="51"/>
      <c r="AD91" s="51"/>
      <c r="AE91" s="51"/>
      <c r="AF91" s="51"/>
      <c r="AG91" s="51"/>
      <c r="AH91" s="51"/>
      <c r="AI91" s="28"/>
      <c r="AJ91" s="52"/>
      <c r="AK91" s="28"/>
      <c r="AL91" s="24"/>
      <c r="AM91" s="334"/>
      <c r="AN91" s="55"/>
      <c r="AO91" s="232"/>
      <c r="AP91" s="232"/>
      <c r="AQ91" s="232"/>
    </row>
    <row r="92" spans="1:43" x14ac:dyDescent="0.2">
      <c r="A92" s="232"/>
      <c r="B92" s="328"/>
      <c r="C92" s="334"/>
      <c r="D92" s="55"/>
      <c r="E92" s="671"/>
      <c r="F92" s="671"/>
      <c r="G92" s="671"/>
      <c r="H92" s="671"/>
      <c r="I92" s="671"/>
      <c r="J92" s="671"/>
      <c r="K92" s="671"/>
      <c r="L92" s="671"/>
      <c r="M92" s="671"/>
      <c r="N92" s="671"/>
      <c r="O92" s="671"/>
      <c r="P92" s="671"/>
      <c r="Q92" s="671"/>
      <c r="R92" s="671"/>
      <c r="S92" s="671"/>
      <c r="T92" s="671"/>
      <c r="U92" s="334"/>
      <c r="V92" s="55"/>
      <c r="W92" s="232"/>
      <c r="X92" s="232"/>
      <c r="Y92" s="232"/>
      <c r="Z92" s="232"/>
      <c r="AA92" s="232"/>
      <c r="AB92" s="232"/>
      <c r="AC92" s="232"/>
      <c r="AD92" s="232"/>
      <c r="AE92" s="232"/>
      <c r="AF92" s="232"/>
      <c r="AG92" s="232"/>
      <c r="AH92" s="232"/>
      <c r="AI92" s="232"/>
      <c r="AJ92" s="232"/>
      <c r="AK92" s="232"/>
      <c r="AL92" s="88"/>
      <c r="AM92" s="334"/>
      <c r="AN92" s="55"/>
      <c r="AO92" s="232"/>
      <c r="AP92" s="232"/>
      <c r="AQ92" s="232"/>
    </row>
    <row r="93" spans="1:43" x14ac:dyDescent="0.2">
      <c r="A93" s="232"/>
      <c r="B93" s="328"/>
      <c r="C93" s="334"/>
      <c r="D93" s="55"/>
      <c r="E93" s="671"/>
      <c r="F93" s="671"/>
      <c r="G93" s="671"/>
      <c r="H93" s="671"/>
      <c r="I93" s="671"/>
      <c r="J93" s="671"/>
      <c r="K93" s="671"/>
      <c r="L93" s="671"/>
      <c r="M93" s="671"/>
      <c r="N93" s="671"/>
      <c r="O93" s="671"/>
      <c r="P93" s="671"/>
      <c r="Q93" s="671"/>
      <c r="R93" s="671"/>
      <c r="S93" s="671"/>
      <c r="T93" s="671"/>
      <c r="U93" s="334"/>
      <c r="V93" s="55"/>
      <c r="W93" s="232" t="s">
        <v>82</v>
      </c>
      <c r="X93" s="232"/>
      <c r="Y93" s="232"/>
      <c r="Z93" s="232"/>
      <c r="AA93" s="232"/>
      <c r="AB93" s="232"/>
      <c r="AC93" s="232"/>
      <c r="AD93" s="51" t="s">
        <v>9</v>
      </c>
      <c r="AE93" s="51"/>
      <c r="AF93" s="51"/>
      <c r="AG93" s="111"/>
      <c r="AH93" s="51"/>
      <c r="AI93" s="51"/>
      <c r="AJ93" s="51"/>
      <c r="AK93" s="51"/>
      <c r="AL93" s="89" t="s">
        <v>83</v>
      </c>
      <c r="AM93" s="334"/>
      <c r="AN93" s="55"/>
      <c r="AO93" s="232"/>
      <c r="AP93" s="232"/>
      <c r="AQ93" s="232"/>
    </row>
    <row r="94" spans="1:43" x14ac:dyDescent="0.2">
      <c r="A94" s="232"/>
      <c r="B94" s="328"/>
      <c r="C94" s="334"/>
      <c r="D94" s="55"/>
      <c r="E94" s="671"/>
      <c r="F94" s="671"/>
      <c r="G94" s="671"/>
      <c r="H94" s="671"/>
      <c r="I94" s="671"/>
      <c r="J94" s="671"/>
      <c r="K94" s="671"/>
      <c r="L94" s="671"/>
      <c r="M94" s="671"/>
      <c r="N94" s="671"/>
      <c r="O94" s="671"/>
      <c r="P94" s="671"/>
      <c r="Q94" s="671"/>
      <c r="R94" s="671"/>
      <c r="S94" s="671"/>
      <c r="T94" s="671"/>
      <c r="U94" s="334"/>
      <c r="V94" s="55"/>
      <c r="W94" s="232"/>
      <c r="X94" s="232"/>
      <c r="Y94" s="232"/>
      <c r="Z94" s="232"/>
      <c r="AA94" s="232"/>
      <c r="AB94" s="232"/>
      <c r="AC94" s="232"/>
      <c r="AD94" s="232"/>
      <c r="AE94" s="232"/>
      <c r="AF94" s="232"/>
      <c r="AG94" s="232"/>
      <c r="AH94" s="232"/>
      <c r="AI94" s="232"/>
      <c r="AJ94" s="232"/>
      <c r="AK94" s="232"/>
      <c r="AL94" s="89"/>
      <c r="AM94" s="334"/>
      <c r="AN94" s="55"/>
      <c r="AO94" s="232"/>
      <c r="AP94" s="232"/>
      <c r="AQ94" s="232"/>
    </row>
    <row r="95" spans="1:43" x14ac:dyDescent="0.2">
      <c r="A95" s="232"/>
      <c r="B95" s="328"/>
      <c r="C95" s="334"/>
      <c r="D95" s="55"/>
      <c r="E95" s="671"/>
      <c r="F95" s="671"/>
      <c r="G95" s="671"/>
      <c r="H95" s="671"/>
      <c r="I95" s="671"/>
      <c r="J95" s="671"/>
      <c r="K95" s="671"/>
      <c r="L95" s="671"/>
      <c r="M95" s="671"/>
      <c r="N95" s="671"/>
      <c r="O95" s="671"/>
      <c r="P95" s="671"/>
      <c r="Q95" s="671"/>
      <c r="R95" s="671"/>
      <c r="S95" s="671"/>
      <c r="T95" s="671"/>
      <c r="U95" s="334"/>
      <c r="V95" s="55"/>
      <c r="W95" s="232"/>
      <c r="X95" s="232"/>
      <c r="Y95" s="232"/>
      <c r="Z95" s="232"/>
      <c r="AA95" s="232"/>
      <c r="AB95" s="232"/>
      <c r="AC95" s="232"/>
      <c r="AD95" s="232"/>
      <c r="AE95" s="29"/>
      <c r="AF95" s="50"/>
      <c r="AG95" s="29"/>
      <c r="AH95" s="50"/>
      <c r="AI95" s="29"/>
      <c r="AJ95" s="50"/>
      <c r="AK95" s="29"/>
      <c r="AL95" s="23"/>
      <c r="AM95" s="334"/>
      <c r="AN95" s="55"/>
      <c r="AO95" s="232"/>
      <c r="AP95" s="232"/>
      <c r="AQ95" s="232"/>
    </row>
    <row r="96" spans="1:43" x14ac:dyDescent="0.2">
      <c r="A96" s="232"/>
      <c r="B96" s="328"/>
      <c r="C96" s="334"/>
      <c r="D96" s="55"/>
      <c r="E96" s="671"/>
      <c r="F96" s="671"/>
      <c r="G96" s="671"/>
      <c r="H96" s="671"/>
      <c r="I96" s="671"/>
      <c r="J96" s="671"/>
      <c r="K96" s="671"/>
      <c r="L96" s="671"/>
      <c r="M96" s="671"/>
      <c r="N96" s="671"/>
      <c r="O96" s="671"/>
      <c r="P96" s="671"/>
      <c r="Q96" s="671"/>
      <c r="R96" s="671"/>
      <c r="S96" s="671"/>
      <c r="T96" s="671"/>
      <c r="U96" s="334"/>
      <c r="V96" s="55"/>
      <c r="W96" s="232" t="s">
        <v>17</v>
      </c>
      <c r="X96" s="232"/>
      <c r="Y96" s="51" t="s">
        <v>9</v>
      </c>
      <c r="Z96" s="111"/>
      <c r="AA96" s="51"/>
      <c r="AB96" s="51"/>
      <c r="AC96" s="51"/>
      <c r="AD96" s="51"/>
      <c r="AE96" s="28"/>
      <c r="AF96" s="52"/>
      <c r="AG96" s="28"/>
      <c r="AH96" s="52"/>
      <c r="AI96" s="28"/>
      <c r="AJ96" s="52"/>
      <c r="AK96" s="28"/>
      <c r="AL96" s="24"/>
      <c r="AM96" s="334"/>
      <c r="AN96" s="55"/>
      <c r="AO96" s="232"/>
      <c r="AP96" s="232"/>
      <c r="AQ96" s="232"/>
    </row>
    <row r="97" spans="1:43" x14ac:dyDescent="0.2">
      <c r="A97" s="232"/>
      <c r="B97" s="328"/>
      <c r="C97" s="334"/>
      <c r="D97" s="55"/>
      <c r="E97" s="671"/>
      <c r="F97" s="671"/>
      <c r="G97" s="671"/>
      <c r="H97" s="671"/>
      <c r="I97" s="671"/>
      <c r="J97" s="671"/>
      <c r="K97" s="671"/>
      <c r="L97" s="671"/>
      <c r="M97" s="671"/>
      <c r="N97" s="671"/>
      <c r="O97" s="671"/>
      <c r="P97" s="671"/>
      <c r="Q97" s="671"/>
      <c r="R97" s="671"/>
      <c r="S97" s="671"/>
      <c r="T97" s="671"/>
      <c r="U97" s="334"/>
      <c r="V97" s="55"/>
      <c r="W97" s="232"/>
      <c r="X97" s="232"/>
      <c r="Y97" s="232"/>
      <c r="Z97" s="232"/>
      <c r="AA97" s="232"/>
      <c r="AB97" s="232"/>
      <c r="AC97" s="232"/>
      <c r="AD97" s="232"/>
      <c r="AE97" s="232"/>
      <c r="AF97" s="232"/>
      <c r="AG97" s="232"/>
      <c r="AH97" s="232"/>
      <c r="AI97" s="232"/>
      <c r="AJ97" s="232"/>
      <c r="AK97" s="232"/>
      <c r="AL97" s="88"/>
      <c r="AM97" s="334"/>
      <c r="AN97" s="55"/>
      <c r="AO97" s="232"/>
      <c r="AP97" s="232"/>
      <c r="AQ97" s="232"/>
    </row>
    <row r="98" spans="1:43" x14ac:dyDescent="0.2">
      <c r="A98" s="232"/>
      <c r="B98" s="328"/>
      <c r="C98" s="334"/>
      <c r="D98" s="55"/>
      <c r="E98" s="671"/>
      <c r="F98" s="671"/>
      <c r="G98" s="671"/>
      <c r="H98" s="671"/>
      <c r="I98" s="671"/>
      <c r="J98" s="671"/>
      <c r="K98" s="671"/>
      <c r="L98" s="671"/>
      <c r="M98" s="671"/>
      <c r="N98" s="671"/>
      <c r="O98" s="671"/>
      <c r="P98" s="671"/>
      <c r="Q98" s="671"/>
      <c r="R98" s="671"/>
      <c r="S98" s="671"/>
      <c r="T98" s="671"/>
      <c r="U98" s="334"/>
      <c r="V98" s="55"/>
      <c r="W98" s="232" t="s">
        <v>84</v>
      </c>
      <c r="X98" s="232"/>
      <c r="Y98" s="232"/>
      <c r="Z98" s="232"/>
      <c r="AA98" s="232"/>
      <c r="AB98" s="232"/>
      <c r="AC98" s="232"/>
      <c r="AD98" s="51" t="s">
        <v>9</v>
      </c>
      <c r="AE98" s="51"/>
      <c r="AF98" s="111"/>
      <c r="AG98" s="51"/>
      <c r="AH98" s="51"/>
      <c r="AI98" s="51"/>
      <c r="AJ98" s="51"/>
      <c r="AK98" s="51"/>
      <c r="AL98" s="89" t="s">
        <v>85</v>
      </c>
      <c r="AM98" s="334"/>
      <c r="AN98" s="55"/>
      <c r="AO98" s="232"/>
      <c r="AP98" s="232"/>
      <c r="AQ98" s="232"/>
    </row>
    <row r="99" spans="1:43" ht="6" customHeight="1" x14ac:dyDescent="0.2">
      <c r="A99" s="91"/>
      <c r="B99" s="90"/>
      <c r="C99" s="52"/>
      <c r="D99" s="28"/>
      <c r="E99" s="91"/>
      <c r="F99" s="91"/>
      <c r="G99" s="91"/>
      <c r="H99" s="91"/>
      <c r="I99" s="91"/>
      <c r="J99" s="91"/>
      <c r="K99" s="91"/>
      <c r="L99" s="91"/>
      <c r="M99" s="91"/>
      <c r="N99" s="91"/>
      <c r="O99" s="91"/>
      <c r="P99" s="91"/>
      <c r="Q99" s="91"/>
      <c r="R99" s="91"/>
      <c r="S99" s="91"/>
      <c r="T99" s="91"/>
      <c r="U99" s="52"/>
      <c r="V99" s="28"/>
      <c r="W99" s="91"/>
      <c r="X99" s="91"/>
      <c r="Y99" s="91"/>
      <c r="Z99" s="91"/>
      <c r="AA99" s="91"/>
      <c r="AB99" s="91"/>
      <c r="AC99" s="91"/>
      <c r="AD99" s="91"/>
      <c r="AE99" s="91"/>
      <c r="AF99" s="91"/>
      <c r="AG99" s="91"/>
      <c r="AH99" s="91"/>
      <c r="AI99" s="91"/>
      <c r="AJ99" s="91"/>
      <c r="AK99" s="91"/>
      <c r="AL99" s="92"/>
      <c r="AM99" s="52"/>
      <c r="AN99" s="28"/>
      <c r="AO99" s="91"/>
      <c r="AP99" s="91"/>
      <c r="AQ99" s="91"/>
    </row>
    <row r="100" spans="1:43" ht="6" customHeight="1" x14ac:dyDescent="0.2">
      <c r="A100" s="18"/>
      <c r="B100" s="326"/>
      <c r="C100" s="50"/>
      <c r="D100" s="29"/>
      <c r="E100" s="18"/>
      <c r="F100" s="18"/>
      <c r="G100" s="18"/>
      <c r="H100" s="18"/>
      <c r="I100" s="18"/>
      <c r="J100" s="18"/>
      <c r="K100" s="18"/>
      <c r="L100" s="18"/>
      <c r="M100" s="18"/>
      <c r="N100" s="18"/>
      <c r="O100" s="18"/>
      <c r="P100" s="18"/>
      <c r="Q100" s="18"/>
      <c r="R100" s="18"/>
      <c r="S100" s="18"/>
      <c r="T100" s="18"/>
      <c r="U100" s="50"/>
      <c r="V100" s="29"/>
      <c r="W100" s="18"/>
      <c r="X100" s="18"/>
      <c r="Y100" s="18"/>
      <c r="Z100" s="18"/>
      <c r="AA100" s="18"/>
      <c r="AB100" s="18"/>
      <c r="AC100" s="18"/>
      <c r="AD100" s="18"/>
      <c r="AE100" s="18"/>
      <c r="AF100" s="18"/>
      <c r="AG100" s="18"/>
      <c r="AH100" s="18"/>
      <c r="AI100" s="18"/>
      <c r="AJ100" s="18"/>
      <c r="AK100" s="18"/>
      <c r="AL100" s="26"/>
      <c r="AM100" s="50"/>
      <c r="AN100" s="29"/>
      <c r="AO100" s="18"/>
      <c r="AP100" s="18"/>
      <c r="AQ100" s="18"/>
    </row>
    <row r="101" spans="1:43" x14ac:dyDescent="0.2">
      <c r="A101" s="232"/>
      <c r="B101" s="93">
        <v>111</v>
      </c>
      <c r="C101" s="334"/>
      <c r="D101" s="55"/>
      <c r="E101" s="671" t="str">
        <f ca="1">VLOOKUP(INDIRECT(ADDRESS(ROW(),COLUMN()-3)),Language_Translations,MATCH(Language_Selected,Language_Options,0),FALSE)</f>
        <v>How old were you at your last birthday?</v>
      </c>
      <c r="F101" s="671"/>
      <c r="G101" s="671"/>
      <c r="H101" s="671"/>
      <c r="I101" s="671"/>
      <c r="J101" s="671"/>
      <c r="K101" s="671"/>
      <c r="L101" s="671"/>
      <c r="M101" s="671"/>
      <c r="N101" s="671"/>
      <c r="O101" s="671"/>
      <c r="P101" s="671"/>
      <c r="Q101" s="671"/>
      <c r="R101" s="671"/>
      <c r="S101" s="671"/>
      <c r="T101" s="671"/>
      <c r="U101" s="334"/>
      <c r="V101" s="55"/>
      <c r="W101" s="232"/>
      <c r="X101" s="232"/>
      <c r="Y101" s="232"/>
      <c r="Z101" s="232"/>
      <c r="AA101" s="232"/>
      <c r="AB101" s="232"/>
      <c r="AC101" s="232"/>
      <c r="AD101" s="232"/>
      <c r="AE101" s="232"/>
      <c r="AF101" s="232"/>
      <c r="AG101" s="232"/>
      <c r="AH101" s="232"/>
      <c r="AI101" s="29"/>
      <c r="AJ101" s="50"/>
      <c r="AK101" s="29"/>
      <c r="AL101" s="23"/>
      <c r="AM101" s="334"/>
      <c r="AN101" s="55"/>
      <c r="AO101" s="232"/>
      <c r="AP101" s="232"/>
      <c r="AQ101" s="232"/>
    </row>
    <row r="102" spans="1:43" x14ac:dyDescent="0.2">
      <c r="A102" s="232"/>
      <c r="B102" s="328"/>
      <c r="C102" s="334"/>
      <c r="D102" s="55"/>
      <c r="E102" s="671"/>
      <c r="F102" s="671"/>
      <c r="G102" s="671"/>
      <c r="H102" s="671"/>
      <c r="I102" s="671"/>
      <c r="J102" s="671"/>
      <c r="K102" s="671"/>
      <c r="L102" s="671"/>
      <c r="M102" s="671"/>
      <c r="N102" s="671"/>
      <c r="O102" s="671"/>
      <c r="P102" s="671"/>
      <c r="Q102" s="671"/>
      <c r="R102" s="671"/>
      <c r="S102" s="671"/>
      <c r="T102" s="671"/>
      <c r="U102" s="334"/>
      <c r="V102" s="55"/>
      <c r="W102" s="232" t="s">
        <v>103</v>
      </c>
      <c r="X102" s="232"/>
      <c r="Y102" s="232"/>
      <c r="Z102" s="232"/>
      <c r="AA102" s="232"/>
      <c r="AB102" s="232"/>
      <c r="AC102" s="232"/>
      <c r="AD102" s="232"/>
      <c r="AE102" s="232"/>
      <c r="AF102" s="51" t="s">
        <v>9</v>
      </c>
      <c r="AG102" s="51"/>
      <c r="AH102" s="51"/>
      <c r="AI102" s="28"/>
      <c r="AJ102" s="52"/>
      <c r="AK102" s="28"/>
      <c r="AL102" s="24"/>
      <c r="AM102" s="334"/>
      <c r="AN102" s="55"/>
      <c r="AO102" s="232"/>
      <c r="AP102" s="232"/>
      <c r="AQ102" s="232"/>
    </row>
    <row r="103" spans="1:43" x14ac:dyDescent="0.2">
      <c r="A103" s="232"/>
      <c r="B103" s="328"/>
      <c r="C103" s="334"/>
      <c r="D103" s="55"/>
      <c r="E103" s="670" t="s">
        <v>104</v>
      </c>
      <c r="F103" s="670"/>
      <c r="G103" s="670"/>
      <c r="H103" s="670"/>
      <c r="I103" s="670"/>
      <c r="J103" s="670"/>
      <c r="K103" s="670"/>
      <c r="L103" s="670"/>
      <c r="M103" s="670"/>
      <c r="N103" s="670"/>
      <c r="O103" s="670"/>
      <c r="P103" s="670"/>
      <c r="Q103" s="670"/>
      <c r="R103" s="670"/>
      <c r="S103" s="670"/>
      <c r="T103" s="670"/>
      <c r="U103" s="334"/>
      <c r="V103" s="55"/>
      <c r="W103" s="232"/>
      <c r="X103" s="232"/>
      <c r="Y103" s="232"/>
      <c r="Z103" s="232"/>
      <c r="AA103" s="232"/>
      <c r="AB103" s="232"/>
      <c r="AC103" s="232"/>
      <c r="AD103" s="232"/>
      <c r="AE103" s="232"/>
      <c r="AF103" s="232"/>
      <c r="AG103" s="232"/>
      <c r="AH103" s="232"/>
      <c r="AI103" s="232"/>
      <c r="AJ103" s="232"/>
      <c r="AK103" s="232"/>
      <c r="AL103" s="88"/>
      <c r="AM103" s="334"/>
      <c r="AN103" s="55"/>
      <c r="AO103" s="232"/>
      <c r="AP103" s="232"/>
      <c r="AQ103" s="232"/>
    </row>
    <row r="104" spans="1:43" x14ac:dyDescent="0.2">
      <c r="A104" s="232"/>
      <c r="B104" s="328"/>
      <c r="C104" s="334"/>
      <c r="D104" s="55"/>
      <c r="E104" s="670"/>
      <c r="F104" s="670"/>
      <c r="G104" s="670"/>
      <c r="H104" s="670"/>
      <c r="I104" s="670"/>
      <c r="J104" s="670"/>
      <c r="K104" s="670"/>
      <c r="L104" s="670"/>
      <c r="M104" s="670"/>
      <c r="N104" s="670"/>
      <c r="O104" s="670"/>
      <c r="P104" s="670"/>
      <c r="Q104" s="670"/>
      <c r="R104" s="670"/>
      <c r="S104" s="670"/>
      <c r="T104" s="670"/>
      <c r="U104" s="334"/>
      <c r="V104" s="55"/>
      <c r="W104" s="232"/>
      <c r="X104" s="232"/>
      <c r="Y104" s="232"/>
      <c r="Z104" s="232"/>
      <c r="AA104" s="232"/>
      <c r="AB104" s="232"/>
      <c r="AC104" s="232"/>
      <c r="AD104" s="232"/>
      <c r="AE104" s="232"/>
      <c r="AF104" s="232"/>
      <c r="AG104" s="232"/>
      <c r="AH104" s="232"/>
      <c r="AI104" s="232"/>
      <c r="AJ104" s="232"/>
      <c r="AK104" s="232"/>
      <c r="AL104" s="88"/>
      <c r="AM104" s="334"/>
      <c r="AN104" s="55"/>
      <c r="AO104" s="232"/>
      <c r="AP104" s="232"/>
      <c r="AQ104" s="232"/>
    </row>
    <row r="105" spans="1:43" ht="6" customHeight="1" x14ac:dyDescent="0.2">
      <c r="A105" s="91"/>
      <c r="B105" s="90"/>
      <c r="C105" s="52"/>
      <c r="D105" s="28"/>
      <c r="E105" s="91"/>
      <c r="F105" s="91"/>
      <c r="G105" s="91"/>
      <c r="H105" s="91"/>
      <c r="I105" s="91"/>
      <c r="J105" s="91"/>
      <c r="K105" s="91"/>
      <c r="L105" s="91"/>
      <c r="M105" s="91"/>
      <c r="N105" s="91"/>
      <c r="O105" s="91"/>
      <c r="P105" s="91"/>
      <c r="Q105" s="91"/>
      <c r="R105" s="91"/>
      <c r="S105" s="91"/>
      <c r="T105" s="91"/>
      <c r="U105" s="52"/>
      <c r="V105" s="28"/>
      <c r="W105" s="91"/>
      <c r="X105" s="91"/>
      <c r="Y105" s="91"/>
      <c r="Z105" s="91"/>
      <c r="AA105" s="91"/>
      <c r="AB105" s="91"/>
      <c r="AC105" s="91"/>
      <c r="AD105" s="91"/>
      <c r="AE105" s="91"/>
      <c r="AF105" s="91"/>
      <c r="AG105" s="91"/>
      <c r="AH105" s="91"/>
      <c r="AI105" s="91"/>
      <c r="AJ105" s="91"/>
      <c r="AK105" s="91"/>
      <c r="AL105" s="92"/>
      <c r="AM105" s="52"/>
      <c r="AN105" s="28"/>
      <c r="AO105" s="91"/>
      <c r="AP105" s="91"/>
      <c r="AQ105" s="91"/>
    </row>
    <row r="106" spans="1:43" ht="6" customHeight="1" x14ac:dyDescent="0.2">
      <c r="A106" s="18"/>
      <c r="B106" s="326"/>
      <c r="C106" s="50"/>
      <c r="D106" s="29"/>
      <c r="E106" s="18"/>
      <c r="F106" s="18"/>
      <c r="G106" s="18"/>
      <c r="H106" s="18"/>
      <c r="I106" s="18"/>
      <c r="J106" s="18"/>
      <c r="K106" s="18"/>
      <c r="L106" s="18"/>
      <c r="M106" s="18"/>
      <c r="N106" s="18"/>
      <c r="O106" s="18"/>
      <c r="P106" s="18"/>
      <c r="Q106" s="18"/>
      <c r="R106" s="18"/>
      <c r="S106" s="18"/>
      <c r="T106" s="18"/>
      <c r="U106" s="50"/>
      <c r="V106" s="29"/>
      <c r="W106" s="18"/>
      <c r="X106" s="18"/>
      <c r="Y106" s="18"/>
      <c r="Z106" s="18"/>
      <c r="AA106" s="18"/>
      <c r="AB106" s="18"/>
      <c r="AC106" s="18"/>
      <c r="AD106" s="18"/>
      <c r="AE106" s="18"/>
      <c r="AF106" s="18"/>
      <c r="AG106" s="18"/>
      <c r="AH106" s="18"/>
      <c r="AI106" s="18"/>
      <c r="AJ106" s="18"/>
      <c r="AK106" s="18"/>
      <c r="AL106" s="26"/>
      <c r="AM106" s="50"/>
      <c r="AN106" s="29"/>
      <c r="AO106" s="18"/>
      <c r="AP106" s="18"/>
      <c r="AQ106" s="18"/>
    </row>
    <row r="107" spans="1:43" ht="11.25" customHeight="1" x14ac:dyDescent="0.2">
      <c r="A107" s="232"/>
      <c r="B107" s="93">
        <v>112</v>
      </c>
      <c r="C107" s="334"/>
      <c r="D107" s="55"/>
      <c r="E107" s="671" t="str">
        <f ca="1">VLOOKUP(INDIRECT(ADDRESS(ROW(),COLUMN()-3)),Language_Translations,MATCH(Language_Selected,Language_Options,0),FALSE)</f>
        <v>In general, would you say your health is very good, good, moderate, bad, or very bad?</v>
      </c>
      <c r="F107" s="671"/>
      <c r="G107" s="671"/>
      <c r="H107" s="671"/>
      <c r="I107" s="671"/>
      <c r="J107" s="671"/>
      <c r="K107" s="671"/>
      <c r="L107" s="671"/>
      <c r="M107" s="671"/>
      <c r="N107" s="671"/>
      <c r="O107" s="671"/>
      <c r="P107" s="671"/>
      <c r="Q107" s="671"/>
      <c r="R107" s="671"/>
      <c r="S107" s="671"/>
      <c r="T107" s="671"/>
      <c r="U107" s="334"/>
      <c r="V107" s="55"/>
      <c r="W107" s="232" t="s">
        <v>105</v>
      </c>
      <c r="X107" s="232"/>
      <c r="Y107" s="232"/>
      <c r="Z107" s="232"/>
      <c r="AB107" s="51" t="s">
        <v>9</v>
      </c>
      <c r="AC107" s="51"/>
      <c r="AD107" s="51"/>
      <c r="AE107" s="51"/>
      <c r="AF107" s="51"/>
      <c r="AG107" s="51"/>
      <c r="AH107" s="51"/>
      <c r="AI107" s="51"/>
      <c r="AJ107" s="51"/>
      <c r="AK107" s="51"/>
      <c r="AL107" s="89" t="s">
        <v>87</v>
      </c>
      <c r="AM107" s="334"/>
      <c r="AN107" s="55"/>
      <c r="AO107" s="232"/>
      <c r="AP107" s="232"/>
      <c r="AQ107" s="232"/>
    </row>
    <row r="108" spans="1:43" x14ac:dyDescent="0.2">
      <c r="A108" s="232"/>
      <c r="B108" s="93"/>
      <c r="C108" s="334"/>
      <c r="D108" s="55"/>
      <c r="E108" s="671"/>
      <c r="F108" s="671"/>
      <c r="G108" s="671"/>
      <c r="H108" s="671"/>
      <c r="I108" s="671"/>
      <c r="J108" s="671"/>
      <c r="K108" s="671"/>
      <c r="L108" s="671"/>
      <c r="M108" s="671"/>
      <c r="N108" s="671"/>
      <c r="O108" s="671"/>
      <c r="P108" s="671"/>
      <c r="Q108" s="671"/>
      <c r="R108" s="671"/>
      <c r="S108" s="671"/>
      <c r="T108" s="671"/>
      <c r="U108" s="334"/>
      <c r="V108" s="55"/>
      <c r="W108" s="232" t="s">
        <v>106</v>
      </c>
      <c r="X108" s="232"/>
      <c r="Y108" s="232"/>
      <c r="Z108" s="51" t="s">
        <v>9</v>
      </c>
      <c r="AA108" s="111"/>
      <c r="AB108" s="51"/>
      <c r="AC108" s="111"/>
      <c r="AD108" s="51"/>
      <c r="AE108" s="51"/>
      <c r="AF108" s="51"/>
      <c r="AG108" s="51"/>
      <c r="AH108" s="51"/>
      <c r="AI108" s="51"/>
      <c r="AJ108" s="51"/>
      <c r="AK108" s="51"/>
      <c r="AL108" s="89" t="s">
        <v>89</v>
      </c>
      <c r="AM108" s="334"/>
      <c r="AN108" s="55"/>
      <c r="AO108" s="232"/>
      <c r="AP108" s="232"/>
      <c r="AQ108" s="232"/>
    </row>
    <row r="109" spans="1:43" x14ac:dyDescent="0.2">
      <c r="A109" s="232"/>
      <c r="B109" s="93"/>
      <c r="C109" s="334"/>
      <c r="D109" s="55"/>
      <c r="E109" s="671"/>
      <c r="F109" s="671"/>
      <c r="G109" s="671"/>
      <c r="H109" s="671"/>
      <c r="I109" s="671"/>
      <c r="J109" s="671"/>
      <c r="K109" s="671"/>
      <c r="L109" s="671"/>
      <c r="M109" s="671"/>
      <c r="N109" s="671"/>
      <c r="O109" s="671"/>
      <c r="P109" s="671"/>
      <c r="Q109" s="671"/>
      <c r="R109" s="671"/>
      <c r="S109" s="671"/>
      <c r="T109" s="671"/>
      <c r="U109" s="334"/>
      <c r="V109" s="55"/>
      <c r="W109" s="232" t="s">
        <v>107</v>
      </c>
      <c r="X109" s="232"/>
      <c r="Y109" s="232"/>
      <c r="Z109" s="232"/>
      <c r="AA109" s="51" t="s">
        <v>9</v>
      </c>
      <c r="AB109" s="51"/>
      <c r="AC109" s="51"/>
      <c r="AD109" s="51"/>
      <c r="AE109" s="51"/>
      <c r="AF109" s="51"/>
      <c r="AG109" s="51"/>
      <c r="AH109" s="51"/>
      <c r="AI109" s="51"/>
      <c r="AJ109" s="51"/>
      <c r="AK109" s="51"/>
      <c r="AL109" s="89" t="s">
        <v>91</v>
      </c>
      <c r="AM109" s="334"/>
      <c r="AN109" s="55"/>
      <c r="AO109" s="232"/>
      <c r="AP109" s="232"/>
      <c r="AQ109" s="232"/>
    </row>
    <row r="110" spans="1:43" x14ac:dyDescent="0.2">
      <c r="A110" s="232"/>
      <c r="B110" s="93"/>
      <c r="C110" s="334"/>
      <c r="D110" s="55"/>
      <c r="E110" s="671"/>
      <c r="F110" s="671"/>
      <c r="G110" s="671"/>
      <c r="H110" s="671"/>
      <c r="I110" s="671"/>
      <c r="J110" s="671"/>
      <c r="K110" s="671"/>
      <c r="L110" s="671"/>
      <c r="M110" s="671"/>
      <c r="N110" s="671"/>
      <c r="O110" s="671"/>
      <c r="P110" s="671"/>
      <c r="Q110" s="671"/>
      <c r="R110" s="671"/>
      <c r="S110" s="671"/>
      <c r="T110" s="671"/>
      <c r="U110" s="334"/>
      <c r="V110" s="55"/>
      <c r="W110" s="232" t="s">
        <v>108</v>
      </c>
      <c r="X110" s="232"/>
      <c r="Y110" s="51" t="s">
        <v>9</v>
      </c>
      <c r="Z110" s="51"/>
      <c r="AA110" s="51"/>
      <c r="AB110" s="51"/>
      <c r="AC110" s="51"/>
      <c r="AD110" s="51"/>
      <c r="AE110" s="51"/>
      <c r="AF110" s="51"/>
      <c r="AG110" s="51"/>
      <c r="AH110" s="51"/>
      <c r="AI110" s="51"/>
      <c r="AJ110" s="51"/>
      <c r="AK110" s="51"/>
      <c r="AL110" s="89" t="s">
        <v>109</v>
      </c>
      <c r="AM110" s="334"/>
      <c r="AN110" s="55"/>
      <c r="AO110" s="232"/>
      <c r="AP110" s="232"/>
      <c r="AQ110" s="232"/>
    </row>
    <row r="111" spans="1:43" x14ac:dyDescent="0.2">
      <c r="A111" s="232"/>
      <c r="B111" s="328"/>
      <c r="C111" s="334"/>
      <c r="D111" s="55"/>
      <c r="E111" s="671"/>
      <c r="F111" s="671"/>
      <c r="G111" s="671"/>
      <c r="H111" s="671"/>
      <c r="I111" s="671"/>
      <c r="J111" s="671"/>
      <c r="K111" s="671"/>
      <c r="L111" s="671"/>
      <c r="M111" s="671"/>
      <c r="N111" s="671"/>
      <c r="O111" s="671"/>
      <c r="P111" s="671"/>
      <c r="Q111" s="671"/>
      <c r="R111" s="671"/>
      <c r="S111" s="671"/>
      <c r="T111" s="671"/>
      <c r="U111" s="334"/>
      <c r="V111" s="55"/>
      <c r="W111" s="232" t="s">
        <v>110</v>
      </c>
      <c r="X111" s="232"/>
      <c r="Y111" s="232"/>
      <c r="Z111" s="232"/>
      <c r="AA111" s="51" t="s">
        <v>9</v>
      </c>
      <c r="AB111" s="51"/>
      <c r="AC111" s="51"/>
      <c r="AD111" s="51"/>
      <c r="AE111" s="51"/>
      <c r="AF111" s="51"/>
      <c r="AG111" s="51"/>
      <c r="AH111" s="51"/>
      <c r="AI111" s="51"/>
      <c r="AJ111" s="51"/>
      <c r="AK111" s="51"/>
      <c r="AL111" s="89" t="s">
        <v>111</v>
      </c>
      <c r="AM111" s="334"/>
      <c r="AN111" s="55"/>
      <c r="AO111" s="232"/>
      <c r="AP111" s="232"/>
      <c r="AQ111" s="232"/>
    </row>
    <row r="112" spans="1:43" ht="6" customHeight="1" x14ac:dyDescent="0.2">
      <c r="A112" s="91"/>
      <c r="B112" s="90"/>
      <c r="C112" s="52"/>
      <c r="D112" s="28"/>
      <c r="E112" s="91"/>
      <c r="F112" s="91"/>
      <c r="G112" s="91"/>
      <c r="H112" s="91"/>
      <c r="I112" s="91"/>
      <c r="J112" s="91"/>
      <c r="K112" s="91"/>
      <c r="L112" s="91"/>
      <c r="M112" s="91"/>
      <c r="N112" s="91"/>
      <c r="O112" s="91"/>
      <c r="P112" s="91"/>
      <c r="Q112" s="91"/>
      <c r="R112" s="91"/>
      <c r="S112" s="91"/>
      <c r="T112" s="91"/>
      <c r="U112" s="52"/>
      <c r="V112" s="28"/>
      <c r="W112" s="91"/>
      <c r="X112" s="91"/>
      <c r="Y112" s="91"/>
      <c r="Z112" s="91"/>
      <c r="AA112" s="91"/>
      <c r="AB112" s="91"/>
      <c r="AC112" s="91"/>
      <c r="AD112" s="91"/>
      <c r="AE112" s="91"/>
      <c r="AF112" s="91"/>
      <c r="AG112" s="91"/>
      <c r="AH112" s="91"/>
      <c r="AI112" s="91"/>
      <c r="AJ112" s="91"/>
      <c r="AK112" s="91"/>
      <c r="AL112" s="92"/>
      <c r="AM112" s="52"/>
      <c r="AN112" s="28"/>
      <c r="AO112" s="91"/>
      <c r="AP112" s="91"/>
      <c r="AQ112" s="91"/>
    </row>
    <row r="113" spans="1:43" ht="6" customHeight="1" x14ac:dyDescent="0.2">
      <c r="A113" s="18"/>
      <c r="B113" s="326"/>
      <c r="C113" s="50"/>
      <c r="D113" s="29"/>
      <c r="E113" s="18"/>
      <c r="F113" s="18"/>
      <c r="G113" s="18"/>
      <c r="H113" s="18"/>
      <c r="I113" s="18"/>
      <c r="J113" s="18"/>
      <c r="K113" s="18"/>
      <c r="L113" s="18"/>
      <c r="M113" s="18"/>
      <c r="N113" s="18"/>
      <c r="O113" s="18"/>
      <c r="P113" s="18"/>
      <c r="Q113" s="18"/>
      <c r="R113" s="18"/>
      <c r="S113" s="18"/>
      <c r="T113" s="18"/>
      <c r="U113" s="50"/>
      <c r="V113" s="29"/>
      <c r="W113" s="18"/>
      <c r="X113" s="18"/>
      <c r="Y113" s="18"/>
      <c r="Z113" s="18"/>
      <c r="AA113" s="18"/>
      <c r="AB113" s="18"/>
      <c r="AC113" s="18"/>
      <c r="AD113" s="18"/>
      <c r="AE113" s="18"/>
      <c r="AF113" s="18"/>
      <c r="AG113" s="18"/>
      <c r="AH113" s="18"/>
      <c r="AI113" s="18"/>
      <c r="AJ113" s="18"/>
      <c r="AK113" s="18"/>
      <c r="AL113" s="26"/>
      <c r="AM113" s="50"/>
      <c r="AN113" s="29"/>
      <c r="AO113" s="18"/>
      <c r="AP113" s="18"/>
      <c r="AQ113" s="18"/>
    </row>
    <row r="114" spans="1:43" ht="11.25" customHeight="1" x14ac:dyDescent="0.2">
      <c r="A114" s="232"/>
      <c r="B114" s="93">
        <v>113</v>
      </c>
      <c r="C114" s="334"/>
      <c r="D114" s="55"/>
      <c r="E114" s="671" t="str">
        <f ca="1">VLOOKUP(INDIRECT(ADDRESS(ROW(),COLUMN()-3)),Language_Translations,MATCH(Language_Selected,Language_Options,0),FALSE)</f>
        <v>Have you ever attended school?</v>
      </c>
      <c r="F114" s="671"/>
      <c r="G114" s="671"/>
      <c r="H114" s="671"/>
      <c r="I114" s="671"/>
      <c r="J114" s="671"/>
      <c r="K114" s="671"/>
      <c r="L114" s="671"/>
      <c r="M114" s="671"/>
      <c r="N114" s="671"/>
      <c r="O114" s="671"/>
      <c r="P114" s="671"/>
      <c r="Q114" s="671"/>
      <c r="R114" s="671"/>
      <c r="S114" s="671"/>
      <c r="T114" s="671"/>
      <c r="U114" s="334"/>
      <c r="V114" s="55"/>
      <c r="W114" s="232" t="s">
        <v>112</v>
      </c>
      <c r="X114" s="232"/>
      <c r="Y114" s="51" t="s">
        <v>9</v>
      </c>
      <c r="Z114" s="51"/>
      <c r="AA114" s="51"/>
      <c r="AB114" s="51"/>
      <c r="AC114" s="51"/>
      <c r="AD114" s="51"/>
      <c r="AE114" s="51"/>
      <c r="AF114" s="51"/>
      <c r="AG114" s="51"/>
      <c r="AH114" s="51"/>
      <c r="AI114" s="51"/>
      <c r="AJ114" s="51"/>
      <c r="AK114" s="51"/>
      <c r="AL114" s="89" t="s">
        <v>87</v>
      </c>
      <c r="AM114" s="334"/>
      <c r="AN114" s="55"/>
      <c r="AO114" s="232"/>
      <c r="AP114" s="232"/>
      <c r="AQ114" s="232"/>
    </row>
    <row r="115" spans="1:43" x14ac:dyDescent="0.2">
      <c r="A115" s="232"/>
      <c r="B115" s="328"/>
      <c r="C115" s="334"/>
      <c r="D115" s="55"/>
      <c r="E115" s="671"/>
      <c r="F115" s="671"/>
      <c r="G115" s="671"/>
      <c r="H115" s="671"/>
      <c r="I115" s="671"/>
      <c r="J115" s="671"/>
      <c r="K115" s="671"/>
      <c r="L115" s="671"/>
      <c r="M115" s="671"/>
      <c r="N115" s="671"/>
      <c r="O115" s="671"/>
      <c r="P115" s="671"/>
      <c r="Q115" s="671"/>
      <c r="R115" s="671"/>
      <c r="S115" s="671"/>
      <c r="T115" s="671"/>
      <c r="U115" s="334"/>
      <c r="V115" s="55"/>
      <c r="W115" s="232" t="s">
        <v>113</v>
      </c>
      <c r="X115" s="232"/>
      <c r="Y115" s="51" t="s">
        <v>9</v>
      </c>
      <c r="Z115" s="51"/>
      <c r="AA115" s="51"/>
      <c r="AB115" s="51"/>
      <c r="AC115" s="51"/>
      <c r="AD115" s="51"/>
      <c r="AE115" s="51"/>
      <c r="AF115" s="51"/>
      <c r="AG115" s="51"/>
      <c r="AH115" s="51"/>
      <c r="AI115" s="51"/>
      <c r="AJ115" s="51"/>
      <c r="AK115" s="51"/>
      <c r="AL115" s="89" t="s">
        <v>89</v>
      </c>
      <c r="AM115" s="334"/>
      <c r="AN115" s="55"/>
      <c r="AO115" s="232"/>
      <c r="AP115">
        <v>117</v>
      </c>
      <c r="AQ115" s="232"/>
    </row>
    <row r="116" spans="1:43" ht="6" customHeight="1" x14ac:dyDescent="0.2">
      <c r="A116" s="91"/>
      <c r="B116" s="90"/>
      <c r="C116" s="52"/>
      <c r="D116" s="28"/>
      <c r="E116" s="91"/>
      <c r="F116" s="91"/>
      <c r="G116" s="91"/>
      <c r="H116" s="91"/>
      <c r="I116" s="91"/>
      <c r="J116" s="91"/>
      <c r="K116" s="91"/>
      <c r="L116" s="91"/>
      <c r="M116" s="91"/>
      <c r="N116" s="91"/>
      <c r="O116" s="91"/>
      <c r="P116" s="91"/>
      <c r="Q116" s="91"/>
      <c r="R116" s="91"/>
      <c r="S116" s="91"/>
      <c r="T116" s="91"/>
      <c r="U116" s="52"/>
      <c r="V116" s="28"/>
      <c r="W116" s="91"/>
      <c r="X116" s="91"/>
      <c r="Y116" s="91"/>
      <c r="Z116" s="91"/>
      <c r="AA116" s="91"/>
      <c r="AB116" s="91"/>
      <c r="AC116" s="91"/>
      <c r="AD116" s="91"/>
      <c r="AE116" s="91"/>
      <c r="AF116" s="91"/>
      <c r="AG116" s="91"/>
      <c r="AH116" s="91"/>
      <c r="AI116" s="91"/>
      <c r="AJ116" s="91"/>
      <c r="AK116" s="91"/>
      <c r="AL116" s="92"/>
      <c r="AM116" s="52"/>
      <c r="AN116" s="28"/>
      <c r="AO116" s="91"/>
      <c r="AP116" s="91"/>
      <c r="AQ116" s="91"/>
    </row>
    <row r="117" spans="1:43" ht="6" customHeight="1" x14ac:dyDescent="0.2">
      <c r="A117" s="18"/>
      <c r="B117" s="326"/>
      <c r="C117" s="50"/>
      <c r="D117" s="29"/>
      <c r="E117" s="18"/>
      <c r="F117" s="18"/>
      <c r="G117" s="18"/>
      <c r="H117" s="18"/>
      <c r="I117" s="18"/>
      <c r="J117" s="18"/>
      <c r="K117" s="18"/>
      <c r="L117" s="18"/>
      <c r="M117" s="18"/>
      <c r="N117" s="18"/>
      <c r="O117" s="18"/>
      <c r="P117" s="18"/>
      <c r="Q117" s="18"/>
      <c r="R117" s="18"/>
      <c r="S117" s="18"/>
      <c r="T117" s="18"/>
      <c r="U117" s="50"/>
      <c r="V117" s="29"/>
      <c r="W117" s="18"/>
      <c r="X117" s="18"/>
      <c r="Y117" s="18"/>
      <c r="Z117" s="18"/>
      <c r="AA117" s="18"/>
      <c r="AB117" s="18"/>
      <c r="AC117" s="18"/>
      <c r="AD117" s="18"/>
      <c r="AE117" s="18"/>
      <c r="AF117" s="18"/>
      <c r="AG117" s="18"/>
      <c r="AH117" s="18"/>
      <c r="AI117" s="18"/>
      <c r="AJ117" s="18"/>
      <c r="AK117" s="18"/>
      <c r="AL117" s="26"/>
      <c r="AM117" s="50"/>
      <c r="AN117" s="29"/>
      <c r="AO117" s="18"/>
      <c r="AP117" s="18"/>
      <c r="AQ117" s="18"/>
    </row>
    <row r="118" spans="1:43" ht="11.25" customHeight="1" x14ac:dyDescent="0.2">
      <c r="A118" s="232"/>
      <c r="B118" s="93">
        <v>114</v>
      </c>
      <c r="C118" s="334"/>
      <c r="D118" s="55"/>
      <c r="E118" s="671" t="str">
        <f ca="1">VLOOKUP(INDIRECT(ADDRESS(ROW(),COLUMN()-3)),Language_Translations,MATCH(Language_Selected,Language_Options,0),FALSE)</f>
        <v>What is the highest level of school you attended: primary, secondary, or higher?</v>
      </c>
      <c r="F118" s="671"/>
      <c r="G118" s="671"/>
      <c r="H118" s="671"/>
      <c r="I118" s="671"/>
      <c r="J118" s="671"/>
      <c r="K118" s="671"/>
      <c r="L118" s="671"/>
      <c r="M118" s="671"/>
      <c r="N118" s="671"/>
      <c r="O118" s="671"/>
      <c r="P118" s="671"/>
      <c r="Q118" s="671"/>
      <c r="R118" s="671"/>
      <c r="S118" s="671"/>
      <c r="T118" s="671"/>
      <c r="U118" s="334"/>
      <c r="V118" s="55"/>
      <c r="W118" s="232" t="s">
        <v>114</v>
      </c>
      <c r="X118" s="232"/>
      <c r="Y118" s="232"/>
      <c r="Z118" s="232"/>
      <c r="AA118" s="51" t="s">
        <v>9</v>
      </c>
      <c r="AB118" s="111"/>
      <c r="AC118" s="51"/>
      <c r="AD118" s="51"/>
      <c r="AE118" s="51"/>
      <c r="AF118" s="51"/>
      <c r="AG118" s="51"/>
      <c r="AH118" s="51"/>
      <c r="AI118" s="51"/>
      <c r="AJ118" s="51"/>
      <c r="AK118" s="51"/>
      <c r="AL118" s="89" t="s">
        <v>87</v>
      </c>
      <c r="AM118" s="334"/>
      <c r="AN118" s="55"/>
      <c r="AO118" s="232"/>
      <c r="AP118" s="232"/>
      <c r="AQ118" s="232"/>
    </row>
    <row r="119" spans="1:43" x14ac:dyDescent="0.2">
      <c r="A119" s="232"/>
      <c r="B119" s="93" t="s">
        <v>115</v>
      </c>
      <c r="C119" s="334"/>
      <c r="D119" s="55"/>
      <c r="E119" s="671"/>
      <c r="F119" s="671"/>
      <c r="G119" s="671"/>
      <c r="H119" s="671"/>
      <c r="I119" s="671"/>
      <c r="J119" s="671"/>
      <c r="K119" s="671"/>
      <c r="L119" s="671"/>
      <c r="M119" s="671"/>
      <c r="N119" s="671"/>
      <c r="O119" s="671"/>
      <c r="P119" s="671"/>
      <c r="Q119" s="671"/>
      <c r="R119" s="671"/>
      <c r="S119" s="671"/>
      <c r="T119" s="671"/>
      <c r="U119" s="334"/>
      <c r="V119" s="55"/>
      <c r="W119" s="232" t="s">
        <v>116</v>
      </c>
      <c r="X119" s="232"/>
      <c r="Y119" s="232"/>
      <c r="Z119" s="232"/>
      <c r="AA119" s="232"/>
      <c r="AB119" s="51" t="s">
        <v>9</v>
      </c>
      <c r="AC119" s="111"/>
      <c r="AD119" s="51"/>
      <c r="AE119" s="51"/>
      <c r="AF119" s="51"/>
      <c r="AG119" s="51"/>
      <c r="AH119" s="51"/>
      <c r="AI119" s="51"/>
      <c r="AJ119" s="51"/>
      <c r="AK119" s="51"/>
      <c r="AL119" s="89" t="s">
        <v>89</v>
      </c>
      <c r="AM119" s="334"/>
      <c r="AN119" s="55"/>
      <c r="AO119" s="232"/>
      <c r="AP119" s="232"/>
      <c r="AQ119" s="232"/>
    </row>
    <row r="120" spans="1:43" x14ac:dyDescent="0.2">
      <c r="A120" s="232"/>
      <c r="B120" s="328"/>
      <c r="C120" s="334"/>
      <c r="D120" s="55"/>
      <c r="E120" s="671"/>
      <c r="F120" s="671"/>
      <c r="G120" s="671"/>
      <c r="H120" s="671"/>
      <c r="I120" s="671"/>
      <c r="J120" s="671"/>
      <c r="K120" s="671"/>
      <c r="L120" s="671"/>
      <c r="M120" s="671"/>
      <c r="N120" s="671"/>
      <c r="O120" s="671"/>
      <c r="P120" s="671"/>
      <c r="Q120" s="671"/>
      <c r="R120" s="671"/>
      <c r="S120" s="671"/>
      <c r="T120" s="671"/>
      <c r="U120" s="334"/>
      <c r="V120" s="55"/>
      <c r="W120" s="232" t="s">
        <v>117</v>
      </c>
      <c r="X120" s="232"/>
      <c r="Y120" s="232"/>
      <c r="Z120" s="232"/>
      <c r="AA120" s="51" t="s">
        <v>9</v>
      </c>
      <c r="AB120" s="51"/>
      <c r="AC120" s="51"/>
      <c r="AD120" s="51"/>
      <c r="AE120" s="51"/>
      <c r="AF120" s="51"/>
      <c r="AG120" s="51"/>
      <c r="AH120" s="51"/>
      <c r="AI120" s="51"/>
      <c r="AJ120" s="51"/>
      <c r="AK120" s="51"/>
      <c r="AL120" s="89" t="s">
        <v>91</v>
      </c>
      <c r="AM120" s="334"/>
      <c r="AN120" s="55"/>
      <c r="AO120" s="232"/>
      <c r="AP120" s="232"/>
      <c r="AQ120" s="232"/>
    </row>
    <row r="121" spans="1:43" ht="6" customHeight="1" x14ac:dyDescent="0.2">
      <c r="A121" s="91"/>
      <c r="B121" s="90"/>
      <c r="C121" s="52"/>
      <c r="D121" s="28"/>
      <c r="E121" s="91"/>
      <c r="F121" s="91"/>
      <c r="G121" s="91"/>
      <c r="H121" s="91"/>
      <c r="I121" s="91"/>
      <c r="J121" s="91"/>
      <c r="K121" s="91"/>
      <c r="L121" s="91"/>
      <c r="M121" s="91"/>
      <c r="N121" s="91"/>
      <c r="O121" s="91"/>
      <c r="P121" s="91"/>
      <c r="Q121" s="91"/>
      <c r="R121" s="91"/>
      <c r="S121" s="91"/>
      <c r="T121" s="91"/>
      <c r="U121" s="52"/>
      <c r="V121" s="28"/>
      <c r="W121" s="91"/>
      <c r="X121" s="91"/>
      <c r="Y121" s="91"/>
      <c r="Z121" s="91"/>
      <c r="AA121" s="91"/>
      <c r="AB121" s="91"/>
      <c r="AC121" s="91"/>
      <c r="AD121" s="91"/>
      <c r="AE121" s="91"/>
      <c r="AF121" s="91"/>
      <c r="AG121" s="91"/>
      <c r="AH121" s="91"/>
      <c r="AI121" s="91"/>
      <c r="AJ121" s="91"/>
      <c r="AK121" s="91"/>
      <c r="AL121" s="92"/>
      <c r="AM121" s="52"/>
      <c r="AN121" s="28"/>
      <c r="AO121" s="91"/>
      <c r="AP121" s="91"/>
      <c r="AQ121" s="91"/>
    </row>
    <row r="122" spans="1:43" ht="6" customHeight="1" x14ac:dyDescent="0.2">
      <c r="A122" s="18"/>
      <c r="B122" s="326"/>
      <c r="C122" s="50"/>
      <c r="D122" s="29"/>
      <c r="E122" s="18"/>
      <c r="F122" s="18"/>
      <c r="G122" s="18"/>
      <c r="H122" s="18"/>
      <c r="I122" s="18"/>
      <c r="J122" s="18"/>
      <c r="K122" s="18"/>
      <c r="L122" s="18"/>
      <c r="M122" s="18"/>
      <c r="N122" s="18"/>
      <c r="O122" s="18"/>
      <c r="P122" s="18"/>
      <c r="Q122" s="18"/>
      <c r="R122" s="18"/>
      <c r="S122" s="18"/>
      <c r="T122" s="18"/>
      <c r="U122" s="50"/>
      <c r="V122" s="29"/>
      <c r="W122" s="18"/>
      <c r="X122" s="18"/>
      <c r="Y122" s="18"/>
      <c r="Z122" s="18"/>
      <c r="AA122" s="18"/>
      <c r="AB122" s="18"/>
      <c r="AC122" s="18"/>
      <c r="AD122" s="18"/>
      <c r="AE122" s="18"/>
      <c r="AF122" s="18"/>
      <c r="AG122" s="18"/>
      <c r="AH122" s="18"/>
      <c r="AI122" s="18"/>
      <c r="AJ122" s="18"/>
      <c r="AK122" s="18"/>
      <c r="AL122" s="26"/>
      <c r="AM122" s="50"/>
      <c r="AN122" s="29"/>
      <c r="AO122" s="18"/>
      <c r="AP122" s="18"/>
      <c r="AQ122" s="18"/>
    </row>
    <row r="123" spans="1:43" ht="11.25" customHeight="1" x14ac:dyDescent="0.2">
      <c r="A123" s="232"/>
      <c r="B123" s="93">
        <v>115</v>
      </c>
      <c r="C123" s="334"/>
      <c r="D123" s="55"/>
      <c r="E123" s="671" t="str">
        <f ca="1">VLOOKUP(INDIRECT(ADDRESS(ROW(),COLUMN()-3)),Language_Translations,MATCH(Language_Selected,Language_Options,0),FALSE)</f>
        <v>What is the highest [GRADE/FORM/YEAR] you completed at that level?</v>
      </c>
      <c r="F123" s="671"/>
      <c r="G123" s="671"/>
      <c r="H123" s="671"/>
      <c r="I123" s="671"/>
      <c r="J123" s="671"/>
      <c r="K123" s="671"/>
      <c r="L123" s="671"/>
      <c r="M123" s="671"/>
      <c r="N123" s="671"/>
      <c r="O123" s="671"/>
      <c r="P123" s="671"/>
      <c r="Q123" s="671"/>
      <c r="R123" s="671"/>
      <c r="S123" s="671"/>
      <c r="T123" s="671"/>
      <c r="U123" s="334"/>
      <c r="V123" s="55"/>
      <c r="AL123"/>
      <c r="AM123" s="334"/>
      <c r="AN123" s="55"/>
      <c r="AO123" s="232"/>
      <c r="AP123" s="232"/>
      <c r="AQ123" s="232"/>
    </row>
    <row r="124" spans="1:43" x14ac:dyDescent="0.2">
      <c r="A124" s="232"/>
      <c r="B124" s="93" t="s">
        <v>115</v>
      </c>
      <c r="C124" s="334"/>
      <c r="D124" s="55"/>
      <c r="E124" s="671"/>
      <c r="F124" s="671"/>
      <c r="G124" s="671"/>
      <c r="H124" s="671"/>
      <c r="I124" s="671"/>
      <c r="J124" s="671"/>
      <c r="K124" s="671"/>
      <c r="L124" s="671"/>
      <c r="M124" s="671"/>
      <c r="N124" s="671"/>
      <c r="O124" s="671"/>
      <c r="P124" s="671"/>
      <c r="Q124" s="671"/>
      <c r="R124" s="671"/>
      <c r="S124" s="671"/>
      <c r="T124" s="671"/>
      <c r="U124" s="334"/>
      <c r="V124" s="55"/>
      <c r="W124" s="232"/>
      <c r="X124" s="232"/>
      <c r="Y124" s="232"/>
      <c r="Z124" s="232"/>
      <c r="AA124" s="232"/>
      <c r="AB124" s="232"/>
      <c r="AC124" s="232"/>
      <c r="AD124" s="232"/>
      <c r="AE124" s="232"/>
      <c r="AF124" s="232"/>
      <c r="AG124" s="232"/>
      <c r="AH124" s="232"/>
      <c r="AI124" s="29"/>
      <c r="AJ124" s="50"/>
      <c r="AK124" s="29"/>
      <c r="AL124" s="23"/>
      <c r="AM124" s="334"/>
      <c r="AN124" s="55"/>
      <c r="AO124" s="232"/>
      <c r="AP124" s="232"/>
      <c r="AQ124" s="232"/>
    </row>
    <row r="125" spans="1:43" x14ac:dyDescent="0.2">
      <c r="A125" s="232"/>
      <c r="B125" s="328"/>
      <c r="C125" s="334"/>
      <c r="D125" s="55"/>
      <c r="E125" s="671"/>
      <c r="F125" s="671"/>
      <c r="G125" s="671"/>
      <c r="H125" s="671"/>
      <c r="I125" s="671"/>
      <c r="J125" s="671"/>
      <c r="K125" s="671"/>
      <c r="L125" s="671"/>
      <c r="M125" s="671"/>
      <c r="N125" s="671"/>
      <c r="O125" s="671"/>
      <c r="P125" s="671"/>
      <c r="Q125" s="671"/>
      <c r="R125" s="671"/>
      <c r="S125" s="671"/>
      <c r="T125" s="671"/>
      <c r="U125" s="334"/>
      <c r="V125" s="55"/>
      <c r="W125" s="232" t="s">
        <v>118</v>
      </c>
      <c r="X125" s="232"/>
      <c r="Y125" s="232"/>
      <c r="Z125" s="232"/>
      <c r="AA125" s="232"/>
      <c r="AB125" s="232"/>
      <c r="AC125" s="232"/>
      <c r="AD125" s="51" t="s">
        <v>9</v>
      </c>
      <c r="AE125" s="51"/>
      <c r="AF125" s="111"/>
      <c r="AG125" s="51"/>
      <c r="AH125" s="51"/>
      <c r="AI125" s="28"/>
      <c r="AJ125" s="52"/>
      <c r="AK125" s="28"/>
      <c r="AL125" s="24"/>
      <c r="AM125" s="334"/>
      <c r="AN125" s="55"/>
      <c r="AO125" s="232"/>
      <c r="AP125" s="232"/>
      <c r="AQ125" s="232"/>
    </row>
    <row r="126" spans="1:43" x14ac:dyDescent="0.2">
      <c r="A126" s="232"/>
      <c r="B126" s="328"/>
      <c r="C126" s="334"/>
      <c r="D126" s="55"/>
      <c r="E126" s="670" t="s">
        <v>119</v>
      </c>
      <c r="F126" s="670"/>
      <c r="G126" s="670"/>
      <c r="H126" s="670"/>
      <c r="I126" s="670"/>
      <c r="J126" s="670"/>
      <c r="K126" s="670"/>
      <c r="L126" s="670"/>
      <c r="M126" s="670"/>
      <c r="N126" s="670"/>
      <c r="O126" s="670"/>
      <c r="P126" s="670"/>
      <c r="Q126" s="670"/>
      <c r="R126" s="670"/>
      <c r="S126" s="670"/>
      <c r="T126" s="670"/>
      <c r="U126" s="334"/>
      <c r="V126" s="55"/>
      <c r="W126" s="232"/>
      <c r="X126" s="232"/>
      <c r="Y126" s="232"/>
      <c r="Z126" s="232"/>
      <c r="AA126" s="232"/>
      <c r="AB126" s="232"/>
      <c r="AC126" s="232"/>
      <c r="AD126" s="232"/>
      <c r="AE126" s="232"/>
      <c r="AF126" s="232"/>
      <c r="AG126" s="232"/>
      <c r="AH126" s="232"/>
      <c r="AI126" s="232"/>
      <c r="AJ126" s="232"/>
      <c r="AK126" s="232"/>
      <c r="AL126" s="88"/>
      <c r="AM126" s="334"/>
      <c r="AN126" s="55"/>
      <c r="AO126" s="232"/>
      <c r="AP126" s="232"/>
      <c r="AQ126" s="232"/>
    </row>
    <row r="127" spans="1:43" x14ac:dyDescent="0.2">
      <c r="A127" s="232"/>
      <c r="B127" s="328"/>
      <c r="C127" s="334"/>
      <c r="D127" s="55"/>
      <c r="E127" s="670"/>
      <c r="F127" s="670"/>
      <c r="G127" s="670"/>
      <c r="H127" s="670"/>
      <c r="I127" s="670"/>
      <c r="J127" s="670"/>
      <c r="K127" s="670"/>
      <c r="L127" s="670"/>
      <c r="M127" s="670"/>
      <c r="N127" s="670"/>
      <c r="O127" s="670"/>
      <c r="P127" s="670"/>
      <c r="Q127" s="670"/>
      <c r="R127" s="670"/>
      <c r="S127" s="670"/>
      <c r="T127" s="670"/>
      <c r="U127" s="334"/>
      <c r="V127" s="55"/>
      <c r="W127" s="232"/>
      <c r="X127" s="232"/>
      <c r="Y127" s="232"/>
      <c r="Z127" s="232"/>
      <c r="AA127" s="232"/>
      <c r="AB127" s="232"/>
      <c r="AC127" s="232"/>
      <c r="AD127" s="232"/>
      <c r="AE127" s="232"/>
      <c r="AF127" s="232"/>
      <c r="AG127" s="232"/>
      <c r="AH127" s="232"/>
      <c r="AI127" s="232"/>
      <c r="AJ127" s="232"/>
      <c r="AK127" s="232"/>
      <c r="AL127" s="88"/>
      <c r="AM127" s="334"/>
      <c r="AN127" s="55"/>
      <c r="AO127" s="232"/>
      <c r="AP127" s="232"/>
      <c r="AQ127" s="232"/>
    </row>
    <row r="128" spans="1:43" ht="6" customHeight="1" thickBot="1" x14ac:dyDescent="0.25">
      <c r="A128" s="85"/>
      <c r="B128" s="332"/>
      <c r="C128" s="86"/>
      <c r="D128" s="87"/>
      <c r="E128" s="85"/>
      <c r="F128" s="85"/>
      <c r="G128" s="85"/>
      <c r="H128" s="85"/>
      <c r="I128" s="85"/>
      <c r="J128" s="85"/>
      <c r="K128" s="85"/>
      <c r="L128" s="85"/>
      <c r="M128" s="85"/>
      <c r="N128" s="85"/>
      <c r="O128" s="85"/>
      <c r="P128" s="85"/>
      <c r="Q128" s="85"/>
      <c r="R128" s="85"/>
      <c r="S128" s="85"/>
      <c r="T128" s="85"/>
      <c r="U128" s="86"/>
      <c r="V128" s="87"/>
      <c r="W128" s="85"/>
      <c r="X128" s="85"/>
      <c r="Y128" s="85"/>
      <c r="Z128" s="85"/>
      <c r="AA128" s="85"/>
      <c r="AB128" s="85"/>
      <c r="AC128" s="85"/>
      <c r="AD128" s="85"/>
      <c r="AE128" s="85"/>
      <c r="AF128" s="85"/>
      <c r="AG128" s="85"/>
      <c r="AH128" s="85"/>
      <c r="AI128" s="85"/>
      <c r="AJ128" s="85"/>
      <c r="AK128" s="85"/>
      <c r="AL128" s="105"/>
      <c r="AM128" s="86"/>
      <c r="AN128" s="87"/>
      <c r="AO128" s="85"/>
      <c r="AP128" s="85"/>
      <c r="AQ128" s="85"/>
    </row>
    <row r="129" spans="1:43" ht="6" customHeight="1" x14ac:dyDescent="0.2">
      <c r="A129" s="96"/>
      <c r="B129" s="97"/>
      <c r="C129" s="98"/>
      <c r="D129" s="99"/>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00"/>
      <c r="AM129" s="98"/>
      <c r="AN129" s="99"/>
      <c r="AO129" s="1"/>
      <c r="AP129" s="1"/>
      <c r="AQ129" s="101"/>
    </row>
    <row r="130" spans="1:43" x14ac:dyDescent="0.2">
      <c r="A130" s="102"/>
      <c r="B130" s="93">
        <v>116</v>
      </c>
      <c r="C130" s="334"/>
      <c r="D130" s="55"/>
      <c r="E130" s="670" t="s">
        <v>120</v>
      </c>
      <c r="F130" s="670"/>
      <c r="G130" s="670"/>
      <c r="H130" s="670"/>
      <c r="I130" s="670"/>
      <c r="J130" s="670"/>
      <c r="K130" s="670"/>
      <c r="L130" s="670"/>
      <c r="M130" s="670"/>
      <c r="N130" s="670"/>
      <c r="O130" s="670"/>
      <c r="P130" s="670"/>
      <c r="Q130" s="670"/>
      <c r="R130" s="670"/>
      <c r="S130" s="670"/>
      <c r="T130" s="670"/>
      <c r="U130" s="232"/>
      <c r="V130" s="232"/>
      <c r="W130" s="232"/>
      <c r="X130" s="232"/>
      <c r="Y130" s="232"/>
      <c r="Z130" s="232"/>
      <c r="AA130" s="232"/>
      <c r="AB130" s="232"/>
      <c r="AC130" s="232"/>
      <c r="AD130" s="232"/>
      <c r="AE130" s="232"/>
      <c r="AF130" s="232"/>
      <c r="AG130" s="232"/>
      <c r="AH130" s="232"/>
      <c r="AI130" s="232"/>
      <c r="AJ130" s="232"/>
      <c r="AK130" s="232"/>
      <c r="AL130" s="88"/>
      <c r="AM130" s="334"/>
      <c r="AN130" s="55"/>
      <c r="AO130" s="232"/>
      <c r="AP130" s="232"/>
      <c r="AQ130" s="103"/>
    </row>
    <row r="131" spans="1:43" ht="6" customHeight="1" x14ac:dyDescent="0.2">
      <c r="A131" s="102"/>
      <c r="B131" s="328"/>
      <c r="C131" s="334"/>
      <c r="D131" s="55"/>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88"/>
      <c r="AM131" s="334"/>
      <c r="AN131" s="55"/>
      <c r="AO131" s="232"/>
      <c r="AP131" s="232"/>
      <c r="AQ131" s="103"/>
    </row>
    <row r="132" spans="1:43" x14ac:dyDescent="0.2">
      <c r="A132" s="102"/>
      <c r="B132" s="328"/>
      <c r="C132" s="334"/>
      <c r="D132" s="55"/>
      <c r="E132" s="232"/>
      <c r="F132" s="232"/>
      <c r="G132" s="232"/>
      <c r="H132" s="232"/>
      <c r="I132" s="232"/>
      <c r="J132" s="232"/>
      <c r="K132" s="232"/>
      <c r="L132" s="232"/>
      <c r="M132" s="232"/>
      <c r="N132" s="88" t="s">
        <v>121</v>
      </c>
      <c r="O132" s="232"/>
      <c r="P132" s="232"/>
      <c r="Q132" s="232"/>
      <c r="R132" s="232"/>
      <c r="S132" s="232"/>
      <c r="T132" s="232"/>
      <c r="U132" s="232"/>
      <c r="W132" s="232"/>
      <c r="X132" s="88" t="s">
        <v>117</v>
      </c>
      <c r="Y132" s="232"/>
      <c r="Z132" s="232"/>
      <c r="AA132" s="232"/>
      <c r="AB132" s="232"/>
      <c r="AC132" s="232"/>
      <c r="AD132" s="232"/>
      <c r="AE132" s="232"/>
      <c r="AF132" s="232"/>
      <c r="AG132" s="232"/>
      <c r="AH132" s="232"/>
      <c r="AI132" s="232"/>
      <c r="AJ132" s="232"/>
      <c r="AK132" s="232"/>
      <c r="AL132" s="88"/>
      <c r="AM132" s="334"/>
      <c r="AN132" s="55"/>
      <c r="AO132" s="232"/>
      <c r="AP132" s="675">
        <v>119</v>
      </c>
      <c r="AQ132" s="103"/>
    </row>
    <row r="133" spans="1:43" x14ac:dyDescent="0.2">
      <c r="A133" s="102"/>
      <c r="B133" s="328"/>
      <c r="C133" s="334"/>
      <c r="D133" s="55"/>
      <c r="E133" s="232"/>
      <c r="F133" s="232"/>
      <c r="G133" s="232"/>
      <c r="H133" s="232"/>
      <c r="I133" s="232"/>
      <c r="J133" s="232"/>
      <c r="K133" s="232"/>
      <c r="L133" s="232"/>
      <c r="M133" s="232"/>
      <c r="N133" s="88" t="s">
        <v>116</v>
      </c>
      <c r="O133" s="232"/>
      <c r="P133" s="232"/>
      <c r="Q133" s="232"/>
      <c r="R133" s="232"/>
      <c r="S133" s="232"/>
      <c r="T133" s="232"/>
      <c r="U133" s="232"/>
      <c r="W133" s="232"/>
      <c r="X133" s="232"/>
      <c r="Y133" s="232"/>
      <c r="Z133" s="232"/>
      <c r="AA133" s="232"/>
      <c r="AB133" s="232"/>
      <c r="AC133" s="232"/>
      <c r="AD133" s="232"/>
      <c r="AE133" s="232"/>
      <c r="AF133" s="232"/>
      <c r="AG133" s="232"/>
      <c r="AH133" s="232"/>
      <c r="AI133" s="232"/>
      <c r="AJ133" s="232"/>
      <c r="AK133" s="232"/>
      <c r="AL133" s="88"/>
      <c r="AM133" s="334"/>
      <c r="AN133" s="55"/>
      <c r="AO133" s="232"/>
      <c r="AP133" s="675"/>
      <c r="AQ133" s="103"/>
    </row>
    <row r="134" spans="1:43" ht="6" customHeight="1" thickBot="1" x14ac:dyDescent="0.25">
      <c r="A134" s="104"/>
      <c r="B134" s="332"/>
      <c r="C134" s="86"/>
      <c r="D134" s="87"/>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105"/>
      <c r="AM134" s="86"/>
      <c r="AN134" s="87"/>
      <c r="AO134" s="85"/>
      <c r="AP134" s="85"/>
      <c r="AQ134" s="106"/>
    </row>
    <row r="135" spans="1:43" ht="6" customHeight="1" x14ac:dyDescent="0.2">
      <c r="A135" s="1"/>
      <c r="B135" s="97"/>
      <c r="C135" s="98"/>
      <c r="D135" s="99"/>
      <c r="E135" s="1"/>
      <c r="F135" s="1"/>
      <c r="G135" s="1"/>
      <c r="H135" s="1"/>
      <c r="I135" s="1"/>
      <c r="J135" s="1"/>
      <c r="K135" s="1"/>
      <c r="L135" s="1"/>
      <c r="M135" s="1"/>
      <c r="N135" s="1"/>
      <c r="O135" s="1"/>
      <c r="P135" s="1"/>
      <c r="Q135" s="1"/>
      <c r="R135" s="1"/>
      <c r="S135" s="1"/>
      <c r="T135" s="1"/>
      <c r="U135" s="98"/>
      <c r="V135" s="99"/>
      <c r="W135" s="1"/>
      <c r="X135" s="1"/>
      <c r="Y135" s="1"/>
      <c r="Z135" s="1"/>
      <c r="AA135" s="1"/>
      <c r="AB135" s="1"/>
      <c r="AC135" s="1"/>
      <c r="AD135" s="1"/>
      <c r="AE135" s="1"/>
      <c r="AF135" s="1"/>
      <c r="AG135" s="1"/>
      <c r="AH135" s="1"/>
      <c r="AI135" s="1"/>
      <c r="AJ135" s="1"/>
      <c r="AK135" s="1"/>
      <c r="AL135" s="100"/>
      <c r="AM135" s="98"/>
      <c r="AN135" s="99"/>
      <c r="AO135" s="1"/>
      <c r="AP135" s="1"/>
      <c r="AQ135" s="1"/>
    </row>
    <row r="136" spans="1:43" ht="11.25" customHeight="1" x14ac:dyDescent="0.2">
      <c r="A136" s="232"/>
      <c r="B136" s="93">
        <v>117</v>
      </c>
      <c r="C136" s="334"/>
      <c r="D136" s="55"/>
      <c r="E136" s="671" t="str">
        <f ca="1">VLOOKUP(INDIRECT(ADDRESS(ROW(),COLUMN()-3)),Language_Translations,MATCH(Language_Selected,Language_Options,0),FALSE)</f>
        <v>Now I would like you to read this sentence to me.
SHOW CARD TO RESPONDENT.
IF RESPONDENT CANNOT READ WHOLE SENTENCE,
PROBE: Can you read any part of the sentence to me?</v>
      </c>
      <c r="F136" s="671"/>
      <c r="G136" s="671"/>
      <c r="H136" s="671"/>
      <c r="I136" s="671"/>
      <c r="J136" s="671"/>
      <c r="K136" s="671"/>
      <c r="L136" s="671"/>
      <c r="M136" s="671"/>
      <c r="N136" s="671"/>
      <c r="O136" s="671"/>
      <c r="P136" s="671"/>
      <c r="Q136" s="671"/>
      <c r="R136" s="671"/>
      <c r="S136" s="671"/>
      <c r="T136" s="671"/>
      <c r="U136" s="334"/>
      <c r="V136" s="55"/>
      <c r="W136" s="232" t="s">
        <v>122</v>
      </c>
      <c r="X136" s="232"/>
      <c r="Y136" s="232"/>
      <c r="Z136" s="232"/>
      <c r="AA136" s="232"/>
      <c r="AB136" s="232"/>
      <c r="AC136" s="232"/>
      <c r="AD136" s="232"/>
      <c r="AE136" s="51" t="s">
        <v>9</v>
      </c>
      <c r="AF136" s="51"/>
      <c r="AG136" s="111"/>
      <c r="AH136" s="51"/>
      <c r="AI136" s="51"/>
      <c r="AJ136" s="51"/>
      <c r="AK136" s="51"/>
      <c r="AL136" s="89" t="s">
        <v>87</v>
      </c>
      <c r="AM136" s="334"/>
      <c r="AN136" s="55"/>
      <c r="AO136" s="232"/>
      <c r="AP136" s="232"/>
      <c r="AQ136" s="232"/>
    </row>
    <row r="137" spans="1:43" x14ac:dyDescent="0.2">
      <c r="A137" s="232"/>
      <c r="B137" s="93" t="s">
        <v>123</v>
      </c>
      <c r="C137" s="334"/>
      <c r="D137" s="55"/>
      <c r="E137" s="671"/>
      <c r="F137" s="671"/>
      <c r="G137" s="671"/>
      <c r="H137" s="671"/>
      <c r="I137" s="671"/>
      <c r="J137" s="671"/>
      <c r="K137" s="671"/>
      <c r="L137" s="671"/>
      <c r="M137" s="671"/>
      <c r="N137" s="671"/>
      <c r="O137" s="671"/>
      <c r="P137" s="671"/>
      <c r="Q137" s="671"/>
      <c r="R137" s="671"/>
      <c r="S137" s="671"/>
      <c r="T137" s="671"/>
      <c r="U137" s="334"/>
      <c r="V137" s="55"/>
      <c r="W137" s="232" t="s">
        <v>124</v>
      </c>
      <c r="X137" s="232"/>
      <c r="Y137" s="232"/>
      <c r="Z137" s="232"/>
      <c r="AA137" s="232"/>
      <c r="AB137" s="232"/>
      <c r="AC137" s="232"/>
      <c r="AD137" s="232"/>
      <c r="AE137" s="232"/>
      <c r="AF137" s="232"/>
      <c r="AG137" s="232"/>
      <c r="AH137" s="232"/>
      <c r="AI137" s="232"/>
      <c r="AJ137" s="232"/>
      <c r="AK137" s="232"/>
      <c r="AL137" s="88"/>
      <c r="AM137" s="334"/>
      <c r="AN137" s="55"/>
      <c r="AO137" s="232"/>
      <c r="AP137" s="232"/>
      <c r="AQ137" s="232"/>
    </row>
    <row r="138" spans="1:43" x14ac:dyDescent="0.2">
      <c r="A138" s="232"/>
      <c r="B138" s="328"/>
      <c r="C138" s="334"/>
      <c r="D138" s="55"/>
      <c r="E138" s="671"/>
      <c r="F138" s="671"/>
      <c r="G138" s="671"/>
      <c r="H138" s="671"/>
      <c r="I138" s="671"/>
      <c r="J138" s="671"/>
      <c r="K138" s="671"/>
      <c r="L138" s="671"/>
      <c r="M138" s="671"/>
      <c r="N138" s="671"/>
      <c r="O138" s="671"/>
      <c r="P138" s="671"/>
      <c r="Q138" s="671"/>
      <c r="R138" s="671"/>
      <c r="S138" s="671"/>
      <c r="T138" s="671"/>
      <c r="U138" s="334"/>
      <c r="V138" s="55"/>
      <c r="W138" s="232"/>
      <c r="X138" s="232" t="s">
        <v>125</v>
      </c>
      <c r="Y138" s="232"/>
      <c r="Z138" s="232"/>
      <c r="AA138" s="232"/>
      <c r="AC138" s="51" t="s">
        <v>9</v>
      </c>
      <c r="AD138" s="51"/>
      <c r="AE138" s="51"/>
      <c r="AF138" s="51"/>
      <c r="AG138" s="51"/>
      <c r="AH138" s="51"/>
      <c r="AI138" s="51"/>
      <c r="AJ138" s="51"/>
      <c r="AK138" s="51"/>
      <c r="AL138" s="89" t="s">
        <v>89</v>
      </c>
      <c r="AM138" s="334"/>
      <c r="AN138" s="55"/>
      <c r="AO138" s="232"/>
      <c r="AP138" s="232"/>
      <c r="AQ138" s="232"/>
    </row>
    <row r="139" spans="1:43" x14ac:dyDescent="0.2">
      <c r="A139" s="232"/>
      <c r="B139" s="328"/>
      <c r="C139" s="334"/>
      <c r="D139" s="55"/>
      <c r="E139" s="671"/>
      <c r="F139" s="671"/>
      <c r="G139" s="671"/>
      <c r="H139" s="671"/>
      <c r="I139" s="671"/>
      <c r="J139" s="671"/>
      <c r="K139" s="671"/>
      <c r="L139" s="671"/>
      <c r="M139" s="671"/>
      <c r="N139" s="671"/>
      <c r="O139" s="671"/>
      <c r="P139" s="671"/>
      <c r="Q139" s="671"/>
      <c r="R139" s="671"/>
      <c r="S139" s="671"/>
      <c r="T139" s="671"/>
      <c r="U139" s="334"/>
      <c r="V139" s="55"/>
      <c r="W139" s="232" t="s">
        <v>126</v>
      </c>
      <c r="X139" s="232"/>
      <c r="Y139" s="232"/>
      <c r="Z139" s="232"/>
      <c r="AA139" s="232"/>
      <c r="AB139" s="232"/>
      <c r="AC139" s="232"/>
      <c r="AD139" s="232"/>
      <c r="AE139" s="232"/>
      <c r="AF139" s="232"/>
      <c r="AG139" s="232"/>
      <c r="AI139" s="51" t="s">
        <v>9</v>
      </c>
      <c r="AJ139" s="51"/>
      <c r="AK139" s="51"/>
      <c r="AL139" s="88">
        <v>3</v>
      </c>
      <c r="AM139" s="334"/>
      <c r="AN139" s="55"/>
      <c r="AO139" s="232"/>
      <c r="AP139" s="232"/>
      <c r="AQ139" s="232"/>
    </row>
    <row r="140" spans="1:43" x14ac:dyDescent="0.2">
      <c r="A140" s="232"/>
      <c r="B140" s="328"/>
      <c r="C140" s="334"/>
      <c r="D140" s="55"/>
      <c r="E140" s="671"/>
      <c r="F140" s="671"/>
      <c r="G140" s="671"/>
      <c r="H140" s="671"/>
      <c r="I140" s="671"/>
      <c r="J140" s="671"/>
      <c r="K140" s="671"/>
      <c r="L140" s="671"/>
      <c r="M140" s="671"/>
      <c r="N140" s="671"/>
      <c r="O140" s="671"/>
      <c r="P140" s="671"/>
      <c r="Q140" s="671"/>
      <c r="R140" s="671"/>
      <c r="S140" s="671"/>
      <c r="T140" s="671"/>
      <c r="U140" s="334"/>
      <c r="V140" s="55"/>
      <c r="W140" s="232" t="s">
        <v>127</v>
      </c>
      <c r="X140" s="232"/>
      <c r="Y140" s="232"/>
      <c r="Z140" s="232"/>
      <c r="AA140" s="232"/>
      <c r="AB140" s="232"/>
      <c r="AC140" s="232"/>
      <c r="AD140" s="232"/>
      <c r="AE140" s="232"/>
      <c r="AF140" s="232"/>
      <c r="AG140" s="232"/>
      <c r="AH140" s="232"/>
      <c r="AI140" s="232"/>
      <c r="AJ140" s="232"/>
      <c r="AK140" s="232"/>
      <c r="AL140" s="88"/>
      <c r="AM140" s="334"/>
      <c r="AN140" s="55"/>
      <c r="AO140" s="232"/>
      <c r="AP140" s="232"/>
      <c r="AQ140" s="232"/>
    </row>
    <row r="141" spans="1:43" x14ac:dyDescent="0.2">
      <c r="A141" s="232"/>
      <c r="B141" s="328"/>
      <c r="C141" s="334"/>
      <c r="D141" s="55"/>
      <c r="E141" s="671"/>
      <c r="F141" s="671"/>
      <c r="G141" s="671"/>
      <c r="H141" s="671"/>
      <c r="I141" s="671"/>
      <c r="J141" s="671"/>
      <c r="K141" s="671"/>
      <c r="L141" s="671"/>
      <c r="M141" s="671"/>
      <c r="N141" s="671"/>
      <c r="O141" s="671"/>
      <c r="P141" s="671"/>
      <c r="Q141" s="671"/>
      <c r="R141" s="671"/>
      <c r="S141" s="671"/>
      <c r="T141" s="671"/>
      <c r="U141" s="334"/>
      <c r="V141" s="55"/>
      <c r="W141" s="232"/>
      <c r="X141" s="232" t="s">
        <v>128</v>
      </c>
      <c r="Y141" s="232"/>
      <c r="Z141" s="232"/>
      <c r="AA141" s="232"/>
      <c r="AB141" s="232"/>
      <c r="AC141" s="91"/>
      <c r="AD141" s="91"/>
      <c r="AE141" s="91"/>
      <c r="AF141" s="91"/>
      <c r="AG141" s="91"/>
      <c r="AH141" s="91"/>
      <c r="AI141" s="91"/>
      <c r="AJ141" s="91"/>
      <c r="AK141" s="91"/>
      <c r="AL141" s="89" t="s">
        <v>109</v>
      </c>
      <c r="AM141" s="334"/>
      <c r="AN141" s="55"/>
      <c r="AO141" s="232"/>
      <c r="AP141" s="232"/>
      <c r="AQ141" s="232"/>
    </row>
    <row r="142" spans="1:43" x14ac:dyDescent="0.2">
      <c r="A142" s="232"/>
      <c r="B142" s="328"/>
      <c r="C142" s="334"/>
      <c r="D142" s="55"/>
      <c r="E142" s="671"/>
      <c r="F142" s="671"/>
      <c r="G142" s="671"/>
      <c r="H142" s="671"/>
      <c r="I142" s="671"/>
      <c r="J142" s="671"/>
      <c r="K142" s="671"/>
      <c r="L142" s="671"/>
      <c r="M142" s="671"/>
      <c r="N142" s="671"/>
      <c r="O142" s="671"/>
      <c r="P142" s="671"/>
      <c r="Q142" s="671"/>
      <c r="R142" s="671"/>
      <c r="S142" s="671"/>
      <c r="T142" s="671"/>
      <c r="U142" s="334"/>
      <c r="V142" s="55"/>
      <c r="W142" s="232"/>
      <c r="X142" s="232"/>
      <c r="Y142" s="232"/>
      <c r="Z142" s="232"/>
      <c r="AA142" s="232"/>
      <c r="AB142" s="232"/>
      <c r="AC142" s="663" t="s">
        <v>129</v>
      </c>
      <c r="AD142" s="663"/>
      <c r="AE142" s="663"/>
      <c r="AF142" s="663"/>
      <c r="AG142" s="663"/>
      <c r="AH142" s="663"/>
      <c r="AI142" s="663"/>
      <c r="AJ142" s="663"/>
      <c r="AK142" s="663"/>
      <c r="AL142" s="88"/>
      <c r="AM142" s="334"/>
      <c r="AN142" s="55"/>
      <c r="AO142" s="232"/>
      <c r="AP142" s="232"/>
      <c r="AQ142" s="232"/>
    </row>
    <row r="143" spans="1:43" x14ac:dyDescent="0.2">
      <c r="A143" s="232"/>
      <c r="B143" s="328"/>
      <c r="C143" s="334"/>
      <c r="D143" s="55"/>
      <c r="E143" s="671"/>
      <c r="F143" s="671"/>
      <c r="G143" s="671"/>
      <c r="H143" s="671"/>
      <c r="I143" s="671"/>
      <c r="J143" s="671"/>
      <c r="K143" s="671"/>
      <c r="L143" s="671"/>
      <c r="M143" s="671"/>
      <c r="N143" s="671"/>
      <c r="O143" s="671"/>
      <c r="P143" s="671"/>
      <c r="Q143" s="671"/>
      <c r="R143" s="671"/>
      <c r="S143" s="671"/>
      <c r="T143" s="671"/>
      <c r="U143" s="334"/>
      <c r="V143" s="55"/>
      <c r="W143" s="232" t="s">
        <v>130</v>
      </c>
      <c r="X143" s="232"/>
      <c r="Y143" s="232"/>
      <c r="Z143" s="232"/>
      <c r="AA143" s="232"/>
      <c r="AB143" s="232"/>
      <c r="AC143" s="232"/>
      <c r="AD143" s="232"/>
      <c r="AE143" s="232"/>
      <c r="AF143" s="51" t="s">
        <v>9</v>
      </c>
      <c r="AG143" s="51"/>
      <c r="AH143" s="51"/>
      <c r="AI143" s="51"/>
      <c r="AJ143" s="51"/>
      <c r="AK143" s="51"/>
      <c r="AL143" s="89" t="s">
        <v>111</v>
      </c>
      <c r="AM143" s="334"/>
      <c r="AN143" s="55"/>
      <c r="AO143" s="232"/>
      <c r="AP143" s="232"/>
      <c r="AQ143" s="232"/>
    </row>
    <row r="144" spans="1:43" ht="6" customHeight="1" thickBot="1" x14ac:dyDescent="0.25">
      <c r="A144" s="85"/>
      <c r="B144" s="332"/>
      <c r="C144" s="86"/>
      <c r="D144" s="87"/>
      <c r="E144" s="85"/>
      <c r="F144" s="85"/>
      <c r="G144" s="85"/>
      <c r="H144" s="85"/>
      <c r="I144" s="85"/>
      <c r="J144" s="85"/>
      <c r="K144" s="85"/>
      <c r="L144" s="85"/>
      <c r="M144" s="85"/>
      <c r="N144" s="85"/>
      <c r="O144" s="85"/>
      <c r="P144" s="85"/>
      <c r="Q144" s="85"/>
      <c r="R144" s="85"/>
      <c r="S144" s="85"/>
      <c r="T144" s="85"/>
      <c r="U144" s="86"/>
      <c r="V144" s="87"/>
      <c r="W144" s="85"/>
      <c r="X144" s="85"/>
      <c r="Y144" s="85"/>
      <c r="Z144" s="85"/>
      <c r="AA144" s="85"/>
      <c r="AB144" s="85"/>
      <c r="AC144" s="85"/>
      <c r="AD144" s="85"/>
      <c r="AE144" s="85"/>
      <c r="AF144" s="85"/>
      <c r="AG144" s="85"/>
      <c r="AH144" s="85"/>
      <c r="AI144" s="85"/>
      <c r="AJ144" s="85"/>
      <c r="AK144" s="85"/>
      <c r="AL144" s="105"/>
      <c r="AM144" s="86"/>
      <c r="AN144" s="87"/>
      <c r="AO144" s="85"/>
      <c r="AP144" s="85"/>
      <c r="AQ144" s="85"/>
    </row>
    <row r="145" spans="1:43" ht="6" customHeight="1" x14ac:dyDescent="0.2">
      <c r="A145" s="96"/>
      <c r="B145" s="97"/>
      <c r="C145" s="98"/>
      <c r="D145" s="99"/>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00"/>
      <c r="AM145" s="98"/>
      <c r="AN145" s="99"/>
      <c r="AO145" s="1"/>
      <c r="AP145" s="1"/>
      <c r="AQ145" s="101"/>
    </row>
    <row r="146" spans="1:43" x14ac:dyDescent="0.2">
      <c r="A146" s="102"/>
      <c r="B146" s="93">
        <v>118</v>
      </c>
      <c r="C146" s="334"/>
      <c r="D146" s="55"/>
      <c r="E146" s="670" t="s">
        <v>131</v>
      </c>
      <c r="F146" s="670"/>
      <c r="G146" s="670"/>
      <c r="H146" s="670"/>
      <c r="I146" s="670"/>
      <c r="J146" s="670"/>
      <c r="K146" s="670"/>
      <c r="L146" s="670"/>
      <c r="M146" s="670"/>
      <c r="N146" s="670"/>
      <c r="O146" s="670"/>
      <c r="P146" s="670"/>
      <c r="Q146" s="670"/>
      <c r="R146" s="670"/>
      <c r="S146" s="670"/>
      <c r="T146" s="670"/>
      <c r="U146" s="232"/>
      <c r="V146" s="232"/>
      <c r="W146" s="232"/>
      <c r="X146" s="232"/>
      <c r="Y146" s="232"/>
      <c r="Z146" s="232"/>
      <c r="AA146" s="232"/>
      <c r="AB146" s="232"/>
      <c r="AC146" s="232"/>
      <c r="AD146" s="232"/>
      <c r="AE146" s="232"/>
      <c r="AF146" s="232"/>
      <c r="AG146" s="232"/>
      <c r="AH146" s="232"/>
      <c r="AI146" s="232"/>
      <c r="AJ146" s="232"/>
      <c r="AK146" s="232"/>
      <c r="AL146" s="88"/>
      <c r="AM146" s="334"/>
      <c r="AN146" s="55"/>
      <c r="AO146" s="232"/>
      <c r="AP146" s="232"/>
      <c r="AQ146" s="103"/>
    </row>
    <row r="147" spans="1:43" ht="6" customHeight="1" x14ac:dyDescent="0.2">
      <c r="A147" s="102"/>
      <c r="B147" s="328"/>
      <c r="C147" s="334"/>
      <c r="D147" s="55"/>
      <c r="E147" s="232"/>
      <c r="F147" s="232"/>
      <c r="G147" s="232"/>
      <c r="H147" s="232"/>
      <c r="I147" s="232"/>
      <c r="J147" s="232"/>
      <c r="K147" s="232"/>
      <c r="L147" s="232"/>
      <c r="M147" s="232"/>
      <c r="N147" s="232"/>
      <c r="O147" s="232"/>
      <c r="P147" s="232"/>
      <c r="Q147" s="232"/>
      <c r="R147" s="232"/>
      <c r="S147" s="232"/>
      <c r="T147" s="232"/>
      <c r="U147" s="232"/>
      <c r="V147" s="232"/>
      <c r="W147" s="232"/>
      <c r="X147" s="232"/>
      <c r="Y147" s="232"/>
      <c r="Z147" s="232"/>
      <c r="AA147" s="232"/>
      <c r="AB147" s="232"/>
      <c r="AC147" s="232"/>
      <c r="AD147" s="232"/>
      <c r="AE147" s="232"/>
      <c r="AF147" s="232"/>
      <c r="AG147" s="232"/>
      <c r="AH147" s="232"/>
      <c r="AI147" s="232"/>
      <c r="AJ147" s="232"/>
      <c r="AK147" s="232"/>
      <c r="AL147" s="88"/>
      <c r="AM147" s="334"/>
      <c r="AN147" s="55"/>
      <c r="AO147" s="232"/>
      <c r="AP147" s="232"/>
      <c r="AQ147" s="103"/>
    </row>
    <row r="148" spans="1:43" x14ac:dyDescent="0.2">
      <c r="A148" s="102"/>
      <c r="B148" s="328"/>
      <c r="C148" s="334"/>
      <c r="D148" s="55"/>
      <c r="E148" s="232"/>
      <c r="F148" s="232"/>
      <c r="G148" s="232"/>
      <c r="H148" s="232"/>
      <c r="I148" s="232"/>
      <c r="J148" s="232"/>
      <c r="K148" s="232"/>
      <c r="L148" s="232"/>
      <c r="M148" s="232"/>
      <c r="N148" s="88" t="s">
        <v>132</v>
      </c>
      <c r="O148" s="232"/>
      <c r="P148" s="232"/>
      <c r="Q148" s="232"/>
      <c r="R148" s="232"/>
      <c r="S148" s="232"/>
      <c r="T148" s="232"/>
      <c r="U148" s="232"/>
      <c r="W148" s="232"/>
      <c r="X148" s="88" t="s">
        <v>133</v>
      </c>
      <c r="Y148" s="232"/>
      <c r="Z148" s="232"/>
      <c r="AA148" s="232"/>
      <c r="AB148" s="232"/>
      <c r="AC148" s="232"/>
      <c r="AD148" s="232"/>
      <c r="AE148" s="232"/>
      <c r="AF148" s="232"/>
      <c r="AG148" s="232"/>
      <c r="AH148" s="232"/>
      <c r="AI148" s="232"/>
      <c r="AJ148" s="232"/>
      <c r="AK148" s="232"/>
      <c r="AL148" s="88"/>
      <c r="AM148" s="334"/>
      <c r="AN148" s="55"/>
      <c r="AO148" s="232"/>
      <c r="AP148" s="232"/>
      <c r="AQ148" s="103"/>
    </row>
    <row r="149" spans="1:43" x14ac:dyDescent="0.2">
      <c r="A149" s="102"/>
      <c r="B149" s="328"/>
      <c r="C149" s="334"/>
      <c r="D149" s="55"/>
      <c r="E149" s="232"/>
      <c r="F149" s="232"/>
      <c r="G149" s="232"/>
      <c r="H149" s="232"/>
      <c r="I149" s="232"/>
      <c r="J149" s="232"/>
      <c r="K149" s="232"/>
      <c r="L149" s="232"/>
      <c r="M149" s="232"/>
      <c r="N149" s="88" t="s">
        <v>134</v>
      </c>
      <c r="O149" s="232"/>
      <c r="P149" s="232"/>
      <c r="Q149" s="232"/>
      <c r="R149" s="232"/>
      <c r="S149" s="232"/>
      <c r="T149" s="232"/>
      <c r="U149" s="232"/>
      <c r="W149" s="232"/>
      <c r="X149" s="88" t="s">
        <v>135</v>
      </c>
      <c r="Y149" s="232"/>
      <c r="Z149" s="232"/>
      <c r="AA149" s="232"/>
      <c r="AB149" s="232"/>
      <c r="AC149" s="232"/>
      <c r="AD149" s="232"/>
      <c r="AE149" s="232"/>
      <c r="AF149" s="232"/>
      <c r="AG149" s="232"/>
      <c r="AH149" s="232"/>
      <c r="AI149" s="232"/>
      <c r="AJ149" s="232"/>
      <c r="AK149" s="232"/>
      <c r="AL149" s="88"/>
      <c r="AM149" s="334"/>
      <c r="AN149" s="55"/>
      <c r="AO149" s="232"/>
      <c r="AP149">
        <v>120</v>
      </c>
      <c r="AQ149" s="103"/>
    </row>
    <row r="150" spans="1:43" x14ac:dyDescent="0.2">
      <c r="A150" s="102"/>
      <c r="B150" s="328"/>
      <c r="C150" s="334"/>
      <c r="D150" s="55"/>
      <c r="E150" s="232"/>
      <c r="F150" s="232"/>
      <c r="G150" s="232"/>
      <c r="H150" s="232"/>
      <c r="I150" s="232"/>
      <c r="J150" s="232"/>
      <c r="K150" s="232"/>
      <c r="L150" s="232"/>
      <c r="M150" s="232"/>
      <c r="N150" s="88" t="s">
        <v>135</v>
      </c>
      <c r="O150" s="232"/>
      <c r="P150" s="232"/>
      <c r="Q150" s="232"/>
      <c r="R150" s="232"/>
      <c r="S150" s="232"/>
      <c r="T150" s="232"/>
      <c r="U150" s="232"/>
      <c r="V150" s="232"/>
      <c r="W150" s="232"/>
      <c r="X150" s="232"/>
      <c r="Y150" s="232"/>
      <c r="Z150" s="232"/>
      <c r="AA150" s="232"/>
      <c r="AB150" s="232"/>
      <c r="AC150" s="232"/>
      <c r="AD150" s="232"/>
      <c r="AE150" s="232"/>
      <c r="AF150" s="232"/>
      <c r="AG150" s="232"/>
      <c r="AH150" s="232"/>
      <c r="AI150" s="232"/>
      <c r="AJ150" s="232"/>
      <c r="AK150" s="232"/>
      <c r="AL150" s="88"/>
      <c r="AM150" s="334"/>
      <c r="AN150" s="55"/>
      <c r="AO150" s="232"/>
      <c r="AP150" s="232"/>
      <c r="AQ150" s="103"/>
    </row>
    <row r="151" spans="1:43" ht="6" customHeight="1" thickBot="1" x14ac:dyDescent="0.25">
      <c r="A151" s="104"/>
      <c r="B151" s="332"/>
      <c r="C151" s="86"/>
      <c r="D151" s="87"/>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105"/>
      <c r="AM151" s="86"/>
      <c r="AN151" s="87"/>
      <c r="AO151" s="85"/>
      <c r="AP151" s="85"/>
      <c r="AQ151" s="106"/>
    </row>
    <row r="152" spans="1:43" ht="6" customHeight="1" x14ac:dyDescent="0.2">
      <c r="A152" s="1"/>
      <c r="B152" s="97"/>
      <c r="C152" s="98"/>
      <c r="D152" s="99"/>
      <c r="E152" s="1"/>
      <c r="F152" s="1"/>
      <c r="G152" s="1"/>
      <c r="H152" s="1"/>
      <c r="I152" s="1"/>
      <c r="J152" s="1"/>
      <c r="K152" s="1"/>
      <c r="L152" s="1"/>
      <c r="M152" s="1"/>
      <c r="N152" s="1"/>
      <c r="O152" s="1"/>
      <c r="P152" s="1"/>
      <c r="Q152" s="1"/>
      <c r="R152" s="1"/>
      <c r="S152" s="1"/>
      <c r="T152" s="1"/>
      <c r="U152" s="98"/>
      <c r="V152" s="99"/>
      <c r="W152" s="1"/>
      <c r="X152" s="1"/>
      <c r="Y152" s="1"/>
      <c r="Z152" s="1"/>
      <c r="AA152" s="1"/>
      <c r="AB152" s="1"/>
      <c r="AC152" s="1"/>
      <c r="AD152" s="1"/>
      <c r="AE152" s="1"/>
      <c r="AF152" s="1"/>
      <c r="AG152" s="1"/>
      <c r="AH152" s="1"/>
      <c r="AI152" s="1"/>
      <c r="AJ152" s="1"/>
      <c r="AK152" s="1"/>
      <c r="AL152" s="100"/>
      <c r="AM152" s="98"/>
      <c r="AN152" s="99"/>
      <c r="AO152" s="1"/>
      <c r="AP152" s="1"/>
      <c r="AQ152" s="1"/>
    </row>
    <row r="153" spans="1:43" ht="11.25" customHeight="1" x14ac:dyDescent="0.2">
      <c r="A153" s="232"/>
      <c r="B153" s="93">
        <v>119</v>
      </c>
      <c r="C153" s="334"/>
      <c r="D153" s="55"/>
      <c r="E153" s="671" t="str">
        <f ca="1">VLOOKUP(INDIRECT(ADDRESS(ROW(),COLUMN()-3)),Language_Translations,MATCH(Language_Selected,Language_Options,0),FALSE)</f>
        <v>Do you read a newspaper or magazine at least once a week, less than once a week or not at all?</v>
      </c>
      <c r="F153" s="671"/>
      <c r="G153" s="671"/>
      <c r="H153" s="671"/>
      <c r="I153" s="671"/>
      <c r="J153" s="671"/>
      <c r="K153" s="671"/>
      <c r="L153" s="671"/>
      <c r="M153" s="671"/>
      <c r="N153" s="671"/>
      <c r="O153" s="671"/>
      <c r="P153" s="671"/>
      <c r="Q153" s="671"/>
      <c r="R153" s="671"/>
      <c r="S153" s="671"/>
      <c r="T153" s="671"/>
      <c r="U153" s="334"/>
      <c r="V153" s="55"/>
      <c r="W153" s="232" t="s">
        <v>136</v>
      </c>
      <c r="X153" s="232"/>
      <c r="Y153" s="232"/>
      <c r="Z153" s="232"/>
      <c r="AA153" s="232"/>
      <c r="AB153" s="232"/>
      <c r="AC153" s="232"/>
      <c r="AD153" s="232"/>
      <c r="AE153" s="51" t="s">
        <v>9</v>
      </c>
      <c r="AF153" s="51"/>
      <c r="AG153" s="51"/>
      <c r="AH153" s="111"/>
      <c r="AI153" s="51"/>
      <c r="AJ153" s="51"/>
      <c r="AK153" s="51"/>
      <c r="AL153" s="89" t="s">
        <v>87</v>
      </c>
      <c r="AM153" s="334"/>
      <c r="AN153" s="55"/>
      <c r="AO153" s="232"/>
      <c r="AP153" s="232"/>
      <c r="AQ153" s="232"/>
    </row>
    <row r="154" spans="1:43" x14ac:dyDescent="0.2">
      <c r="A154" s="232"/>
      <c r="B154" s="328"/>
      <c r="C154" s="334"/>
      <c r="D154" s="55"/>
      <c r="E154" s="671"/>
      <c r="F154" s="671"/>
      <c r="G154" s="671"/>
      <c r="H154" s="671"/>
      <c r="I154" s="671"/>
      <c r="J154" s="671"/>
      <c r="K154" s="671"/>
      <c r="L154" s="671"/>
      <c r="M154" s="671"/>
      <c r="N154" s="671"/>
      <c r="O154" s="671"/>
      <c r="P154" s="671"/>
      <c r="Q154" s="671"/>
      <c r="R154" s="671"/>
      <c r="S154" s="671"/>
      <c r="T154" s="671"/>
      <c r="U154" s="334"/>
      <c r="V154" s="55"/>
      <c r="W154" s="232" t="s">
        <v>137</v>
      </c>
      <c r="X154" s="232"/>
      <c r="Y154" s="232"/>
      <c r="Z154" s="232"/>
      <c r="AA154" s="232"/>
      <c r="AB154" s="232"/>
      <c r="AC154" s="232"/>
      <c r="AD154" s="232"/>
      <c r="AE154" s="232"/>
      <c r="AF154" s="51" t="s">
        <v>9</v>
      </c>
      <c r="AG154" s="51"/>
      <c r="AH154" s="51"/>
      <c r="AI154" s="51"/>
      <c r="AJ154" s="51"/>
      <c r="AK154" s="51"/>
      <c r="AL154" s="89" t="s">
        <v>89</v>
      </c>
      <c r="AM154" s="334"/>
      <c r="AN154" s="55"/>
      <c r="AO154" s="232"/>
      <c r="AP154" s="232"/>
      <c r="AQ154" s="232"/>
    </row>
    <row r="155" spans="1:43" x14ac:dyDescent="0.2">
      <c r="A155" s="232"/>
      <c r="B155" s="328"/>
      <c r="C155" s="334"/>
      <c r="D155" s="55"/>
      <c r="E155" s="671"/>
      <c r="F155" s="671"/>
      <c r="G155" s="671"/>
      <c r="H155" s="671"/>
      <c r="I155" s="671"/>
      <c r="J155" s="671"/>
      <c r="K155" s="671"/>
      <c r="L155" s="671"/>
      <c r="M155" s="671"/>
      <c r="N155" s="671"/>
      <c r="O155" s="671"/>
      <c r="P155" s="671"/>
      <c r="Q155" s="671"/>
      <c r="R155" s="671"/>
      <c r="S155" s="671"/>
      <c r="T155" s="671"/>
      <c r="U155" s="334"/>
      <c r="V155" s="55"/>
      <c r="W155" s="232" t="s">
        <v>138</v>
      </c>
      <c r="X155" s="232"/>
      <c r="Y155" s="232"/>
      <c r="Z155" s="232"/>
      <c r="AA155" s="232"/>
      <c r="AB155" s="51" t="s">
        <v>9</v>
      </c>
      <c r="AC155" s="111"/>
      <c r="AD155" s="51"/>
      <c r="AE155" s="51"/>
      <c r="AF155" s="51"/>
      <c r="AG155" s="51"/>
      <c r="AH155" s="51"/>
      <c r="AI155" s="51"/>
      <c r="AJ155" s="51"/>
      <c r="AK155" s="51"/>
      <c r="AL155" s="89" t="s">
        <v>91</v>
      </c>
      <c r="AM155" s="334"/>
      <c r="AN155" s="55"/>
      <c r="AO155" s="232"/>
      <c r="AP155" s="232"/>
      <c r="AQ155" s="232"/>
    </row>
    <row r="156" spans="1:43" ht="6" customHeight="1" x14ac:dyDescent="0.2">
      <c r="A156" s="91"/>
      <c r="B156" s="90"/>
      <c r="C156" s="52"/>
      <c r="D156" s="28"/>
      <c r="E156" s="91"/>
      <c r="F156" s="91"/>
      <c r="G156" s="91"/>
      <c r="H156" s="91"/>
      <c r="I156" s="91"/>
      <c r="J156" s="91"/>
      <c r="K156" s="91"/>
      <c r="L156" s="91"/>
      <c r="M156" s="91"/>
      <c r="N156" s="91"/>
      <c r="O156" s="91"/>
      <c r="P156" s="91"/>
      <c r="Q156" s="91"/>
      <c r="R156" s="91"/>
      <c r="S156" s="91"/>
      <c r="T156" s="91"/>
      <c r="U156" s="52"/>
      <c r="V156" s="28"/>
      <c r="W156" s="91"/>
      <c r="X156" s="91"/>
      <c r="Y156" s="91"/>
      <c r="Z156" s="91"/>
      <c r="AA156" s="91"/>
      <c r="AB156" s="91"/>
      <c r="AC156" s="91"/>
      <c r="AD156" s="91"/>
      <c r="AE156" s="91"/>
      <c r="AF156" s="91"/>
      <c r="AG156" s="91"/>
      <c r="AH156" s="91"/>
      <c r="AI156" s="91"/>
      <c r="AJ156" s="91"/>
      <c r="AK156" s="91"/>
      <c r="AL156" s="92"/>
      <c r="AM156" s="52"/>
      <c r="AN156" s="28"/>
      <c r="AO156" s="91"/>
      <c r="AP156" s="91"/>
      <c r="AQ156" s="91"/>
    </row>
    <row r="157" spans="1:43" ht="6" customHeight="1" x14ac:dyDescent="0.2">
      <c r="A157" s="18"/>
      <c r="B157" s="326"/>
      <c r="C157" s="50"/>
      <c r="D157" s="29"/>
      <c r="E157" s="18"/>
      <c r="F157" s="18"/>
      <c r="G157" s="18"/>
      <c r="H157" s="18"/>
      <c r="I157" s="18"/>
      <c r="J157" s="18"/>
      <c r="K157" s="18"/>
      <c r="L157" s="18"/>
      <c r="M157" s="18"/>
      <c r="N157" s="18"/>
      <c r="O157" s="18"/>
      <c r="P157" s="18"/>
      <c r="Q157" s="18"/>
      <c r="R157" s="18"/>
      <c r="S157" s="18"/>
      <c r="T157" s="18"/>
      <c r="U157" s="50"/>
      <c r="V157" s="29"/>
      <c r="W157" s="18"/>
      <c r="X157" s="18"/>
      <c r="Y157" s="18"/>
      <c r="Z157" s="18"/>
      <c r="AA157" s="18"/>
      <c r="AB157" s="18"/>
      <c r="AC157" s="18"/>
      <c r="AD157" s="18"/>
      <c r="AE157" s="18"/>
      <c r="AF157" s="18"/>
      <c r="AG157" s="18"/>
      <c r="AH157" s="18"/>
      <c r="AI157" s="18"/>
      <c r="AJ157" s="18"/>
      <c r="AK157" s="18"/>
      <c r="AL157" s="26"/>
      <c r="AM157" s="50"/>
      <c r="AN157" s="29"/>
      <c r="AO157" s="18"/>
      <c r="AP157" s="18"/>
      <c r="AQ157" s="18"/>
    </row>
    <row r="158" spans="1:43" ht="11.25" customHeight="1" x14ac:dyDescent="0.2">
      <c r="A158" s="232"/>
      <c r="B158" s="93">
        <v>120</v>
      </c>
      <c r="C158" s="334"/>
      <c r="D158" s="55"/>
      <c r="E158" s="671" t="str">
        <f ca="1">VLOOKUP(INDIRECT(ADDRESS(ROW(),COLUMN()-3)),Language_Translations,MATCH(Language_Selected,Language_Options,0),FALSE)</f>
        <v>Do you listen to the radio at least once a week, less than once a week or not at all?</v>
      </c>
      <c r="F158" s="671"/>
      <c r="G158" s="671"/>
      <c r="H158" s="671"/>
      <c r="I158" s="671"/>
      <c r="J158" s="671"/>
      <c r="K158" s="671"/>
      <c r="L158" s="671"/>
      <c r="M158" s="671"/>
      <c r="N158" s="671"/>
      <c r="O158" s="671"/>
      <c r="P158" s="671"/>
      <c r="Q158" s="671"/>
      <c r="R158" s="671"/>
      <c r="S158" s="671"/>
      <c r="T158" s="671"/>
      <c r="U158" s="334"/>
      <c r="V158" s="55"/>
      <c r="W158" s="232" t="s">
        <v>136</v>
      </c>
      <c r="X158" s="232"/>
      <c r="Y158" s="232"/>
      <c r="Z158" s="232"/>
      <c r="AA158" s="232"/>
      <c r="AB158" s="232"/>
      <c r="AC158" s="232"/>
      <c r="AD158" s="232"/>
      <c r="AE158" s="51" t="s">
        <v>9</v>
      </c>
      <c r="AF158" s="51"/>
      <c r="AG158" s="51"/>
      <c r="AH158" s="111"/>
      <c r="AI158" s="51"/>
      <c r="AJ158" s="51"/>
      <c r="AK158" s="51"/>
      <c r="AL158" s="89" t="s">
        <v>87</v>
      </c>
      <c r="AM158" s="334"/>
      <c r="AN158" s="55"/>
      <c r="AO158" s="232"/>
      <c r="AP158" s="232"/>
      <c r="AQ158" s="232"/>
    </row>
    <row r="159" spans="1:43" x14ac:dyDescent="0.2">
      <c r="A159" s="232"/>
      <c r="B159" s="328"/>
      <c r="C159" s="334"/>
      <c r="D159" s="55"/>
      <c r="E159" s="671"/>
      <c r="F159" s="671"/>
      <c r="G159" s="671"/>
      <c r="H159" s="671"/>
      <c r="I159" s="671"/>
      <c r="J159" s="671"/>
      <c r="K159" s="671"/>
      <c r="L159" s="671"/>
      <c r="M159" s="671"/>
      <c r="N159" s="671"/>
      <c r="O159" s="671"/>
      <c r="P159" s="671"/>
      <c r="Q159" s="671"/>
      <c r="R159" s="671"/>
      <c r="S159" s="671"/>
      <c r="T159" s="671"/>
      <c r="U159" s="334"/>
      <c r="V159" s="55"/>
      <c r="W159" s="232" t="s">
        <v>137</v>
      </c>
      <c r="X159" s="232"/>
      <c r="Y159" s="232"/>
      <c r="Z159" s="232"/>
      <c r="AA159" s="232"/>
      <c r="AB159" s="232"/>
      <c r="AC159" s="232"/>
      <c r="AD159" s="232"/>
      <c r="AE159" s="232"/>
      <c r="AF159" s="51" t="s">
        <v>9</v>
      </c>
      <c r="AG159" s="51"/>
      <c r="AH159" s="51"/>
      <c r="AI159" s="51"/>
      <c r="AJ159" s="51"/>
      <c r="AK159" s="51"/>
      <c r="AL159" s="89" t="s">
        <v>89</v>
      </c>
      <c r="AM159" s="334"/>
      <c r="AN159" s="55"/>
      <c r="AO159" s="232"/>
      <c r="AP159" s="232"/>
      <c r="AQ159" s="232"/>
    </row>
    <row r="160" spans="1:43" x14ac:dyDescent="0.2">
      <c r="A160" s="232"/>
      <c r="B160" s="328"/>
      <c r="C160" s="334"/>
      <c r="D160" s="55"/>
      <c r="E160" s="671"/>
      <c r="F160" s="671"/>
      <c r="G160" s="671"/>
      <c r="H160" s="671"/>
      <c r="I160" s="671"/>
      <c r="J160" s="671"/>
      <c r="K160" s="671"/>
      <c r="L160" s="671"/>
      <c r="M160" s="671"/>
      <c r="N160" s="671"/>
      <c r="O160" s="671"/>
      <c r="P160" s="671"/>
      <c r="Q160" s="671"/>
      <c r="R160" s="671"/>
      <c r="S160" s="671"/>
      <c r="T160" s="671"/>
      <c r="U160" s="334"/>
      <c r="V160" s="55"/>
      <c r="W160" s="232" t="s">
        <v>138</v>
      </c>
      <c r="X160" s="232"/>
      <c r="Y160" s="232"/>
      <c r="Z160" s="232"/>
      <c r="AA160" s="232"/>
      <c r="AB160" s="51" t="s">
        <v>9</v>
      </c>
      <c r="AC160" s="111"/>
      <c r="AD160" s="51"/>
      <c r="AE160" s="51"/>
      <c r="AF160" s="51"/>
      <c r="AG160" s="51"/>
      <c r="AH160" s="51"/>
      <c r="AI160" s="51"/>
      <c r="AJ160" s="51"/>
      <c r="AK160" s="51"/>
      <c r="AL160" s="89" t="s">
        <v>91</v>
      </c>
      <c r="AM160" s="334"/>
      <c r="AN160" s="55"/>
      <c r="AO160" s="232"/>
      <c r="AP160" s="232"/>
      <c r="AQ160" s="232"/>
    </row>
    <row r="161" spans="1:43" ht="6" customHeight="1" x14ac:dyDescent="0.2">
      <c r="A161" s="91"/>
      <c r="B161" s="90"/>
      <c r="C161" s="52"/>
      <c r="D161" s="28"/>
      <c r="E161" s="91"/>
      <c r="F161" s="91"/>
      <c r="G161" s="91"/>
      <c r="H161" s="91"/>
      <c r="I161" s="91"/>
      <c r="J161" s="91"/>
      <c r="K161" s="91"/>
      <c r="L161" s="91"/>
      <c r="M161" s="91"/>
      <c r="N161" s="91"/>
      <c r="O161" s="91"/>
      <c r="P161" s="91"/>
      <c r="Q161" s="91"/>
      <c r="R161" s="91"/>
      <c r="S161" s="91"/>
      <c r="T161" s="91"/>
      <c r="U161" s="52"/>
      <c r="V161" s="28"/>
      <c r="W161" s="91"/>
      <c r="X161" s="91"/>
      <c r="Y161" s="91"/>
      <c r="Z161" s="91"/>
      <c r="AA161" s="91"/>
      <c r="AB161" s="91"/>
      <c r="AC161" s="91"/>
      <c r="AD161" s="91"/>
      <c r="AE161" s="91"/>
      <c r="AF161" s="91"/>
      <c r="AG161" s="91"/>
      <c r="AH161" s="91"/>
      <c r="AI161" s="91"/>
      <c r="AJ161" s="91"/>
      <c r="AK161" s="91"/>
      <c r="AL161" s="92"/>
      <c r="AM161" s="52"/>
      <c r="AN161" s="28"/>
      <c r="AO161" s="91"/>
      <c r="AP161" s="91"/>
      <c r="AQ161" s="91"/>
    </row>
    <row r="162" spans="1:43" ht="6" customHeight="1" x14ac:dyDescent="0.2">
      <c r="A162" s="18"/>
      <c r="B162" s="326"/>
      <c r="C162" s="50"/>
      <c r="D162" s="29"/>
      <c r="E162" s="18"/>
      <c r="F162" s="18"/>
      <c r="G162" s="18"/>
      <c r="H162" s="18"/>
      <c r="I162" s="18"/>
      <c r="J162" s="18"/>
      <c r="K162" s="18"/>
      <c r="L162" s="18"/>
      <c r="M162" s="18"/>
      <c r="N162" s="18"/>
      <c r="O162" s="18"/>
      <c r="P162" s="18"/>
      <c r="Q162" s="18"/>
      <c r="R162" s="18"/>
      <c r="S162" s="18"/>
      <c r="T162" s="18"/>
      <c r="U162" s="50"/>
      <c r="V162" s="29"/>
      <c r="W162" s="18"/>
      <c r="X162" s="18"/>
      <c r="Y162" s="18"/>
      <c r="Z162" s="18"/>
      <c r="AA162" s="18"/>
      <c r="AB162" s="18"/>
      <c r="AC162" s="18"/>
      <c r="AD162" s="18"/>
      <c r="AE162" s="18"/>
      <c r="AF162" s="18"/>
      <c r="AG162" s="18"/>
      <c r="AH162" s="18"/>
      <c r="AI162" s="18"/>
      <c r="AJ162" s="18"/>
      <c r="AK162" s="18"/>
      <c r="AL162" s="26"/>
      <c r="AM162" s="50"/>
      <c r="AN162" s="29"/>
      <c r="AO162" s="18"/>
      <c r="AP162" s="18"/>
      <c r="AQ162" s="18"/>
    </row>
    <row r="163" spans="1:43" ht="11.25" customHeight="1" x14ac:dyDescent="0.2">
      <c r="A163" s="232"/>
      <c r="B163" s="93">
        <v>121</v>
      </c>
      <c r="C163" s="334"/>
      <c r="D163" s="55"/>
      <c r="E163" s="671" t="str">
        <f ca="1">VLOOKUP(INDIRECT(ADDRESS(ROW(),COLUMN()-3)),Language_Translations,MATCH(Language_Selected,Language_Options,0),FALSE)</f>
        <v>Do you watch television at least once a week, less than once a week or not at all?</v>
      </c>
      <c r="F163" s="671"/>
      <c r="G163" s="671"/>
      <c r="H163" s="671"/>
      <c r="I163" s="671"/>
      <c r="J163" s="671"/>
      <c r="K163" s="671"/>
      <c r="L163" s="671"/>
      <c r="M163" s="671"/>
      <c r="N163" s="671"/>
      <c r="O163" s="671"/>
      <c r="P163" s="671"/>
      <c r="Q163" s="671"/>
      <c r="R163" s="671"/>
      <c r="S163" s="671"/>
      <c r="T163" s="671"/>
      <c r="U163" s="334"/>
      <c r="V163" s="55"/>
      <c r="W163" s="232" t="s">
        <v>136</v>
      </c>
      <c r="X163" s="232"/>
      <c r="Y163" s="232"/>
      <c r="Z163" s="232"/>
      <c r="AA163" s="232"/>
      <c r="AB163" s="232"/>
      <c r="AC163" s="232"/>
      <c r="AD163" s="232"/>
      <c r="AE163" s="51" t="s">
        <v>9</v>
      </c>
      <c r="AF163" s="51"/>
      <c r="AG163" s="51"/>
      <c r="AH163" s="111"/>
      <c r="AI163" s="51"/>
      <c r="AJ163" s="51"/>
      <c r="AK163" s="51"/>
      <c r="AL163" s="89" t="s">
        <v>87</v>
      </c>
      <c r="AM163" s="334"/>
      <c r="AN163" s="55"/>
      <c r="AO163" s="232"/>
      <c r="AP163" s="232"/>
      <c r="AQ163" s="232"/>
    </row>
    <row r="164" spans="1:43" x14ac:dyDescent="0.2">
      <c r="A164" s="232"/>
      <c r="B164" s="328"/>
      <c r="C164" s="334"/>
      <c r="D164" s="55"/>
      <c r="E164" s="671"/>
      <c r="F164" s="671"/>
      <c r="G164" s="671"/>
      <c r="H164" s="671"/>
      <c r="I164" s="671"/>
      <c r="J164" s="671"/>
      <c r="K164" s="671"/>
      <c r="L164" s="671"/>
      <c r="M164" s="671"/>
      <c r="N164" s="671"/>
      <c r="O164" s="671"/>
      <c r="P164" s="671"/>
      <c r="Q164" s="671"/>
      <c r="R164" s="671"/>
      <c r="S164" s="671"/>
      <c r="T164" s="671"/>
      <c r="U164" s="334"/>
      <c r="V164" s="55"/>
      <c r="W164" s="232" t="s">
        <v>137</v>
      </c>
      <c r="X164" s="232"/>
      <c r="Y164" s="232"/>
      <c r="Z164" s="232"/>
      <c r="AA164" s="232"/>
      <c r="AB164" s="232"/>
      <c r="AC164" s="232"/>
      <c r="AD164" s="232"/>
      <c r="AE164" s="232"/>
      <c r="AF164" s="51" t="s">
        <v>9</v>
      </c>
      <c r="AG164" s="51"/>
      <c r="AH164" s="51"/>
      <c r="AI164" s="51"/>
      <c r="AJ164" s="51"/>
      <c r="AK164" s="51"/>
      <c r="AL164" s="89" t="s">
        <v>89</v>
      </c>
      <c r="AM164" s="334"/>
      <c r="AN164" s="55"/>
      <c r="AO164" s="232"/>
      <c r="AP164" s="232"/>
      <c r="AQ164" s="232"/>
    </row>
    <row r="165" spans="1:43" x14ac:dyDescent="0.2">
      <c r="A165" s="232"/>
      <c r="B165" s="328"/>
      <c r="C165" s="334"/>
      <c r="D165" s="55"/>
      <c r="E165" s="671"/>
      <c r="F165" s="671"/>
      <c r="G165" s="671"/>
      <c r="H165" s="671"/>
      <c r="I165" s="671"/>
      <c r="J165" s="671"/>
      <c r="K165" s="671"/>
      <c r="L165" s="671"/>
      <c r="M165" s="671"/>
      <c r="N165" s="671"/>
      <c r="O165" s="671"/>
      <c r="P165" s="671"/>
      <c r="Q165" s="671"/>
      <c r="R165" s="671"/>
      <c r="S165" s="671"/>
      <c r="T165" s="671"/>
      <c r="U165" s="334"/>
      <c r="V165" s="55"/>
      <c r="W165" s="232" t="s">
        <v>138</v>
      </c>
      <c r="X165" s="232"/>
      <c r="Y165" s="232"/>
      <c r="Z165" s="232"/>
      <c r="AA165" s="232"/>
      <c r="AB165" s="51" t="s">
        <v>9</v>
      </c>
      <c r="AC165" s="111"/>
      <c r="AD165" s="51"/>
      <c r="AE165" s="51"/>
      <c r="AF165" s="51"/>
      <c r="AG165" s="51"/>
      <c r="AH165" s="51"/>
      <c r="AI165" s="51"/>
      <c r="AJ165" s="51"/>
      <c r="AK165" s="51"/>
      <c r="AL165" s="89" t="s">
        <v>91</v>
      </c>
      <c r="AM165" s="334"/>
      <c r="AN165" s="55"/>
      <c r="AO165" s="232"/>
      <c r="AP165" s="232"/>
      <c r="AQ165" s="232"/>
    </row>
    <row r="166" spans="1:43" ht="6" customHeight="1" x14ac:dyDescent="0.2">
      <c r="A166" s="91"/>
      <c r="B166" s="90"/>
      <c r="C166" s="52"/>
      <c r="D166" s="28"/>
      <c r="E166" s="91"/>
      <c r="F166" s="91"/>
      <c r="G166" s="91"/>
      <c r="H166" s="91"/>
      <c r="I166" s="91"/>
      <c r="J166" s="91"/>
      <c r="K166" s="91"/>
      <c r="L166" s="91"/>
      <c r="M166" s="91"/>
      <c r="N166" s="91"/>
      <c r="O166" s="91"/>
      <c r="P166" s="91"/>
      <c r="Q166" s="91"/>
      <c r="R166" s="91"/>
      <c r="S166" s="91"/>
      <c r="T166" s="91"/>
      <c r="U166" s="52"/>
      <c r="V166" s="28"/>
      <c r="W166" s="91"/>
      <c r="X166" s="91"/>
      <c r="Y166" s="91"/>
      <c r="Z166" s="91"/>
      <c r="AA166" s="91"/>
      <c r="AB166" s="91"/>
      <c r="AC166" s="91"/>
      <c r="AD166" s="91"/>
      <c r="AE166" s="91"/>
      <c r="AF166" s="91"/>
      <c r="AG166" s="91"/>
      <c r="AH166" s="91"/>
      <c r="AI166" s="91"/>
      <c r="AJ166" s="91"/>
      <c r="AK166" s="91"/>
      <c r="AL166" s="92"/>
      <c r="AM166" s="52"/>
      <c r="AN166" s="28"/>
      <c r="AO166" s="91"/>
      <c r="AP166" s="91"/>
      <c r="AQ166" s="91"/>
    </row>
    <row r="167" spans="1:43" ht="6" customHeight="1" x14ac:dyDescent="0.2">
      <c r="A167" s="18"/>
      <c r="B167" s="326"/>
      <c r="C167" s="50"/>
      <c r="D167" s="29"/>
      <c r="E167" s="18"/>
      <c r="F167" s="18"/>
      <c r="G167" s="18"/>
      <c r="H167" s="18"/>
      <c r="I167" s="18"/>
      <c r="J167" s="18"/>
      <c r="K167" s="18"/>
      <c r="L167" s="18"/>
      <c r="M167" s="18"/>
      <c r="N167" s="18"/>
      <c r="O167" s="18"/>
      <c r="P167" s="18"/>
      <c r="Q167" s="18"/>
      <c r="R167" s="18"/>
      <c r="S167" s="18"/>
      <c r="T167" s="18"/>
      <c r="U167" s="50"/>
      <c r="V167" s="29"/>
      <c r="W167" s="18"/>
      <c r="X167" s="18"/>
      <c r="Y167" s="18"/>
      <c r="Z167" s="18"/>
      <c r="AA167" s="18"/>
      <c r="AB167" s="18"/>
      <c r="AC167" s="18"/>
      <c r="AD167" s="18"/>
      <c r="AE167" s="18"/>
      <c r="AF167" s="18"/>
      <c r="AG167" s="18"/>
      <c r="AH167" s="18"/>
      <c r="AI167" s="18"/>
      <c r="AJ167" s="18"/>
      <c r="AK167" s="18"/>
      <c r="AL167" s="26"/>
      <c r="AM167" s="50"/>
      <c r="AN167" s="29"/>
      <c r="AO167" s="18"/>
      <c r="AP167" s="18"/>
      <c r="AQ167" s="18"/>
    </row>
    <row r="168" spans="1:43" ht="11.25" customHeight="1" x14ac:dyDescent="0.2">
      <c r="A168" s="232"/>
      <c r="B168" s="93">
        <v>122</v>
      </c>
      <c r="C168" s="334"/>
      <c r="D168" s="55"/>
      <c r="E168" s="671" t="str">
        <f ca="1">VLOOKUP(INDIRECT(ADDRESS(ROW(),COLUMN()-3)),Language_Translations,MATCH(Language_Selected,Language_Options,0),FALSE)</f>
        <v>Do you own a mobile phone?</v>
      </c>
      <c r="F168" s="671"/>
      <c r="G168" s="671"/>
      <c r="H168" s="671"/>
      <c r="I168" s="671"/>
      <c r="J168" s="671"/>
      <c r="K168" s="671"/>
      <c r="L168" s="671"/>
      <c r="M168" s="671"/>
      <c r="N168" s="671"/>
      <c r="O168" s="671"/>
      <c r="P168" s="671"/>
      <c r="Q168" s="671"/>
      <c r="R168" s="671"/>
      <c r="S168" s="671"/>
      <c r="T168" s="671"/>
      <c r="U168" s="334"/>
      <c r="V168" s="55"/>
      <c r="W168" s="232" t="s">
        <v>112</v>
      </c>
      <c r="X168" s="232"/>
      <c r="Y168" s="51" t="s">
        <v>9</v>
      </c>
      <c r="Z168" s="51"/>
      <c r="AA168" s="51"/>
      <c r="AB168" s="51"/>
      <c r="AC168" s="51"/>
      <c r="AD168" s="51"/>
      <c r="AE168" s="51"/>
      <c r="AF168" s="51"/>
      <c r="AG168" s="51"/>
      <c r="AH168" s="51"/>
      <c r="AI168" s="51"/>
      <c r="AJ168" s="51"/>
      <c r="AK168" s="51"/>
      <c r="AL168" s="89" t="s">
        <v>87</v>
      </c>
      <c r="AM168" s="334"/>
      <c r="AN168" s="55"/>
      <c r="AO168" s="232"/>
      <c r="AP168" s="232"/>
      <c r="AQ168" s="232"/>
    </row>
    <row r="169" spans="1:43" x14ac:dyDescent="0.2">
      <c r="A169" s="232"/>
      <c r="B169" s="93"/>
      <c r="C169" s="334"/>
      <c r="D169" s="55"/>
      <c r="E169" s="671"/>
      <c r="F169" s="671"/>
      <c r="G169" s="671"/>
      <c r="H169" s="671"/>
      <c r="I169" s="671"/>
      <c r="J169" s="671"/>
      <c r="K169" s="671"/>
      <c r="L169" s="671"/>
      <c r="M169" s="671"/>
      <c r="N169" s="671"/>
      <c r="O169" s="671"/>
      <c r="P169" s="671"/>
      <c r="Q169" s="671"/>
      <c r="R169" s="671"/>
      <c r="S169" s="671"/>
      <c r="T169" s="671"/>
      <c r="U169" s="334"/>
      <c r="V169" s="55"/>
      <c r="W169" s="232" t="s">
        <v>113</v>
      </c>
      <c r="X169" s="232"/>
      <c r="Y169" s="51" t="s">
        <v>9</v>
      </c>
      <c r="Z169" s="51"/>
      <c r="AA169" s="51"/>
      <c r="AB169" s="51"/>
      <c r="AC169" s="51"/>
      <c r="AD169" s="51"/>
      <c r="AE169" s="51"/>
      <c r="AF169" s="51"/>
      <c r="AG169" s="51"/>
      <c r="AH169" s="51"/>
      <c r="AI169" s="51"/>
      <c r="AJ169" s="51"/>
      <c r="AK169" s="51"/>
      <c r="AL169" s="89" t="s">
        <v>89</v>
      </c>
      <c r="AM169" s="334"/>
      <c r="AN169" s="55"/>
      <c r="AO169" s="232"/>
      <c r="AP169" s="232">
        <v>127</v>
      </c>
      <c r="AQ169" s="232"/>
    </row>
    <row r="170" spans="1:43" ht="6" customHeight="1" x14ac:dyDescent="0.2">
      <c r="A170" s="91"/>
      <c r="B170" s="90"/>
      <c r="C170" s="52"/>
      <c r="D170" s="28"/>
      <c r="E170" s="91"/>
      <c r="F170" s="91"/>
      <c r="G170" s="91"/>
      <c r="H170" s="91"/>
      <c r="I170" s="91"/>
      <c r="J170" s="91"/>
      <c r="K170" s="91"/>
      <c r="L170" s="91"/>
      <c r="M170" s="91"/>
      <c r="N170" s="91"/>
      <c r="O170" s="91"/>
      <c r="P170" s="91"/>
      <c r="Q170" s="91"/>
      <c r="R170" s="91"/>
      <c r="S170" s="91"/>
      <c r="T170" s="91"/>
      <c r="U170" s="52"/>
      <c r="V170" s="28"/>
      <c r="W170" s="91"/>
      <c r="X170" s="91"/>
      <c r="Y170" s="91"/>
      <c r="Z170" s="91"/>
      <c r="AA170" s="91"/>
      <c r="AB170" s="91"/>
      <c r="AC170" s="91"/>
      <c r="AD170" s="91"/>
      <c r="AE170" s="91"/>
      <c r="AF170" s="91"/>
      <c r="AG170" s="91"/>
      <c r="AH170" s="91"/>
      <c r="AI170" s="91"/>
      <c r="AJ170" s="91"/>
      <c r="AK170" s="91"/>
      <c r="AL170" s="92"/>
      <c r="AM170" s="52"/>
      <c r="AN170" s="28"/>
      <c r="AO170" s="91"/>
      <c r="AP170" s="91"/>
      <c r="AQ170" s="91"/>
    </row>
    <row r="171" spans="1:43" ht="6" customHeight="1" x14ac:dyDescent="0.2">
      <c r="A171" s="18"/>
      <c r="B171" s="326"/>
      <c r="C171" s="50"/>
      <c r="D171" s="29"/>
      <c r="E171" s="18"/>
      <c r="F171" s="18"/>
      <c r="G171" s="18"/>
      <c r="H171" s="18"/>
      <c r="I171" s="18"/>
      <c r="J171" s="18"/>
      <c r="K171" s="18"/>
      <c r="L171" s="18"/>
      <c r="M171" s="18"/>
      <c r="N171" s="18"/>
      <c r="O171" s="18"/>
      <c r="P171" s="18"/>
      <c r="Q171" s="18"/>
      <c r="R171" s="18"/>
      <c r="S171" s="18"/>
      <c r="T171" s="18"/>
      <c r="U171" s="50"/>
      <c r="V171" s="29"/>
      <c r="W171" s="18"/>
      <c r="X171" s="18"/>
      <c r="Y171" s="18"/>
      <c r="Z171" s="18"/>
      <c r="AA171" s="18"/>
      <c r="AB171" s="18"/>
      <c r="AC171" s="18"/>
      <c r="AD171" s="18"/>
      <c r="AE171" s="18"/>
      <c r="AF171" s="18"/>
      <c r="AG171" s="18"/>
      <c r="AH171" s="18"/>
      <c r="AI171" s="18"/>
      <c r="AJ171" s="18"/>
      <c r="AK171" s="18"/>
      <c r="AL171" s="26"/>
      <c r="AM171" s="50"/>
      <c r="AN171" s="29"/>
      <c r="AO171" s="18"/>
      <c r="AP171" s="18"/>
      <c r="AQ171" s="18"/>
    </row>
    <row r="172" spans="1:43" ht="11.25" customHeight="1" x14ac:dyDescent="0.2">
      <c r="A172" s="232"/>
      <c r="B172" s="93">
        <v>123</v>
      </c>
      <c r="C172" s="334"/>
      <c r="D172" s="55"/>
      <c r="E172" s="671" t="str">
        <f ca="1">VLOOKUP(INDIRECT(ADDRESS(ROW(),COLUMN()-3)),Language_Translations,MATCH(Language_Selected,Language_Options,0),FALSE)</f>
        <v>Is your mobile phone a smart phone?</v>
      </c>
      <c r="F172" s="671"/>
      <c r="G172" s="671"/>
      <c r="H172" s="671"/>
      <c r="I172" s="671"/>
      <c r="J172" s="671"/>
      <c r="K172" s="671"/>
      <c r="L172" s="671"/>
      <c r="M172" s="671"/>
      <c r="N172" s="671"/>
      <c r="O172" s="671"/>
      <c r="P172" s="671"/>
      <c r="Q172" s="671"/>
      <c r="R172" s="671"/>
      <c r="S172" s="671"/>
      <c r="T172" s="671"/>
      <c r="U172" s="334"/>
      <c r="V172" s="55"/>
      <c r="W172" s="232" t="s">
        <v>112</v>
      </c>
      <c r="X172" s="232"/>
      <c r="Y172" s="51" t="s">
        <v>9</v>
      </c>
      <c r="Z172" s="51"/>
      <c r="AA172" s="51"/>
      <c r="AB172" s="51"/>
      <c r="AC172" s="51"/>
      <c r="AD172" s="51"/>
      <c r="AE172" s="51"/>
      <c r="AF172" s="51"/>
      <c r="AG172" s="51"/>
      <c r="AH172" s="51"/>
      <c r="AI172" s="51"/>
      <c r="AJ172" s="51"/>
      <c r="AK172" s="51"/>
      <c r="AL172" s="89" t="s">
        <v>87</v>
      </c>
      <c r="AM172" s="334"/>
      <c r="AN172" s="55"/>
      <c r="AO172" s="232"/>
      <c r="AP172" s="232"/>
      <c r="AQ172" s="232"/>
    </row>
    <row r="173" spans="1:43" x14ac:dyDescent="0.2">
      <c r="A173" s="232"/>
      <c r="B173" s="93"/>
      <c r="C173" s="334"/>
      <c r="D173" s="55"/>
      <c r="E173" s="671"/>
      <c r="F173" s="671"/>
      <c r="G173" s="671"/>
      <c r="H173" s="671"/>
      <c r="I173" s="671"/>
      <c r="J173" s="671"/>
      <c r="K173" s="671"/>
      <c r="L173" s="671"/>
      <c r="M173" s="671"/>
      <c r="N173" s="671"/>
      <c r="O173" s="671"/>
      <c r="P173" s="671"/>
      <c r="Q173" s="671"/>
      <c r="R173" s="671"/>
      <c r="S173" s="671"/>
      <c r="T173" s="671"/>
      <c r="U173" s="334"/>
      <c r="V173" s="55"/>
      <c r="W173" s="232" t="s">
        <v>113</v>
      </c>
      <c r="X173" s="232"/>
      <c r="Y173" s="51" t="s">
        <v>9</v>
      </c>
      <c r="Z173" s="51"/>
      <c r="AA173" s="51"/>
      <c r="AB173" s="51"/>
      <c r="AC173" s="51"/>
      <c r="AD173" s="51"/>
      <c r="AE173" s="51"/>
      <c r="AF173" s="51"/>
      <c r="AG173" s="51"/>
      <c r="AH173" s="51"/>
      <c r="AI173" s="51"/>
      <c r="AJ173" s="51"/>
      <c r="AK173" s="51"/>
      <c r="AL173" s="89" t="s">
        <v>89</v>
      </c>
      <c r="AM173" s="334"/>
      <c r="AN173" s="55"/>
      <c r="AO173" s="232"/>
      <c r="AP173" s="232"/>
      <c r="AQ173" s="232"/>
    </row>
    <row r="174" spans="1:43" ht="6" customHeight="1" x14ac:dyDescent="0.2">
      <c r="A174" s="91"/>
      <c r="B174" s="90"/>
      <c r="C174" s="52"/>
      <c r="D174" s="28"/>
      <c r="E174" s="91"/>
      <c r="F174" s="91"/>
      <c r="G174" s="91"/>
      <c r="H174" s="91"/>
      <c r="I174" s="91"/>
      <c r="J174" s="91"/>
      <c r="K174" s="91"/>
      <c r="L174" s="91"/>
      <c r="M174" s="91"/>
      <c r="N174" s="91"/>
      <c r="O174" s="91"/>
      <c r="P174" s="91"/>
      <c r="Q174" s="91"/>
      <c r="R174" s="91"/>
      <c r="S174" s="91"/>
      <c r="T174" s="91"/>
      <c r="U174" s="52"/>
      <c r="V174" s="28"/>
      <c r="W174" s="91"/>
      <c r="X174" s="91"/>
      <c r="Y174" s="91"/>
      <c r="Z174" s="91"/>
      <c r="AA174" s="91"/>
      <c r="AB174" s="91"/>
      <c r="AC174" s="91"/>
      <c r="AD174" s="91"/>
      <c r="AE174" s="91"/>
      <c r="AF174" s="91"/>
      <c r="AG174" s="91"/>
      <c r="AH174" s="91"/>
      <c r="AI174" s="91"/>
      <c r="AJ174" s="91"/>
      <c r="AK174" s="91"/>
      <c r="AL174" s="92"/>
      <c r="AM174" s="52"/>
      <c r="AN174" s="28"/>
      <c r="AO174" s="91"/>
      <c r="AP174" s="91"/>
      <c r="AQ174" s="91"/>
    </row>
    <row r="175" spans="1:43" ht="6" customHeight="1" x14ac:dyDescent="0.2">
      <c r="A175" s="18"/>
      <c r="B175" s="326"/>
      <c r="C175" s="50"/>
      <c r="D175" s="29"/>
      <c r="E175" s="18"/>
      <c r="F175" s="18"/>
      <c r="G175" s="18"/>
      <c r="H175" s="18"/>
      <c r="I175" s="18"/>
      <c r="J175" s="18"/>
      <c r="K175" s="18"/>
      <c r="L175" s="18"/>
      <c r="M175" s="18"/>
      <c r="N175" s="18"/>
      <c r="O175" s="18"/>
      <c r="P175" s="18"/>
      <c r="Q175" s="18"/>
      <c r="R175" s="18"/>
      <c r="S175" s="18"/>
      <c r="T175" s="18"/>
      <c r="U175" s="50"/>
      <c r="V175" s="29"/>
      <c r="W175" s="18"/>
      <c r="X175" s="18"/>
      <c r="Y175" s="18"/>
      <c r="Z175" s="18"/>
      <c r="AA175" s="18"/>
      <c r="AB175" s="18"/>
      <c r="AC175" s="18"/>
      <c r="AD175" s="18"/>
      <c r="AE175" s="18"/>
      <c r="AF175" s="18"/>
      <c r="AG175" s="18"/>
      <c r="AH175" s="18"/>
      <c r="AI175" s="18"/>
      <c r="AJ175" s="18"/>
      <c r="AK175" s="18"/>
      <c r="AL175" s="26"/>
      <c r="AM175" s="50"/>
      <c r="AN175" s="29"/>
      <c r="AO175" s="18"/>
      <c r="AP175" s="18"/>
      <c r="AQ175" s="18"/>
    </row>
    <row r="176" spans="1:43" ht="11.25" customHeight="1" x14ac:dyDescent="0.2">
      <c r="A176" s="232"/>
      <c r="B176" s="93">
        <v>127</v>
      </c>
      <c r="C176" s="334"/>
      <c r="D176" s="55"/>
      <c r="E176" s="671" t="str">
        <f ca="1">VLOOKUP(INDIRECT(ADDRESS(ROW(),COLUMN()-3)),Language_Translations,MATCH(Language_Selected,Language_Options,0),FALSE)</f>
        <v xml:space="preserve">Have you ever used the Internet from any location on any device? </v>
      </c>
      <c r="F176" s="671"/>
      <c r="G176" s="671"/>
      <c r="H176" s="671"/>
      <c r="I176" s="671"/>
      <c r="J176" s="671"/>
      <c r="K176" s="671"/>
      <c r="L176" s="671"/>
      <c r="M176" s="671"/>
      <c r="N176" s="671"/>
      <c r="O176" s="671"/>
      <c r="P176" s="671"/>
      <c r="Q176" s="671"/>
      <c r="R176" s="671"/>
      <c r="S176" s="671"/>
      <c r="T176" s="671"/>
      <c r="U176" s="334"/>
      <c r="V176" s="55"/>
      <c r="W176" s="232" t="s">
        <v>112</v>
      </c>
      <c r="X176" s="232"/>
      <c r="Y176" s="51" t="s">
        <v>9</v>
      </c>
      <c r="Z176" s="51"/>
      <c r="AA176" s="51"/>
      <c r="AB176" s="51"/>
      <c r="AC176" s="51"/>
      <c r="AD176" s="51"/>
      <c r="AE176" s="51"/>
      <c r="AF176" s="51"/>
      <c r="AG176" s="51"/>
      <c r="AH176" s="51"/>
      <c r="AI176" s="51"/>
      <c r="AJ176" s="51"/>
      <c r="AK176" s="51"/>
      <c r="AL176" s="89" t="s">
        <v>87</v>
      </c>
      <c r="AM176" s="334"/>
      <c r="AN176" s="55"/>
      <c r="AO176" s="232"/>
      <c r="AP176" s="232"/>
      <c r="AQ176" s="232"/>
    </row>
    <row r="177" spans="1:43" x14ac:dyDescent="0.2">
      <c r="A177" s="232"/>
      <c r="B177" s="93"/>
      <c r="C177" s="334"/>
      <c r="D177" s="55"/>
      <c r="E177" s="671"/>
      <c r="F177" s="671"/>
      <c r="G177" s="671"/>
      <c r="H177" s="671"/>
      <c r="I177" s="671"/>
      <c r="J177" s="671"/>
      <c r="K177" s="671"/>
      <c r="L177" s="671"/>
      <c r="M177" s="671"/>
      <c r="N177" s="671"/>
      <c r="O177" s="671"/>
      <c r="P177" s="671"/>
      <c r="Q177" s="671"/>
      <c r="R177" s="671"/>
      <c r="S177" s="671"/>
      <c r="T177" s="671"/>
      <c r="U177" s="334"/>
      <c r="V177" s="55"/>
      <c r="W177" s="232" t="s">
        <v>113</v>
      </c>
      <c r="X177" s="232"/>
      <c r="Y177" s="51" t="s">
        <v>9</v>
      </c>
      <c r="Z177" s="51"/>
      <c r="AA177" s="51"/>
      <c r="AB177" s="51"/>
      <c r="AC177" s="51"/>
      <c r="AD177" s="51"/>
      <c r="AE177" s="51"/>
      <c r="AF177" s="51"/>
      <c r="AG177" s="51"/>
      <c r="AH177" s="51"/>
      <c r="AI177" s="51"/>
      <c r="AJ177" s="51"/>
      <c r="AK177" s="51"/>
      <c r="AL177" s="89" t="s">
        <v>89</v>
      </c>
      <c r="AM177" s="334"/>
      <c r="AN177" s="55"/>
      <c r="AO177" s="232"/>
      <c r="AP177">
        <v>130</v>
      </c>
      <c r="AQ177" s="232"/>
    </row>
    <row r="178" spans="1:43" ht="6" customHeight="1" x14ac:dyDescent="0.2">
      <c r="A178" s="91"/>
      <c r="B178" s="90"/>
      <c r="C178" s="52"/>
      <c r="D178" s="28"/>
      <c r="E178" s="91"/>
      <c r="F178" s="91"/>
      <c r="G178" s="91"/>
      <c r="H178" s="91"/>
      <c r="I178" s="91"/>
      <c r="J178" s="91"/>
      <c r="K178" s="91"/>
      <c r="L178" s="91"/>
      <c r="M178" s="91"/>
      <c r="N178" s="91"/>
      <c r="O178" s="91"/>
      <c r="P178" s="91"/>
      <c r="Q178" s="91"/>
      <c r="R178" s="91"/>
      <c r="S178" s="91"/>
      <c r="T178" s="91"/>
      <c r="U178" s="52"/>
      <c r="V178" s="28"/>
      <c r="W178" s="91"/>
      <c r="X178" s="91"/>
      <c r="Y178" s="91"/>
      <c r="Z178" s="91"/>
      <c r="AA178" s="91"/>
      <c r="AB178" s="91"/>
      <c r="AC178" s="91"/>
      <c r="AD178" s="91"/>
      <c r="AE178" s="91"/>
      <c r="AF178" s="91"/>
      <c r="AG178" s="91"/>
      <c r="AH178" s="91"/>
      <c r="AI178" s="91"/>
      <c r="AJ178" s="91"/>
      <c r="AK178" s="91"/>
      <c r="AL178" s="92"/>
      <c r="AM178" s="52"/>
      <c r="AN178" s="28"/>
      <c r="AO178" s="91"/>
      <c r="AP178" s="91"/>
      <c r="AQ178" s="91"/>
    </row>
    <row r="179" spans="1:43" ht="6" customHeight="1" x14ac:dyDescent="0.2">
      <c r="A179" s="18"/>
      <c r="B179" s="326"/>
      <c r="C179" s="50"/>
      <c r="D179" s="29"/>
      <c r="E179" s="18"/>
      <c r="F179" s="18"/>
      <c r="G179" s="18"/>
      <c r="H179" s="18"/>
      <c r="I179" s="18"/>
      <c r="J179" s="18"/>
      <c r="K179" s="18"/>
      <c r="L179" s="18"/>
      <c r="M179" s="18"/>
      <c r="N179" s="18"/>
      <c r="O179" s="18"/>
      <c r="P179" s="18"/>
      <c r="Q179" s="18"/>
      <c r="R179" s="18"/>
      <c r="S179" s="18"/>
      <c r="T179" s="18"/>
      <c r="U179" s="50"/>
      <c r="V179" s="29"/>
      <c r="W179" s="18"/>
      <c r="X179" s="18"/>
      <c r="Y179" s="18"/>
      <c r="Z179" s="18"/>
      <c r="AA179" s="18"/>
      <c r="AB179" s="18"/>
      <c r="AC179" s="18"/>
      <c r="AD179" s="18"/>
      <c r="AE179" s="18"/>
      <c r="AF179" s="18"/>
      <c r="AG179" s="18"/>
      <c r="AH179" s="18"/>
      <c r="AI179" s="18"/>
      <c r="AJ179" s="18"/>
      <c r="AK179" s="18"/>
      <c r="AL179" s="26"/>
      <c r="AM179" s="50"/>
      <c r="AN179" s="29"/>
      <c r="AO179" s="18"/>
      <c r="AP179" s="18"/>
      <c r="AQ179" s="18"/>
    </row>
    <row r="180" spans="1:43" ht="11.25" customHeight="1" x14ac:dyDescent="0.2">
      <c r="A180" s="232"/>
      <c r="B180" s="93">
        <v>128</v>
      </c>
      <c r="C180" s="334"/>
      <c r="D180" s="55"/>
      <c r="E180" s="671" t="str">
        <f ca="1">VLOOKUP(INDIRECT(ADDRESS(ROW(),COLUMN()-3)),Language_Translations,MATCH(Language_Selected,Language_Options,0),FALSE)</f>
        <v>In the last 12 months, have you used the Internet?</v>
      </c>
      <c r="F180" s="671"/>
      <c r="G180" s="671"/>
      <c r="H180" s="671"/>
      <c r="I180" s="671"/>
      <c r="J180" s="671"/>
      <c r="K180" s="671"/>
      <c r="L180" s="671"/>
      <c r="M180" s="671"/>
      <c r="N180" s="671"/>
      <c r="O180" s="671"/>
      <c r="P180" s="671"/>
      <c r="Q180" s="671"/>
      <c r="R180" s="671"/>
      <c r="S180" s="671"/>
      <c r="T180" s="671"/>
      <c r="U180" s="334"/>
      <c r="V180" s="55"/>
      <c r="AL180"/>
      <c r="AM180" s="334"/>
      <c r="AN180" s="55"/>
      <c r="AO180" s="232"/>
      <c r="AP180" s="232"/>
      <c r="AQ180" s="232"/>
    </row>
    <row r="181" spans="1:43" x14ac:dyDescent="0.2">
      <c r="A181" s="232"/>
      <c r="B181" s="93"/>
      <c r="C181" s="334"/>
      <c r="D181" s="55"/>
      <c r="E181" s="671"/>
      <c r="F181" s="671"/>
      <c r="G181" s="671"/>
      <c r="H181" s="671"/>
      <c r="I181" s="671"/>
      <c r="J181" s="671"/>
      <c r="K181" s="671"/>
      <c r="L181" s="671"/>
      <c r="M181" s="671"/>
      <c r="N181" s="671"/>
      <c r="O181" s="671"/>
      <c r="P181" s="671"/>
      <c r="Q181" s="671"/>
      <c r="R181" s="671"/>
      <c r="S181" s="671"/>
      <c r="T181" s="671"/>
      <c r="U181" s="334"/>
      <c r="V181" s="55"/>
      <c r="W181" s="232" t="s">
        <v>112</v>
      </c>
      <c r="X181" s="232"/>
      <c r="Y181" s="51" t="s">
        <v>9</v>
      </c>
      <c r="Z181" s="51"/>
      <c r="AA181" s="51"/>
      <c r="AB181" s="51"/>
      <c r="AC181" s="51"/>
      <c r="AD181" s="51"/>
      <c r="AE181" s="51"/>
      <c r="AF181" s="51"/>
      <c r="AG181" s="51"/>
      <c r="AH181" s="51"/>
      <c r="AI181" s="51"/>
      <c r="AJ181" s="51"/>
      <c r="AK181" s="51"/>
      <c r="AL181" s="89" t="s">
        <v>87</v>
      </c>
      <c r="AM181" s="334"/>
      <c r="AN181" s="55"/>
      <c r="AO181" s="232"/>
      <c r="AP181" s="232"/>
      <c r="AQ181" s="232"/>
    </row>
    <row r="182" spans="1:43" x14ac:dyDescent="0.2">
      <c r="A182" s="232"/>
      <c r="B182" s="93"/>
      <c r="C182" s="334"/>
      <c r="D182" s="55"/>
      <c r="E182" s="670" t="s">
        <v>139</v>
      </c>
      <c r="F182" s="670"/>
      <c r="G182" s="670"/>
      <c r="H182" s="670"/>
      <c r="I182" s="670"/>
      <c r="J182" s="670"/>
      <c r="K182" s="670"/>
      <c r="L182" s="670"/>
      <c r="M182" s="670"/>
      <c r="N182" s="670"/>
      <c r="O182" s="670"/>
      <c r="P182" s="670"/>
      <c r="Q182" s="670"/>
      <c r="R182" s="670"/>
      <c r="S182" s="670"/>
      <c r="T182" s="670"/>
      <c r="U182" s="334"/>
      <c r="V182" s="55"/>
      <c r="W182" s="232" t="s">
        <v>113</v>
      </c>
      <c r="X182" s="232"/>
      <c r="Y182" s="51" t="s">
        <v>9</v>
      </c>
      <c r="Z182" s="51"/>
      <c r="AA182" s="51"/>
      <c r="AB182" s="51"/>
      <c r="AC182" s="51"/>
      <c r="AD182" s="51"/>
      <c r="AE182" s="51"/>
      <c r="AF182" s="51"/>
      <c r="AG182" s="51"/>
      <c r="AH182" s="51"/>
      <c r="AI182" s="51"/>
      <c r="AJ182" s="51"/>
      <c r="AK182" s="51"/>
      <c r="AL182" s="89" t="s">
        <v>89</v>
      </c>
      <c r="AM182" s="334"/>
      <c r="AN182" s="55"/>
      <c r="AO182" s="232"/>
      <c r="AP182">
        <v>130</v>
      </c>
      <c r="AQ182" s="232"/>
    </row>
    <row r="183" spans="1:43" x14ac:dyDescent="0.2">
      <c r="A183" s="232"/>
      <c r="B183" s="93"/>
      <c r="C183" s="334"/>
      <c r="D183" s="55"/>
      <c r="E183" s="670"/>
      <c r="F183" s="670"/>
      <c r="G183" s="670"/>
      <c r="H183" s="670"/>
      <c r="I183" s="670"/>
      <c r="J183" s="670"/>
      <c r="K183" s="670"/>
      <c r="L183" s="670"/>
      <c r="M183" s="670"/>
      <c r="N183" s="670"/>
      <c r="O183" s="670"/>
      <c r="P183" s="670"/>
      <c r="Q183" s="670"/>
      <c r="R183" s="670"/>
      <c r="S183" s="670"/>
      <c r="T183" s="670"/>
      <c r="U183" s="334"/>
      <c r="V183" s="55"/>
      <c r="W183" s="232"/>
      <c r="X183" s="232"/>
      <c r="Y183" s="51"/>
      <c r="Z183" s="51"/>
      <c r="AA183" s="51"/>
      <c r="AB183" s="51"/>
      <c r="AC183" s="51"/>
      <c r="AD183" s="51"/>
      <c r="AE183" s="51"/>
      <c r="AF183" s="51"/>
      <c r="AG183" s="51"/>
      <c r="AH183" s="51"/>
      <c r="AI183" s="51"/>
      <c r="AJ183" s="51"/>
      <c r="AK183" s="51"/>
      <c r="AL183" s="89"/>
      <c r="AM183" s="334"/>
      <c r="AN183" s="55"/>
      <c r="AO183" s="232"/>
      <c r="AP183" s="232"/>
      <c r="AQ183" s="232"/>
    </row>
    <row r="184" spans="1:43" ht="6" customHeight="1" x14ac:dyDescent="0.2">
      <c r="A184" s="91"/>
      <c r="B184" s="90"/>
      <c r="C184" s="52"/>
      <c r="D184" s="28"/>
      <c r="E184" s="91"/>
      <c r="F184" s="91"/>
      <c r="G184" s="91"/>
      <c r="H184" s="91"/>
      <c r="I184" s="91"/>
      <c r="J184" s="91"/>
      <c r="K184" s="91"/>
      <c r="L184" s="91"/>
      <c r="M184" s="91"/>
      <c r="N184" s="91"/>
      <c r="O184" s="91"/>
      <c r="P184" s="91"/>
      <c r="Q184" s="91"/>
      <c r="R184" s="91"/>
      <c r="S184" s="91"/>
      <c r="T184" s="91"/>
      <c r="U184" s="52"/>
      <c r="V184" s="28"/>
      <c r="W184" s="91"/>
      <c r="X184" s="91"/>
      <c r="Y184" s="91"/>
      <c r="Z184" s="91"/>
      <c r="AA184" s="91"/>
      <c r="AB184" s="91"/>
      <c r="AC184" s="91"/>
      <c r="AD184" s="91"/>
      <c r="AE184" s="91"/>
      <c r="AF184" s="91"/>
      <c r="AG184" s="91"/>
      <c r="AH184" s="91"/>
      <c r="AI184" s="91"/>
      <c r="AJ184" s="91"/>
      <c r="AK184" s="91"/>
      <c r="AL184" s="92"/>
      <c r="AM184" s="52"/>
      <c r="AN184" s="28"/>
      <c r="AO184" s="91"/>
      <c r="AP184" s="91"/>
      <c r="AQ184" s="91"/>
    </row>
    <row r="185" spans="1:43" ht="6" customHeight="1" x14ac:dyDescent="0.2">
      <c r="A185" s="18"/>
      <c r="B185" s="326"/>
      <c r="C185" s="50"/>
      <c r="D185" s="29"/>
      <c r="E185" s="18"/>
      <c r="F185" s="18"/>
      <c r="G185" s="18"/>
      <c r="H185" s="18"/>
      <c r="I185" s="18"/>
      <c r="J185" s="18"/>
      <c r="K185" s="18"/>
      <c r="L185" s="18"/>
      <c r="M185" s="18"/>
      <c r="N185" s="18"/>
      <c r="O185" s="18"/>
      <c r="P185" s="18"/>
      <c r="Q185" s="18"/>
      <c r="R185" s="18"/>
      <c r="S185" s="18"/>
      <c r="T185" s="18"/>
      <c r="U185" s="50"/>
      <c r="V185" s="29"/>
      <c r="W185" s="18"/>
      <c r="X185" s="18"/>
      <c r="Y185" s="18"/>
      <c r="Z185" s="18"/>
      <c r="AA185" s="18"/>
      <c r="AB185" s="18"/>
      <c r="AC185" s="18"/>
      <c r="AD185" s="18"/>
      <c r="AE185" s="18"/>
      <c r="AF185" s="18"/>
      <c r="AG185" s="18"/>
      <c r="AH185" s="18"/>
      <c r="AI185" s="18"/>
      <c r="AJ185" s="18"/>
      <c r="AK185" s="18"/>
      <c r="AL185" s="26"/>
      <c r="AM185" s="50"/>
      <c r="AN185" s="29"/>
      <c r="AO185" s="18"/>
      <c r="AP185" s="18"/>
      <c r="AQ185" s="18"/>
    </row>
    <row r="186" spans="1:43" ht="11.25" customHeight="1" x14ac:dyDescent="0.2">
      <c r="A186" s="232"/>
      <c r="B186" s="93">
        <v>129</v>
      </c>
      <c r="C186" s="334"/>
      <c r="D186" s="55"/>
      <c r="E186" s="671" t="str">
        <f ca="1">VLOOKUP(INDIRECT(ADDRESS(ROW(),COLUMN()-3)),Language_Translations,MATCH(Language_Selected,Language_Options,0),FALSE)</f>
        <v>During the last one month, how often did you use the Internet: almost every day, at least once a week, less than once a week, or not at all?</v>
      </c>
      <c r="F186" s="671"/>
      <c r="G186" s="671"/>
      <c r="H186" s="671"/>
      <c r="I186" s="671"/>
      <c r="J186" s="671"/>
      <c r="K186" s="671"/>
      <c r="L186" s="671"/>
      <c r="M186" s="671"/>
      <c r="N186" s="671"/>
      <c r="O186" s="671"/>
      <c r="P186" s="671"/>
      <c r="Q186" s="671"/>
      <c r="R186" s="671"/>
      <c r="S186" s="671"/>
      <c r="T186" s="671"/>
      <c r="U186" s="334"/>
      <c r="V186" s="55"/>
      <c r="W186" s="232" t="s">
        <v>140</v>
      </c>
      <c r="X186" s="232"/>
      <c r="Z186" s="51"/>
      <c r="AB186" s="51"/>
      <c r="AD186" s="51" t="s">
        <v>9</v>
      </c>
      <c r="AE186" s="51"/>
      <c r="AF186" s="51"/>
      <c r="AG186" s="51"/>
      <c r="AH186" s="51"/>
      <c r="AI186" s="51"/>
      <c r="AJ186" s="51"/>
      <c r="AK186" s="51"/>
      <c r="AL186" s="89" t="s">
        <v>87</v>
      </c>
      <c r="AM186" s="334"/>
      <c r="AN186" s="55"/>
      <c r="AO186" s="232"/>
      <c r="AP186" s="232"/>
      <c r="AQ186" s="232"/>
    </row>
    <row r="187" spans="1:43" x14ac:dyDescent="0.2">
      <c r="A187" s="232"/>
      <c r="B187" s="93"/>
      <c r="C187" s="334"/>
      <c r="D187" s="55"/>
      <c r="E187" s="671"/>
      <c r="F187" s="671"/>
      <c r="G187" s="671"/>
      <c r="H187" s="671"/>
      <c r="I187" s="671"/>
      <c r="J187" s="671"/>
      <c r="K187" s="671"/>
      <c r="L187" s="671"/>
      <c r="M187" s="671"/>
      <c r="N187" s="671"/>
      <c r="O187" s="671"/>
      <c r="P187" s="671"/>
      <c r="Q187" s="671"/>
      <c r="R187" s="671"/>
      <c r="S187" s="671"/>
      <c r="T187" s="671"/>
      <c r="U187" s="334"/>
      <c r="V187" s="55"/>
      <c r="W187" s="232" t="s">
        <v>136</v>
      </c>
      <c r="X187" s="232"/>
      <c r="Z187" s="51"/>
      <c r="AB187" s="51"/>
      <c r="AE187" s="51" t="s">
        <v>9</v>
      </c>
      <c r="AF187" s="111"/>
      <c r="AG187" s="51"/>
      <c r="AH187" s="51"/>
      <c r="AI187" s="51"/>
      <c r="AJ187" s="51"/>
      <c r="AK187" s="51"/>
      <c r="AL187" s="89" t="s">
        <v>89</v>
      </c>
      <c r="AM187" s="334"/>
      <c r="AN187" s="55"/>
      <c r="AO187" s="232"/>
      <c r="AP187" s="232"/>
      <c r="AQ187" s="232"/>
    </row>
    <row r="188" spans="1:43" x14ac:dyDescent="0.2">
      <c r="A188" s="232"/>
      <c r="B188" s="93"/>
      <c r="C188" s="334"/>
      <c r="D188" s="55"/>
      <c r="E188" s="671"/>
      <c r="F188" s="671"/>
      <c r="G188" s="671"/>
      <c r="H188" s="671"/>
      <c r="I188" s="671"/>
      <c r="J188" s="671"/>
      <c r="K188" s="671"/>
      <c r="L188" s="671"/>
      <c r="M188" s="671"/>
      <c r="N188" s="671"/>
      <c r="O188" s="671"/>
      <c r="P188" s="671"/>
      <c r="Q188" s="671"/>
      <c r="R188" s="671"/>
      <c r="S188" s="671"/>
      <c r="T188" s="671"/>
      <c r="U188" s="334"/>
      <c r="V188" s="55"/>
      <c r="W188" s="232" t="s">
        <v>137</v>
      </c>
      <c r="X188" s="232"/>
      <c r="Y188" s="51"/>
      <c r="Z188" s="51"/>
      <c r="AA188" s="51"/>
      <c r="AB188" s="51"/>
      <c r="AC188" s="51"/>
      <c r="AD188" s="51"/>
      <c r="AE188" s="51"/>
      <c r="AF188" s="51" t="s">
        <v>9</v>
      </c>
      <c r="AG188" s="51"/>
      <c r="AH188" s="51"/>
      <c r="AI188" s="51"/>
      <c r="AJ188" s="51"/>
      <c r="AK188" s="51"/>
      <c r="AL188" s="89" t="s">
        <v>91</v>
      </c>
      <c r="AM188" s="334"/>
      <c r="AN188" s="55"/>
      <c r="AO188" s="232"/>
      <c r="AP188" s="232"/>
      <c r="AQ188" s="232"/>
    </row>
    <row r="189" spans="1:43" x14ac:dyDescent="0.2">
      <c r="A189" s="232"/>
      <c r="B189" s="93"/>
      <c r="C189" s="334"/>
      <c r="D189" s="55"/>
      <c r="E189" s="671"/>
      <c r="F189" s="671"/>
      <c r="G189" s="671"/>
      <c r="H189" s="671"/>
      <c r="I189" s="671"/>
      <c r="J189" s="671"/>
      <c r="K189" s="671"/>
      <c r="L189" s="671"/>
      <c r="M189" s="671"/>
      <c r="N189" s="671"/>
      <c r="O189" s="671"/>
      <c r="P189" s="671"/>
      <c r="Q189" s="671"/>
      <c r="R189" s="671"/>
      <c r="S189" s="671"/>
      <c r="T189" s="671"/>
      <c r="U189" s="334"/>
      <c r="V189" s="55"/>
      <c r="W189" s="232" t="s">
        <v>138</v>
      </c>
      <c r="X189" s="232"/>
      <c r="Y189" s="51"/>
      <c r="Z189" s="51"/>
      <c r="AA189" s="51"/>
      <c r="AB189" s="51" t="s">
        <v>9</v>
      </c>
      <c r="AC189" s="51"/>
      <c r="AD189" s="51"/>
      <c r="AE189" s="51"/>
      <c r="AF189" s="51"/>
      <c r="AG189" s="51"/>
      <c r="AH189" s="51"/>
      <c r="AI189" s="51"/>
      <c r="AJ189" s="51"/>
      <c r="AK189" s="51"/>
      <c r="AL189" s="89" t="s">
        <v>109</v>
      </c>
      <c r="AM189" s="334"/>
      <c r="AN189" s="55"/>
      <c r="AO189" s="232"/>
      <c r="AP189" s="232"/>
      <c r="AQ189" s="232"/>
    </row>
    <row r="190" spans="1:43" ht="6" customHeight="1" x14ac:dyDescent="0.2">
      <c r="A190" s="91"/>
      <c r="B190" s="90"/>
      <c r="C190" s="52"/>
      <c r="D190" s="28"/>
      <c r="E190" s="91"/>
      <c r="F190" s="91"/>
      <c r="G190" s="91"/>
      <c r="H190" s="91"/>
      <c r="I190" s="91"/>
      <c r="J190" s="91"/>
      <c r="K190" s="91"/>
      <c r="L190" s="91"/>
      <c r="M190" s="91"/>
      <c r="N190" s="91"/>
      <c r="O190" s="91"/>
      <c r="P190" s="91"/>
      <c r="Q190" s="91"/>
      <c r="R190" s="91"/>
      <c r="S190" s="91"/>
      <c r="T190" s="91"/>
      <c r="U190" s="52"/>
      <c r="V190" s="28"/>
      <c r="W190" s="91"/>
      <c r="X190" s="91"/>
      <c r="Y190" s="91"/>
      <c r="Z190" s="91"/>
      <c r="AA190" s="91"/>
      <c r="AB190" s="91"/>
      <c r="AC190" s="91"/>
      <c r="AD190" s="91"/>
      <c r="AE190" s="91"/>
      <c r="AF190" s="91"/>
      <c r="AG190" s="91"/>
      <c r="AH190" s="91"/>
      <c r="AI190" s="91"/>
      <c r="AJ190" s="91"/>
      <c r="AK190" s="91"/>
      <c r="AL190" s="92"/>
      <c r="AM190" s="52"/>
      <c r="AN190" s="28"/>
      <c r="AO190" s="91"/>
      <c r="AP190" s="91"/>
      <c r="AQ190" s="91"/>
    </row>
    <row r="191" spans="1:43" ht="6" customHeight="1" x14ac:dyDescent="0.2">
      <c r="A191" s="18"/>
      <c r="B191" s="326"/>
      <c r="C191" s="50"/>
      <c r="D191" s="29"/>
      <c r="E191" s="18"/>
      <c r="F191" s="18"/>
      <c r="G191" s="18"/>
      <c r="H191" s="18"/>
      <c r="I191" s="18"/>
      <c r="J191" s="18"/>
      <c r="K191" s="18"/>
      <c r="L191" s="18"/>
      <c r="M191" s="18"/>
      <c r="N191" s="18"/>
      <c r="O191" s="18"/>
      <c r="P191" s="18"/>
      <c r="Q191" s="18"/>
      <c r="R191" s="18"/>
      <c r="S191" s="18"/>
      <c r="T191" s="18"/>
      <c r="U191" s="50"/>
      <c r="V191" s="29"/>
      <c r="W191" s="18"/>
      <c r="X191" s="18"/>
      <c r="Y191" s="18"/>
      <c r="Z191" s="18"/>
      <c r="AA191" s="18"/>
      <c r="AB191" s="18"/>
      <c r="AC191" s="18"/>
      <c r="AD191" s="18"/>
      <c r="AE191" s="18"/>
      <c r="AF191" s="18"/>
      <c r="AG191" s="18"/>
      <c r="AH191" s="18"/>
      <c r="AI191" s="18"/>
      <c r="AJ191" s="18"/>
      <c r="AK191" s="18"/>
      <c r="AL191" s="26"/>
      <c r="AM191" s="50"/>
      <c r="AN191" s="29"/>
      <c r="AO191" s="18"/>
      <c r="AP191" s="18"/>
      <c r="AQ191" s="18"/>
    </row>
    <row r="192" spans="1:43" x14ac:dyDescent="0.2">
      <c r="A192" s="232"/>
      <c r="B192" s="93">
        <v>130</v>
      </c>
      <c r="C192" s="334"/>
      <c r="D192" s="55"/>
      <c r="E192" s="671" t="str">
        <f ca="1">VLOOKUP(INDIRECT(ADDRESS(ROW(),COLUMN()-3)),Language_Translations,MATCH(Language_Selected,Language_Options,0),FALSE)</f>
        <v>What is your religion?</v>
      </c>
      <c r="F192" s="671"/>
      <c r="G192" s="671"/>
      <c r="H192" s="671"/>
      <c r="I192" s="671"/>
      <c r="J192" s="671"/>
      <c r="K192" s="671"/>
      <c r="L192" s="671"/>
      <c r="M192" s="671"/>
      <c r="N192" s="671"/>
      <c r="O192" s="671"/>
      <c r="P192" s="671"/>
      <c r="Q192" s="671"/>
      <c r="R192" s="671"/>
      <c r="S192" s="671"/>
      <c r="T192" s="671"/>
      <c r="U192" s="334"/>
      <c r="V192" s="55"/>
      <c r="W192" s="232" t="s">
        <v>141</v>
      </c>
      <c r="X192" s="232"/>
      <c r="Y192" s="232"/>
      <c r="Z192" s="232"/>
      <c r="AA192" s="51" t="s">
        <v>9</v>
      </c>
      <c r="AB192" s="51"/>
      <c r="AC192" s="51"/>
      <c r="AD192" s="51"/>
      <c r="AE192" s="51"/>
      <c r="AF192" s="51"/>
      <c r="AG192" s="51"/>
      <c r="AH192" s="51"/>
      <c r="AI192" s="51"/>
      <c r="AJ192" s="51"/>
      <c r="AK192" s="51"/>
      <c r="AL192" s="89" t="s">
        <v>67</v>
      </c>
      <c r="AM192" s="334"/>
      <c r="AN192" s="55"/>
      <c r="AO192" s="232"/>
      <c r="AP192" s="232"/>
      <c r="AQ192" s="232"/>
    </row>
    <row r="193" spans="1:43" x14ac:dyDescent="0.2">
      <c r="A193" s="232"/>
      <c r="B193" s="93"/>
      <c r="C193" s="334"/>
      <c r="D193" s="55"/>
      <c r="E193" s="671"/>
      <c r="F193" s="671"/>
      <c r="G193" s="671"/>
      <c r="H193" s="671"/>
      <c r="I193" s="671"/>
      <c r="J193" s="671"/>
      <c r="K193" s="671"/>
      <c r="L193" s="671"/>
      <c r="M193" s="671"/>
      <c r="N193" s="671"/>
      <c r="O193" s="671"/>
      <c r="P193" s="671"/>
      <c r="Q193" s="671"/>
      <c r="R193" s="671"/>
      <c r="S193" s="671"/>
      <c r="T193" s="671"/>
      <c r="U193" s="334"/>
      <c r="V193" s="55"/>
      <c r="W193" s="232" t="s">
        <v>141</v>
      </c>
      <c r="X193" s="232"/>
      <c r="Y193" s="232"/>
      <c r="Z193" s="232"/>
      <c r="AA193" s="51" t="s">
        <v>9</v>
      </c>
      <c r="AB193" s="51"/>
      <c r="AC193" s="51"/>
      <c r="AD193" s="51"/>
      <c r="AE193" s="51"/>
      <c r="AF193" s="51"/>
      <c r="AG193" s="51"/>
      <c r="AH193" s="51"/>
      <c r="AI193" s="51"/>
      <c r="AJ193" s="51"/>
      <c r="AK193" s="51"/>
      <c r="AL193" s="89" t="s">
        <v>68</v>
      </c>
      <c r="AM193" s="334"/>
      <c r="AN193" s="55"/>
      <c r="AO193" s="232"/>
      <c r="AP193" s="232"/>
      <c r="AQ193" s="232"/>
    </row>
    <row r="194" spans="1:43" x14ac:dyDescent="0.2">
      <c r="A194" s="232"/>
      <c r="B194" s="93"/>
      <c r="C194" s="334"/>
      <c r="D194" s="55"/>
      <c r="E194" s="671"/>
      <c r="F194" s="671"/>
      <c r="G194" s="671"/>
      <c r="H194" s="671"/>
      <c r="I194" s="671"/>
      <c r="J194" s="671"/>
      <c r="K194" s="671"/>
      <c r="L194" s="671"/>
      <c r="M194" s="671"/>
      <c r="N194" s="671"/>
      <c r="O194" s="671"/>
      <c r="P194" s="671"/>
      <c r="Q194" s="671"/>
      <c r="R194" s="671"/>
      <c r="S194" s="671"/>
      <c r="T194" s="671"/>
      <c r="U194" s="334"/>
      <c r="V194" s="55"/>
      <c r="W194" s="232" t="s">
        <v>141</v>
      </c>
      <c r="X194" s="232"/>
      <c r="Y194" s="232"/>
      <c r="Z194" s="232"/>
      <c r="AA194" s="51" t="s">
        <v>9</v>
      </c>
      <c r="AB194" s="51"/>
      <c r="AC194" s="51"/>
      <c r="AD194" s="51"/>
      <c r="AE194" s="51"/>
      <c r="AF194" s="51"/>
      <c r="AG194" s="51"/>
      <c r="AH194" s="51"/>
      <c r="AI194" s="51"/>
      <c r="AJ194" s="51"/>
      <c r="AK194" s="51"/>
      <c r="AL194" s="89" t="s">
        <v>69</v>
      </c>
      <c r="AM194" s="334"/>
      <c r="AN194" s="55"/>
      <c r="AO194" s="232"/>
      <c r="AP194" s="232"/>
      <c r="AQ194" s="232"/>
    </row>
    <row r="195" spans="1:43" x14ac:dyDescent="0.2">
      <c r="A195" s="232"/>
      <c r="B195" s="93"/>
      <c r="C195" s="334"/>
      <c r="D195" s="55"/>
      <c r="E195" s="671"/>
      <c r="F195" s="671"/>
      <c r="G195" s="671"/>
      <c r="H195" s="671"/>
      <c r="I195" s="671"/>
      <c r="J195" s="671"/>
      <c r="K195" s="671"/>
      <c r="L195" s="671"/>
      <c r="M195" s="671"/>
      <c r="N195" s="671"/>
      <c r="O195" s="671"/>
      <c r="P195" s="671"/>
      <c r="Q195" s="671"/>
      <c r="R195" s="671"/>
      <c r="S195" s="671"/>
      <c r="T195" s="671"/>
      <c r="U195" s="334"/>
      <c r="V195" s="55"/>
      <c r="W195" s="232" t="s">
        <v>101</v>
      </c>
      <c r="X195" s="232"/>
      <c r="Y195" s="232"/>
      <c r="Z195" s="363"/>
      <c r="AA195" s="363"/>
      <c r="AB195" s="364"/>
      <c r="AC195" s="364"/>
      <c r="AD195" s="363"/>
      <c r="AE195" s="363"/>
      <c r="AF195" s="363"/>
      <c r="AG195" s="363"/>
      <c r="AH195" s="363"/>
      <c r="AI195" s="363"/>
      <c r="AJ195" s="363"/>
      <c r="AK195" s="363"/>
      <c r="AL195" s="89" t="s">
        <v>71</v>
      </c>
      <c r="AM195" s="334"/>
      <c r="AN195" s="55"/>
      <c r="AO195" s="232"/>
      <c r="AP195" s="232"/>
      <c r="AQ195" s="232"/>
    </row>
    <row r="196" spans="1:43" x14ac:dyDescent="0.2">
      <c r="A196" s="232"/>
      <c r="B196" s="328"/>
      <c r="C196" s="334"/>
      <c r="D196" s="55"/>
      <c r="E196" s="671"/>
      <c r="F196" s="671"/>
      <c r="G196" s="671"/>
      <c r="H196" s="671"/>
      <c r="I196" s="671"/>
      <c r="J196" s="671"/>
      <c r="K196" s="671"/>
      <c r="L196" s="671"/>
      <c r="M196" s="671"/>
      <c r="N196" s="671"/>
      <c r="O196" s="671"/>
      <c r="P196" s="671"/>
      <c r="Q196" s="671"/>
      <c r="R196" s="671"/>
      <c r="S196" s="671"/>
      <c r="T196" s="671"/>
      <c r="U196" s="334"/>
      <c r="V196" s="55"/>
      <c r="X196" s="232"/>
      <c r="Y196" s="232"/>
      <c r="Z196" s="311" t="s">
        <v>102</v>
      </c>
      <c r="AA196" s="312"/>
      <c r="AB196" s="311"/>
      <c r="AC196" s="311"/>
      <c r="AD196" s="311"/>
      <c r="AE196" s="311"/>
      <c r="AF196" s="311"/>
      <c r="AG196" s="311"/>
      <c r="AH196" s="311"/>
      <c r="AI196" s="311"/>
      <c r="AJ196" s="311"/>
      <c r="AK196" s="311"/>
      <c r="AL196" s="89"/>
      <c r="AM196" s="334"/>
      <c r="AN196" s="55"/>
      <c r="AO196" s="232"/>
      <c r="AP196" s="232"/>
      <c r="AQ196" s="232"/>
    </row>
    <row r="197" spans="1:43" ht="6" customHeight="1" x14ac:dyDescent="0.2">
      <c r="A197" s="91"/>
      <c r="B197" s="90"/>
      <c r="C197" s="52"/>
      <c r="D197" s="28"/>
      <c r="E197" s="91"/>
      <c r="F197" s="91"/>
      <c r="G197" s="91"/>
      <c r="H197" s="91"/>
      <c r="I197" s="91"/>
      <c r="J197" s="91"/>
      <c r="K197" s="91"/>
      <c r="L197" s="91"/>
      <c r="M197" s="91"/>
      <c r="N197" s="91"/>
      <c r="O197" s="91"/>
      <c r="P197" s="91"/>
      <c r="Q197" s="91"/>
      <c r="R197" s="91"/>
      <c r="S197" s="91"/>
      <c r="T197" s="91"/>
      <c r="U197" s="52"/>
      <c r="V197" s="28"/>
      <c r="W197" s="91"/>
      <c r="X197" s="91"/>
      <c r="Y197" s="91"/>
      <c r="Z197" s="91"/>
      <c r="AA197" s="91"/>
      <c r="AB197" s="91"/>
      <c r="AC197" s="91"/>
      <c r="AD197" s="91"/>
      <c r="AE197" s="91"/>
      <c r="AF197" s="91"/>
      <c r="AG197" s="91"/>
      <c r="AH197" s="91"/>
      <c r="AI197" s="91"/>
      <c r="AJ197" s="91"/>
      <c r="AK197" s="91"/>
      <c r="AL197" s="92"/>
      <c r="AM197" s="52"/>
      <c r="AN197" s="28"/>
      <c r="AO197" s="91"/>
      <c r="AP197" s="91"/>
      <c r="AQ197" s="91"/>
    </row>
    <row r="198" spans="1:43" ht="6" customHeight="1" x14ac:dyDescent="0.2">
      <c r="A198" s="18"/>
      <c r="B198" s="326"/>
      <c r="C198" s="50"/>
      <c r="D198" s="29"/>
      <c r="E198" s="18"/>
      <c r="F198" s="18"/>
      <c r="G198" s="18"/>
      <c r="H198" s="18"/>
      <c r="I198" s="18"/>
      <c r="J198" s="18"/>
      <c r="K198" s="18"/>
      <c r="L198" s="18"/>
      <c r="M198" s="18"/>
      <c r="N198" s="18"/>
      <c r="O198" s="18"/>
      <c r="P198" s="18"/>
      <c r="Q198" s="18"/>
      <c r="R198" s="18"/>
      <c r="S198" s="18"/>
      <c r="T198" s="18"/>
      <c r="U198" s="50"/>
      <c r="V198" s="29"/>
      <c r="W198" s="18"/>
      <c r="X198" s="18"/>
      <c r="Y198" s="18"/>
      <c r="Z198" s="18"/>
      <c r="AA198" s="18"/>
      <c r="AB198" s="18"/>
      <c r="AC198" s="18"/>
      <c r="AD198" s="18"/>
      <c r="AE198" s="18"/>
      <c r="AF198" s="18"/>
      <c r="AG198" s="18"/>
      <c r="AH198" s="18"/>
      <c r="AI198" s="18"/>
      <c r="AJ198" s="18"/>
      <c r="AK198" s="18"/>
      <c r="AL198" s="26"/>
      <c r="AM198" s="50"/>
      <c r="AN198" s="29"/>
      <c r="AO198" s="18"/>
      <c r="AP198" s="18"/>
      <c r="AQ198" s="18"/>
    </row>
    <row r="199" spans="1:43" x14ac:dyDescent="0.2">
      <c r="A199" s="232"/>
      <c r="B199" s="93">
        <v>131</v>
      </c>
      <c r="C199" s="334"/>
      <c r="D199" s="55"/>
      <c r="E199" s="671" t="str">
        <f ca="1">VLOOKUP(INDIRECT(ADDRESS(ROW(),COLUMN()-3)),Language_Translations,MATCH(Language_Selected,Language_Options,0),FALSE)</f>
        <v>What is your ethnic group?</v>
      </c>
      <c r="F199" s="671"/>
      <c r="G199" s="671"/>
      <c r="H199" s="671"/>
      <c r="I199" s="671"/>
      <c r="J199" s="671"/>
      <c r="K199" s="671"/>
      <c r="L199" s="671"/>
      <c r="M199" s="671"/>
      <c r="N199" s="671"/>
      <c r="O199" s="671"/>
      <c r="P199" s="671"/>
      <c r="Q199" s="671"/>
      <c r="R199" s="671"/>
      <c r="S199" s="671"/>
      <c r="T199" s="671"/>
      <c r="U199" s="334"/>
      <c r="V199" s="55"/>
      <c r="W199" s="232" t="s">
        <v>142</v>
      </c>
      <c r="X199" s="232"/>
      <c r="Y199" s="232"/>
      <c r="Z199" s="232"/>
      <c r="AB199" s="51"/>
      <c r="AC199" s="51" t="s">
        <v>9</v>
      </c>
      <c r="AD199" s="51"/>
      <c r="AE199" s="51"/>
      <c r="AF199" s="51"/>
      <c r="AG199" s="51"/>
      <c r="AH199" s="51"/>
      <c r="AI199" s="51"/>
      <c r="AJ199" s="51"/>
      <c r="AK199" s="51"/>
      <c r="AL199" s="89" t="s">
        <v>67</v>
      </c>
      <c r="AM199" s="334"/>
      <c r="AN199" s="55"/>
      <c r="AO199" s="232"/>
      <c r="AP199" s="232"/>
      <c r="AQ199" s="232"/>
    </row>
    <row r="200" spans="1:43" x14ac:dyDescent="0.2">
      <c r="A200" s="232"/>
      <c r="B200" s="93"/>
      <c r="C200" s="334"/>
      <c r="D200" s="55"/>
      <c r="E200" s="671"/>
      <c r="F200" s="671"/>
      <c r="G200" s="671"/>
      <c r="H200" s="671"/>
      <c r="I200" s="671"/>
      <c r="J200" s="671"/>
      <c r="K200" s="671"/>
      <c r="L200" s="671"/>
      <c r="M200" s="671"/>
      <c r="N200" s="671"/>
      <c r="O200" s="671"/>
      <c r="P200" s="671"/>
      <c r="Q200" s="671"/>
      <c r="R200" s="671"/>
      <c r="S200" s="671"/>
      <c r="T200" s="671"/>
      <c r="U200" s="334"/>
      <c r="V200" s="55"/>
      <c r="W200" s="232" t="s">
        <v>142</v>
      </c>
      <c r="X200" s="232"/>
      <c r="Y200" s="232"/>
      <c r="Z200" s="232"/>
      <c r="AB200" s="51"/>
      <c r="AC200" s="51" t="s">
        <v>9</v>
      </c>
      <c r="AD200" s="51"/>
      <c r="AE200" s="51"/>
      <c r="AF200" s="51"/>
      <c r="AG200" s="51"/>
      <c r="AH200" s="51"/>
      <c r="AI200" s="51"/>
      <c r="AJ200" s="51"/>
      <c r="AK200" s="51"/>
      <c r="AL200" s="89" t="s">
        <v>68</v>
      </c>
      <c r="AM200" s="334"/>
      <c r="AN200" s="55"/>
      <c r="AO200" s="232"/>
      <c r="AP200" s="232"/>
      <c r="AQ200" s="232"/>
    </row>
    <row r="201" spans="1:43" x14ac:dyDescent="0.2">
      <c r="A201" s="232"/>
      <c r="B201" s="93"/>
      <c r="C201" s="334"/>
      <c r="D201" s="55"/>
      <c r="E201" s="671"/>
      <c r="F201" s="671"/>
      <c r="G201" s="671"/>
      <c r="H201" s="671"/>
      <c r="I201" s="671"/>
      <c r="J201" s="671"/>
      <c r="K201" s="671"/>
      <c r="L201" s="671"/>
      <c r="M201" s="671"/>
      <c r="N201" s="671"/>
      <c r="O201" s="671"/>
      <c r="P201" s="671"/>
      <c r="Q201" s="671"/>
      <c r="R201" s="671"/>
      <c r="S201" s="671"/>
      <c r="T201" s="671"/>
      <c r="U201" s="334"/>
      <c r="V201" s="55"/>
      <c r="W201" s="232" t="s">
        <v>142</v>
      </c>
      <c r="X201" s="232"/>
      <c r="Y201" s="232"/>
      <c r="Z201" s="232"/>
      <c r="AB201" s="51"/>
      <c r="AC201" s="51" t="s">
        <v>9</v>
      </c>
      <c r="AD201" s="51"/>
      <c r="AE201" s="51"/>
      <c r="AF201" s="51"/>
      <c r="AG201" s="51"/>
      <c r="AH201" s="51"/>
      <c r="AI201" s="51"/>
      <c r="AJ201" s="51"/>
      <c r="AK201" s="51"/>
      <c r="AL201" s="89" t="s">
        <v>69</v>
      </c>
      <c r="AM201" s="334"/>
      <c r="AN201" s="55"/>
      <c r="AO201" s="232"/>
      <c r="AP201" s="232"/>
      <c r="AQ201" s="232"/>
    </row>
    <row r="202" spans="1:43" x14ac:dyDescent="0.2">
      <c r="A202" s="232"/>
      <c r="B202" s="93"/>
      <c r="C202" s="334"/>
      <c r="D202" s="55"/>
      <c r="E202" s="671"/>
      <c r="F202" s="671"/>
      <c r="G202" s="671"/>
      <c r="H202" s="671"/>
      <c r="I202" s="671"/>
      <c r="J202" s="671"/>
      <c r="K202" s="671"/>
      <c r="L202" s="671"/>
      <c r="M202" s="671"/>
      <c r="N202" s="671"/>
      <c r="O202" s="671"/>
      <c r="P202" s="671"/>
      <c r="Q202" s="671"/>
      <c r="R202" s="671"/>
      <c r="S202" s="671"/>
      <c r="T202" s="671"/>
      <c r="U202" s="334"/>
      <c r="V202" s="55"/>
      <c r="W202" s="232" t="s">
        <v>101</v>
      </c>
      <c r="X202" s="232"/>
      <c r="Y202" s="232"/>
      <c r="Z202" s="363"/>
      <c r="AA202" s="363"/>
      <c r="AB202" s="364"/>
      <c r="AC202" s="364"/>
      <c r="AD202" s="363"/>
      <c r="AE202" s="363"/>
      <c r="AF202" s="363"/>
      <c r="AG202" s="363"/>
      <c r="AH202" s="363"/>
      <c r="AI202" s="363"/>
      <c r="AJ202" s="363"/>
      <c r="AK202" s="363"/>
      <c r="AL202" s="89" t="s">
        <v>71</v>
      </c>
      <c r="AM202" s="334"/>
      <c r="AN202" s="55"/>
      <c r="AO202" s="232"/>
      <c r="AP202" s="232"/>
      <c r="AQ202" s="232"/>
    </row>
    <row r="203" spans="1:43" x14ac:dyDescent="0.2">
      <c r="A203" s="232"/>
      <c r="B203" s="93"/>
      <c r="C203" s="334"/>
      <c r="D203" s="55"/>
      <c r="E203" s="671"/>
      <c r="F203" s="671"/>
      <c r="G203" s="671"/>
      <c r="H203" s="671"/>
      <c r="I203" s="671"/>
      <c r="J203" s="671"/>
      <c r="K203" s="671"/>
      <c r="L203" s="671"/>
      <c r="M203" s="671"/>
      <c r="N203" s="671"/>
      <c r="O203" s="671"/>
      <c r="P203" s="671"/>
      <c r="Q203" s="671"/>
      <c r="R203" s="671"/>
      <c r="S203" s="671"/>
      <c r="T203" s="671"/>
      <c r="U203" s="334"/>
      <c r="V203" s="55"/>
      <c r="X203" s="232"/>
      <c r="Y203" s="232"/>
      <c r="Z203" s="311" t="s">
        <v>102</v>
      </c>
      <c r="AA203" s="312"/>
      <c r="AB203" s="311"/>
      <c r="AC203" s="311"/>
      <c r="AD203" s="311"/>
      <c r="AE203" s="311"/>
      <c r="AF203" s="311"/>
      <c r="AG203" s="311"/>
      <c r="AH203" s="311"/>
      <c r="AI203" s="311"/>
      <c r="AJ203" s="311"/>
      <c r="AK203" s="311"/>
      <c r="AL203" s="89"/>
      <c r="AM203" s="334"/>
      <c r="AN203" s="55"/>
      <c r="AO203" s="232"/>
      <c r="AP203" s="232"/>
      <c r="AQ203" s="232"/>
    </row>
    <row r="204" spans="1:43" ht="6" customHeight="1" x14ac:dyDescent="0.2">
      <c r="A204" s="91"/>
      <c r="B204" s="90"/>
      <c r="C204" s="52"/>
      <c r="D204" s="28"/>
      <c r="E204" s="91"/>
      <c r="F204" s="91"/>
      <c r="G204" s="91"/>
      <c r="H204" s="91"/>
      <c r="I204" s="91"/>
      <c r="J204" s="91"/>
      <c r="K204" s="91"/>
      <c r="L204" s="91"/>
      <c r="M204" s="91"/>
      <c r="N204" s="91"/>
      <c r="O204" s="91"/>
      <c r="P204" s="91"/>
      <c r="Q204" s="91"/>
      <c r="R204" s="91"/>
      <c r="S204" s="91"/>
      <c r="T204" s="91"/>
      <c r="U204" s="52"/>
      <c r="V204" s="28"/>
      <c r="W204" s="91"/>
      <c r="X204" s="91"/>
      <c r="Y204" s="91"/>
      <c r="Z204" s="91"/>
      <c r="AA204" s="91"/>
      <c r="AB204" s="91"/>
      <c r="AC204" s="91"/>
      <c r="AD204" s="91"/>
      <c r="AE204" s="91"/>
      <c r="AF204" s="91"/>
      <c r="AG204" s="91"/>
      <c r="AH204" s="91"/>
      <c r="AI204" s="91"/>
      <c r="AJ204" s="91"/>
      <c r="AK204" s="91"/>
      <c r="AL204" s="92"/>
      <c r="AM204" s="52"/>
      <c r="AN204" s="28"/>
      <c r="AO204" s="91"/>
      <c r="AP204" s="91"/>
      <c r="AQ204" s="91"/>
    </row>
    <row r="205" spans="1:43" ht="6" customHeight="1" x14ac:dyDescent="0.2">
      <c r="A205" s="18"/>
      <c r="B205" s="326"/>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26"/>
      <c r="AM205" s="18"/>
      <c r="AN205" s="18"/>
      <c r="AO205" s="18"/>
      <c r="AP205" s="18"/>
      <c r="AQ205" s="18"/>
    </row>
    <row r="206" spans="1:43" ht="12.75" customHeight="1" x14ac:dyDescent="0.2">
      <c r="A206" s="232"/>
      <c r="B206" s="670" t="s">
        <v>143</v>
      </c>
      <c r="C206" s="67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670"/>
      <c r="AI206" s="670"/>
      <c r="AJ206" s="670"/>
      <c r="AK206" s="670"/>
      <c r="AL206" s="670"/>
      <c r="AM206" s="670"/>
      <c r="AN206" s="670"/>
      <c r="AO206" s="670"/>
      <c r="AP206" s="670"/>
      <c r="AQ206" s="670"/>
    </row>
    <row r="207" spans="1:43" ht="12.75" customHeight="1" x14ac:dyDescent="0.2">
      <c r="A207" s="232"/>
      <c r="B207" s="660" t="s">
        <v>144</v>
      </c>
      <c r="C207" s="660"/>
      <c r="D207" s="660"/>
      <c r="E207" s="660"/>
      <c r="F207" s="660"/>
      <c r="G207" s="660"/>
      <c r="H207" s="660"/>
      <c r="I207" s="660"/>
      <c r="J207" s="660"/>
      <c r="K207" s="660"/>
      <c r="L207" s="660"/>
      <c r="M207" s="660"/>
      <c r="N207" s="660"/>
      <c r="O207" s="660"/>
      <c r="P207" s="660"/>
      <c r="Q207" s="660"/>
      <c r="R207" s="660"/>
      <c r="S207" s="660"/>
      <c r="T207" s="660"/>
      <c r="U207" s="660"/>
      <c r="V207" s="660"/>
      <c r="W207" s="660"/>
      <c r="X207" s="660"/>
      <c r="Y207" s="660"/>
      <c r="Z207" s="660"/>
      <c r="AA207" s="660"/>
      <c r="AB207" s="660"/>
      <c r="AC207" s="660"/>
      <c r="AD207" s="660"/>
      <c r="AE207" s="660"/>
      <c r="AF207" s="660"/>
      <c r="AG207" s="660"/>
      <c r="AH207" s="660"/>
      <c r="AI207" s="660"/>
      <c r="AJ207" s="660"/>
      <c r="AK207" s="660"/>
      <c r="AL207" s="660"/>
      <c r="AM207" s="660"/>
      <c r="AN207" s="660"/>
      <c r="AO207" s="660"/>
      <c r="AP207" s="660"/>
      <c r="AQ207" s="660"/>
    </row>
    <row r="208" spans="1:43" ht="12.75" customHeight="1" x14ac:dyDescent="0.2">
      <c r="A208" s="232"/>
      <c r="B208" s="660"/>
      <c r="C208" s="660"/>
      <c r="D208" s="660"/>
      <c r="E208" s="660"/>
      <c r="F208" s="660"/>
      <c r="G208" s="660"/>
      <c r="H208" s="660"/>
      <c r="I208" s="660"/>
      <c r="J208" s="660"/>
      <c r="K208" s="660"/>
      <c r="L208" s="660"/>
      <c r="M208" s="660"/>
      <c r="N208" s="660"/>
      <c r="O208" s="660"/>
      <c r="P208" s="660"/>
      <c r="Q208" s="660"/>
      <c r="R208" s="660"/>
      <c r="S208" s="660"/>
      <c r="T208" s="660"/>
      <c r="U208" s="660"/>
      <c r="V208" s="660"/>
      <c r="W208" s="660"/>
      <c r="X208" s="660"/>
      <c r="Y208" s="660"/>
      <c r="Z208" s="660"/>
      <c r="AA208" s="660"/>
      <c r="AB208" s="660"/>
      <c r="AC208" s="660"/>
      <c r="AD208" s="660"/>
      <c r="AE208" s="660"/>
      <c r="AF208" s="660"/>
      <c r="AG208" s="660"/>
      <c r="AH208" s="660"/>
      <c r="AI208" s="660"/>
      <c r="AJ208" s="660"/>
      <c r="AK208" s="660"/>
      <c r="AL208" s="660"/>
      <c r="AM208" s="660"/>
      <c r="AN208" s="660"/>
      <c r="AO208" s="660"/>
      <c r="AP208" s="660"/>
      <c r="AQ208" s="660"/>
    </row>
    <row r="209" spans="1:43" ht="12.75" customHeight="1" x14ac:dyDescent="0.2">
      <c r="A209" s="232"/>
      <c r="B209" s="670" t="s">
        <v>145</v>
      </c>
      <c r="C209" s="670"/>
      <c r="D209" s="670"/>
      <c r="E209" s="670"/>
      <c r="F209" s="670"/>
      <c r="G209" s="670"/>
      <c r="H209" s="670"/>
      <c r="I209" s="670"/>
      <c r="J209" s="670"/>
      <c r="K209" s="670"/>
      <c r="L209" s="670"/>
      <c r="M209" s="670"/>
      <c r="N209" s="670"/>
      <c r="O209" s="670"/>
      <c r="P209" s="670"/>
      <c r="Q209" s="670"/>
      <c r="R209" s="670"/>
      <c r="S209" s="670"/>
      <c r="T209" s="670"/>
      <c r="U209" s="670"/>
      <c r="V209" s="670"/>
      <c r="W209" s="670"/>
      <c r="X209" s="670"/>
      <c r="Y209" s="670"/>
      <c r="Z209" s="670"/>
      <c r="AA209" s="670"/>
      <c r="AB209" s="670"/>
      <c r="AC209" s="670"/>
      <c r="AD209" s="670"/>
      <c r="AE209" s="670"/>
      <c r="AF209" s="670"/>
      <c r="AG209" s="670"/>
      <c r="AH209" s="670"/>
      <c r="AI209" s="670"/>
      <c r="AJ209" s="670"/>
      <c r="AK209" s="670"/>
      <c r="AL209" s="670"/>
      <c r="AM209" s="670"/>
      <c r="AN209" s="670"/>
      <c r="AO209" s="670"/>
      <c r="AP209" s="670"/>
      <c r="AQ209" s="670"/>
    </row>
    <row r="210" spans="1:43" ht="11.25" customHeight="1" x14ac:dyDescent="0.2">
      <c r="A210" s="232"/>
      <c r="B210" s="670" t="s">
        <v>146</v>
      </c>
      <c r="C210" s="670"/>
      <c r="D210" s="670"/>
      <c r="E210" s="670"/>
      <c r="F210" s="670"/>
      <c r="G210" s="670"/>
      <c r="H210" s="670"/>
      <c r="I210" s="670"/>
      <c r="J210" s="670"/>
      <c r="K210" s="670"/>
      <c r="L210" s="670"/>
      <c r="M210" s="670"/>
      <c r="N210" s="670"/>
      <c r="O210" s="670"/>
      <c r="P210" s="670"/>
      <c r="Q210" s="670"/>
      <c r="R210" s="670"/>
      <c r="S210" s="670"/>
      <c r="T210" s="670"/>
      <c r="U210" s="670"/>
      <c r="V210" s="670"/>
      <c r="W210" s="670"/>
      <c r="X210" s="670"/>
      <c r="Y210" s="670"/>
      <c r="Z210" s="670"/>
      <c r="AA210" s="670"/>
      <c r="AB210" s="670"/>
      <c r="AC210" s="670"/>
      <c r="AD210" s="670"/>
      <c r="AE210" s="670"/>
      <c r="AF210" s="670"/>
      <c r="AG210" s="670"/>
      <c r="AH210" s="670"/>
      <c r="AI210" s="670"/>
      <c r="AJ210" s="670"/>
      <c r="AK210" s="670"/>
      <c r="AL210" s="670"/>
      <c r="AM210" s="670"/>
      <c r="AN210" s="670"/>
      <c r="AO210" s="670"/>
      <c r="AP210" s="670"/>
      <c r="AQ210" s="670"/>
    </row>
    <row r="211" spans="1:43" ht="11.25" customHeight="1" x14ac:dyDescent="0.2">
      <c r="A211" s="232"/>
      <c r="B211" s="670"/>
      <c r="C211" s="670"/>
      <c r="D211" s="670"/>
      <c r="E211" s="670"/>
      <c r="F211" s="670"/>
      <c r="G211" s="670"/>
      <c r="H211" s="670"/>
      <c r="I211" s="670"/>
      <c r="J211" s="670"/>
      <c r="K211" s="670"/>
      <c r="L211" s="670"/>
      <c r="M211" s="670"/>
      <c r="N211" s="670"/>
      <c r="O211" s="670"/>
      <c r="P211" s="670"/>
      <c r="Q211" s="670"/>
      <c r="R211" s="670"/>
      <c r="S211" s="670"/>
      <c r="T211" s="670"/>
      <c r="U211" s="670"/>
      <c r="V211" s="670"/>
      <c r="W211" s="670"/>
      <c r="X211" s="670"/>
      <c r="Y211" s="670"/>
      <c r="Z211" s="670"/>
      <c r="AA211" s="670"/>
      <c r="AB211" s="670"/>
      <c r="AC211" s="670"/>
      <c r="AD211" s="670"/>
      <c r="AE211" s="670"/>
      <c r="AF211" s="670"/>
      <c r="AG211" s="670"/>
      <c r="AH211" s="670"/>
      <c r="AI211" s="670"/>
      <c r="AJ211" s="670"/>
      <c r="AK211" s="670"/>
      <c r="AL211" s="670"/>
      <c r="AM211" s="670"/>
      <c r="AN211" s="670"/>
      <c r="AO211" s="670"/>
      <c r="AP211" s="670"/>
      <c r="AQ211" s="670"/>
    </row>
    <row r="212" spans="1:43" ht="11.25" customHeight="1" x14ac:dyDescent="0.2">
      <c r="A212" s="232"/>
      <c r="B212" s="670"/>
      <c r="C212" s="670"/>
      <c r="D212" s="670"/>
      <c r="E212" s="670"/>
      <c r="F212" s="670"/>
      <c r="G212" s="670"/>
      <c r="H212" s="670"/>
      <c r="I212" s="670"/>
      <c r="J212" s="670"/>
      <c r="K212" s="670"/>
      <c r="L212" s="670"/>
      <c r="M212" s="670"/>
      <c r="N212" s="670"/>
      <c r="O212" s="670"/>
      <c r="P212" s="670"/>
      <c r="Q212" s="670"/>
      <c r="R212" s="670"/>
      <c r="S212" s="670"/>
      <c r="T212" s="670"/>
      <c r="U212" s="670"/>
      <c r="V212" s="670"/>
      <c r="W212" s="670"/>
      <c r="X212" s="670"/>
      <c r="Y212" s="670"/>
      <c r="Z212" s="670"/>
      <c r="AA212" s="670"/>
      <c r="AB212" s="670"/>
      <c r="AC212" s="670"/>
      <c r="AD212" s="670"/>
      <c r="AE212" s="670"/>
      <c r="AF212" s="670"/>
      <c r="AG212" s="670"/>
      <c r="AH212" s="670"/>
      <c r="AI212" s="670"/>
      <c r="AJ212" s="670"/>
      <c r="AK212" s="670"/>
      <c r="AL212" s="670"/>
      <c r="AM212" s="670"/>
      <c r="AN212" s="670"/>
      <c r="AO212" s="670"/>
      <c r="AP212" s="670"/>
      <c r="AQ212" s="670"/>
    </row>
    <row r="213" spans="1:43" ht="6" customHeight="1" x14ac:dyDescent="0.2"/>
    <row r="215" spans="1:43" ht="11.25" customHeight="1" x14ac:dyDescent="0.2"/>
  </sheetData>
  <sheetProtection formatCells="0" formatRows="0" insertRows="0" deleteRows="0"/>
  <mergeCells count="48">
    <mergeCell ref="E107:T111"/>
    <mergeCell ref="E172:T173"/>
    <mergeCell ref="AP132:AP133"/>
    <mergeCell ref="E168:T169"/>
    <mergeCell ref="E158:T160"/>
    <mergeCell ref="E163:T165"/>
    <mergeCell ref="E130:T130"/>
    <mergeCell ref="E136:T143"/>
    <mergeCell ref="E126:T127"/>
    <mergeCell ref="E118:T120"/>
    <mergeCell ref="E123:T125"/>
    <mergeCell ref="E114:T115"/>
    <mergeCell ref="E35:T38"/>
    <mergeCell ref="E41:T42"/>
    <mergeCell ref="E29:T32"/>
    <mergeCell ref="B18:K18"/>
    <mergeCell ref="AP54:AP55"/>
    <mergeCell ref="AP48:AP49"/>
    <mergeCell ref="E49:T49"/>
    <mergeCell ref="E45:T47"/>
    <mergeCell ref="E52:T52"/>
    <mergeCell ref="A1:AQ1"/>
    <mergeCell ref="A25:AQ25"/>
    <mergeCell ref="E27:T27"/>
    <mergeCell ref="W27:AL27"/>
    <mergeCell ref="AO27:AP27"/>
    <mergeCell ref="AB18:AD18"/>
    <mergeCell ref="B4:AP16"/>
    <mergeCell ref="E58:T66"/>
    <mergeCell ref="E80:T87"/>
    <mergeCell ref="E103:T104"/>
    <mergeCell ref="E75:T77"/>
    <mergeCell ref="E69:T72"/>
    <mergeCell ref="E90:T98"/>
    <mergeCell ref="E101:T102"/>
    <mergeCell ref="B209:AQ209"/>
    <mergeCell ref="B210:AQ212"/>
    <mergeCell ref="AC142:AK142"/>
    <mergeCell ref="E153:T155"/>
    <mergeCell ref="B206:AQ206"/>
    <mergeCell ref="E146:T146"/>
    <mergeCell ref="E176:T177"/>
    <mergeCell ref="E180:T181"/>
    <mergeCell ref="E186:T189"/>
    <mergeCell ref="E182:T183"/>
    <mergeCell ref="B207:AQ208"/>
    <mergeCell ref="E199:T203"/>
    <mergeCell ref="E192:T196"/>
  </mergeCells>
  <printOptions horizontalCentered="1"/>
  <pageMargins left="0.5" right="0.5" top="0.5" bottom="0.5" header="0.3" footer="0.3"/>
  <pageSetup paperSize="9" scale="98" orientation="portrait" r:id="rId1"/>
  <headerFooter>
    <oddFooter>&amp;CW-&amp;P</oddFooter>
  </headerFooter>
  <rowBreaks count="2" manualBreakCount="2">
    <brk id="78" max="42" man="1"/>
    <brk id="161" max="4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9" tint="0.59999389629810485"/>
  </sheetPr>
  <dimension ref="A1:BL234"/>
  <sheetViews>
    <sheetView view="pageBreakPreview" zoomScaleNormal="100" zoomScaleSheetLayoutView="100" workbookViewId="0">
      <selection activeCell="AK181" sqref="AK181"/>
    </sheetView>
  </sheetViews>
  <sheetFormatPr defaultColWidth="2.77734375" defaultRowHeight="10" x14ac:dyDescent="0.2"/>
  <cols>
    <col min="1" max="1" width="1.77734375" customWidth="1"/>
    <col min="2" max="2" width="4.77734375" style="125" customWidth="1"/>
    <col min="3" max="4" width="1.77734375" customWidth="1"/>
    <col min="21" max="22" width="1.77734375" customWidth="1"/>
    <col min="32" max="32" width="2.77734375" customWidth="1"/>
    <col min="35" max="35" width="2.77734375" customWidth="1"/>
    <col min="38" max="38" width="2.77734375" style="27" customWidth="1"/>
    <col min="39" max="41" width="1.77734375" customWidth="1"/>
    <col min="42" max="42" width="4.77734375" customWidth="1"/>
    <col min="43" max="43" width="1.77734375" customWidth="1"/>
  </cols>
  <sheetData>
    <row r="1" spans="1:43" x14ac:dyDescent="0.2">
      <c r="A1" s="672" t="s">
        <v>949</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88"/>
      <c r="AM2" s="232"/>
      <c r="AN2" s="232"/>
      <c r="AO2" s="232"/>
      <c r="AP2" s="232"/>
      <c r="AQ2" s="232"/>
    </row>
    <row r="3" spans="1:43" ht="11.25" customHeight="1" thickBot="1" x14ac:dyDescent="0.25">
      <c r="A3" s="85"/>
      <c r="B3" s="332" t="s">
        <v>59</v>
      </c>
      <c r="C3" s="86"/>
      <c r="D3" s="87"/>
      <c r="E3" s="673" t="s">
        <v>60</v>
      </c>
      <c r="F3" s="673"/>
      <c r="G3" s="673"/>
      <c r="H3" s="673"/>
      <c r="I3" s="673"/>
      <c r="J3" s="673"/>
      <c r="K3" s="673"/>
      <c r="L3" s="673"/>
      <c r="M3" s="673"/>
      <c r="N3" s="673"/>
      <c r="O3" s="673"/>
      <c r="P3" s="673"/>
      <c r="Q3" s="673"/>
      <c r="R3" s="673"/>
      <c r="S3" s="673"/>
      <c r="T3" s="673"/>
      <c r="U3" s="86"/>
      <c r="V3" s="87"/>
      <c r="W3" s="673" t="s">
        <v>61</v>
      </c>
      <c r="X3" s="673"/>
      <c r="Y3" s="673"/>
      <c r="Z3" s="673"/>
      <c r="AA3" s="673"/>
      <c r="AB3" s="673"/>
      <c r="AC3" s="673"/>
      <c r="AD3" s="673"/>
      <c r="AE3" s="673"/>
      <c r="AF3" s="673"/>
      <c r="AG3" s="673"/>
      <c r="AH3" s="673"/>
      <c r="AI3" s="673"/>
      <c r="AJ3" s="673"/>
      <c r="AK3" s="673"/>
      <c r="AL3" s="673"/>
      <c r="AM3" s="86"/>
      <c r="AN3" s="87"/>
      <c r="AO3" s="673" t="s">
        <v>62</v>
      </c>
      <c r="AP3" s="673"/>
      <c r="AQ3" s="85"/>
    </row>
    <row r="4" spans="1:43" ht="6" customHeight="1" x14ac:dyDescent="0.2">
      <c r="A4" s="102"/>
      <c r="B4" s="328"/>
      <c r="C4" s="334"/>
      <c r="D4" s="55"/>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88"/>
      <c r="AM4" s="334"/>
      <c r="AN4" s="55"/>
      <c r="AO4" s="232"/>
      <c r="AP4" s="232"/>
      <c r="AQ4" s="103"/>
    </row>
    <row r="5" spans="1:43" x14ac:dyDescent="0.2">
      <c r="A5" s="102"/>
      <c r="B5" s="328">
        <v>901</v>
      </c>
      <c r="C5" s="334"/>
      <c r="D5" s="55"/>
      <c r="E5" s="670" t="s">
        <v>828</v>
      </c>
      <c r="F5" s="670"/>
      <c r="G5" s="670"/>
      <c r="H5" s="670"/>
      <c r="I5" s="670"/>
      <c r="J5" s="670"/>
      <c r="K5" s="670"/>
      <c r="L5" s="670"/>
      <c r="M5" s="670"/>
      <c r="N5" s="670"/>
      <c r="O5" s="670"/>
      <c r="P5" s="670"/>
      <c r="Q5" s="670"/>
      <c r="R5" s="670"/>
      <c r="S5" s="670"/>
      <c r="T5" s="670"/>
      <c r="U5" s="232"/>
      <c r="V5" s="232"/>
      <c r="W5" s="232"/>
      <c r="X5" s="232"/>
      <c r="Y5" s="232"/>
      <c r="Z5" s="232"/>
      <c r="AA5" s="232"/>
      <c r="AB5" s="232"/>
      <c r="AC5" s="232"/>
      <c r="AD5" s="232"/>
      <c r="AE5" s="232"/>
      <c r="AF5" s="232"/>
      <c r="AG5" s="232"/>
      <c r="AH5" s="232"/>
      <c r="AI5" s="232"/>
      <c r="AJ5" s="232"/>
      <c r="AK5" s="232"/>
      <c r="AL5" s="88"/>
      <c r="AM5" s="334"/>
      <c r="AN5" s="55"/>
      <c r="AO5" s="232"/>
      <c r="AP5" s="232"/>
      <c r="AQ5" s="103"/>
    </row>
    <row r="6" spans="1:43" ht="6" customHeight="1" x14ac:dyDescent="0.2">
      <c r="A6" s="102"/>
      <c r="B6" s="328"/>
      <c r="C6" s="334"/>
      <c r="D6" s="55"/>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88"/>
      <c r="AM6" s="334"/>
      <c r="AN6" s="55"/>
      <c r="AO6" s="232"/>
      <c r="AP6" s="232"/>
      <c r="AQ6" s="103"/>
    </row>
    <row r="7" spans="1:43" x14ac:dyDescent="0.2">
      <c r="A7" s="102"/>
      <c r="B7" s="328"/>
      <c r="C7" s="334"/>
      <c r="D7" s="55"/>
      <c r="E7" s="232"/>
      <c r="F7" s="232"/>
      <c r="G7" s="232"/>
      <c r="H7" s="232"/>
      <c r="I7" s="232"/>
      <c r="J7" s="232"/>
      <c r="L7" s="232"/>
      <c r="M7" s="232"/>
      <c r="N7" s="232"/>
      <c r="O7" s="232"/>
      <c r="P7" s="88" t="s">
        <v>950</v>
      </c>
      <c r="Q7" s="232"/>
      <c r="R7" s="232"/>
      <c r="S7" s="232"/>
      <c r="T7" s="232"/>
      <c r="U7" s="232"/>
      <c r="V7" s="232"/>
      <c r="W7" s="232"/>
      <c r="X7" s="232"/>
      <c r="Y7" s="232"/>
      <c r="Z7" s="232"/>
      <c r="AA7" s="232"/>
      <c r="AB7" s="88" t="s">
        <v>951</v>
      </c>
      <c r="AC7" s="232"/>
      <c r="AD7" s="232"/>
      <c r="AE7" s="232"/>
      <c r="AF7" s="232"/>
      <c r="AG7" s="232"/>
      <c r="AH7" s="232"/>
      <c r="AI7" s="232"/>
      <c r="AJ7" s="232"/>
      <c r="AK7" s="232"/>
      <c r="AL7" s="88"/>
      <c r="AM7" s="334"/>
      <c r="AN7" s="55"/>
      <c r="AO7" s="232"/>
      <c r="AP7" s="675">
        <v>909</v>
      </c>
      <c r="AQ7" s="103"/>
    </row>
    <row r="8" spans="1:43" x14ac:dyDescent="0.2">
      <c r="A8" s="102"/>
      <c r="B8" s="328"/>
      <c r="C8" s="334"/>
      <c r="D8" s="55"/>
      <c r="E8" s="232"/>
      <c r="F8" s="232"/>
      <c r="G8" s="232"/>
      <c r="H8" s="232"/>
      <c r="I8" s="232"/>
      <c r="J8" s="232"/>
      <c r="L8" s="232"/>
      <c r="M8" s="232"/>
      <c r="N8" s="232"/>
      <c r="O8" s="232"/>
      <c r="P8" s="88" t="s">
        <v>952</v>
      </c>
      <c r="Q8" s="232"/>
      <c r="R8" s="232"/>
      <c r="S8" s="232"/>
      <c r="T8" s="232"/>
      <c r="U8" s="232"/>
      <c r="V8" s="232"/>
      <c r="W8" s="232"/>
      <c r="X8" s="232"/>
      <c r="Y8" s="232"/>
      <c r="Z8" s="232"/>
      <c r="AA8" s="232"/>
      <c r="AB8" s="88" t="s">
        <v>953</v>
      </c>
      <c r="AC8" s="232"/>
      <c r="AE8" s="232"/>
      <c r="AF8" s="232"/>
      <c r="AG8" s="232"/>
      <c r="AH8" s="232"/>
      <c r="AI8" s="232"/>
      <c r="AJ8" s="232"/>
      <c r="AK8" s="232"/>
      <c r="AL8" s="88"/>
      <c r="AM8" s="334"/>
      <c r="AN8" s="55"/>
      <c r="AO8" s="232"/>
      <c r="AP8" s="675"/>
      <c r="AQ8" s="103"/>
    </row>
    <row r="9" spans="1:43" ht="6" customHeight="1" thickBot="1" x14ac:dyDescent="0.25">
      <c r="A9" s="104"/>
      <c r="B9" s="332"/>
      <c r="C9" s="86"/>
      <c r="D9" s="87"/>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105"/>
      <c r="AM9" s="86"/>
      <c r="AN9" s="87"/>
      <c r="AO9" s="85"/>
      <c r="AP9" s="85"/>
      <c r="AQ9" s="106"/>
    </row>
    <row r="10" spans="1:43" ht="6" customHeight="1" x14ac:dyDescent="0.2">
      <c r="A10" s="1"/>
      <c r="B10" s="97"/>
      <c r="C10" s="98"/>
      <c r="D10" s="99"/>
      <c r="E10" s="1"/>
      <c r="F10" s="1"/>
      <c r="G10" s="1"/>
      <c r="H10" s="1"/>
      <c r="I10" s="1"/>
      <c r="J10" s="1"/>
      <c r="K10" s="1"/>
      <c r="L10" s="1"/>
      <c r="M10" s="1"/>
      <c r="N10" s="1"/>
      <c r="O10" s="1"/>
      <c r="P10" s="1"/>
      <c r="Q10" s="1"/>
      <c r="R10" s="1"/>
      <c r="S10" s="1"/>
      <c r="T10" s="1"/>
      <c r="U10" s="98"/>
      <c r="V10" s="99"/>
      <c r="W10" s="1"/>
      <c r="X10" s="1"/>
      <c r="Y10" s="1"/>
      <c r="Z10" s="1"/>
      <c r="AA10" s="1"/>
      <c r="AB10" s="1"/>
      <c r="AC10" s="1"/>
      <c r="AD10" s="1"/>
      <c r="AE10" s="1"/>
      <c r="AF10" s="1"/>
      <c r="AG10" s="1"/>
      <c r="AH10" s="1"/>
      <c r="AI10" s="1"/>
      <c r="AJ10" s="1"/>
      <c r="AK10" s="1"/>
      <c r="AL10" s="100"/>
      <c r="AM10" s="98"/>
      <c r="AN10" s="99"/>
      <c r="AO10" s="1"/>
      <c r="AP10" s="1"/>
      <c r="AQ10" s="1"/>
    </row>
    <row r="11" spans="1:43" ht="11.25" customHeight="1" x14ac:dyDescent="0.2">
      <c r="A11" s="232"/>
      <c r="B11" s="328">
        <v>902</v>
      </c>
      <c r="C11" s="334"/>
      <c r="D11" s="55"/>
      <c r="E11" s="671" t="str">
        <f ca="1">VLOOKUP(INDIRECT(ADDRESS(ROW(),COLUMN()-3)),Language_Translations,MATCH(Language_Selected,Language_Options,0),FALSE)</f>
        <v>How old was your (husband/partner) on his last birthday?</v>
      </c>
      <c r="F11" s="671"/>
      <c r="G11" s="671"/>
      <c r="H11" s="671"/>
      <c r="I11" s="671"/>
      <c r="J11" s="671"/>
      <c r="K11" s="671"/>
      <c r="L11" s="671"/>
      <c r="M11" s="671"/>
      <c r="N11" s="671"/>
      <c r="O11" s="671"/>
      <c r="P11" s="671"/>
      <c r="Q11" s="671"/>
      <c r="R11" s="671"/>
      <c r="S11" s="671"/>
      <c r="T11" s="671"/>
      <c r="U11" s="334"/>
      <c r="V11" s="55"/>
      <c r="W11" s="232"/>
      <c r="X11" s="232"/>
      <c r="Y11" s="232"/>
      <c r="Z11" s="232"/>
      <c r="AA11" s="232"/>
      <c r="AB11" s="232"/>
      <c r="AC11" s="232"/>
      <c r="AD11" s="232"/>
      <c r="AE11" s="232"/>
      <c r="AF11" s="232"/>
      <c r="AG11" s="232"/>
      <c r="AH11" s="232"/>
      <c r="AI11" s="29"/>
      <c r="AJ11" s="50"/>
      <c r="AK11" s="29"/>
      <c r="AL11" s="23"/>
      <c r="AM11" s="334"/>
      <c r="AN11" s="55"/>
      <c r="AO11" s="232"/>
      <c r="AP11" s="232"/>
      <c r="AQ11" s="232"/>
    </row>
    <row r="12" spans="1:43" x14ac:dyDescent="0.2">
      <c r="A12" s="232"/>
      <c r="B12" s="328"/>
      <c r="C12" s="334"/>
      <c r="D12" s="55"/>
      <c r="E12" s="671"/>
      <c r="F12" s="671"/>
      <c r="G12" s="671"/>
      <c r="H12" s="671"/>
      <c r="I12" s="671"/>
      <c r="J12" s="671"/>
      <c r="K12" s="671"/>
      <c r="L12" s="671"/>
      <c r="M12" s="671"/>
      <c r="N12" s="671"/>
      <c r="O12" s="671"/>
      <c r="P12" s="671"/>
      <c r="Q12" s="671"/>
      <c r="R12" s="671"/>
      <c r="S12" s="671"/>
      <c r="T12" s="671"/>
      <c r="U12" s="334"/>
      <c r="V12" s="55"/>
      <c r="W12" s="232" t="s">
        <v>103</v>
      </c>
      <c r="X12" s="232"/>
      <c r="Y12" s="232"/>
      <c r="Z12" s="232"/>
      <c r="AA12" s="232"/>
      <c r="AB12" s="232"/>
      <c r="AC12" s="232"/>
      <c r="AD12" s="232"/>
      <c r="AE12" s="232"/>
      <c r="AF12" s="51" t="s">
        <v>9</v>
      </c>
      <c r="AG12" s="51"/>
      <c r="AH12" s="51"/>
      <c r="AI12" s="28"/>
      <c r="AJ12" s="52"/>
      <c r="AK12" s="28"/>
      <c r="AL12" s="24"/>
      <c r="AM12" s="334"/>
      <c r="AN12" s="55"/>
      <c r="AO12" s="232"/>
      <c r="AP12" s="232"/>
      <c r="AQ12" s="232"/>
    </row>
    <row r="13" spans="1:43" ht="6" customHeight="1" x14ac:dyDescent="0.2">
      <c r="A13" s="91"/>
      <c r="B13" s="90"/>
      <c r="C13" s="52"/>
      <c r="D13" s="28"/>
      <c r="E13" s="91"/>
      <c r="F13" s="91"/>
      <c r="G13" s="91"/>
      <c r="H13" s="91"/>
      <c r="I13" s="91"/>
      <c r="J13" s="91"/>
      <c r="K13" s="91"/>
      <c r="L13" s="91"/>
      <c r="M13" s="91"/>
      <c r="N13" s="91"/>
      <c r="O13" s="91"/>
      <c r="P13" s="91"/>
      <c r="Q13" s="91"/>
      <c r="R13" s="91"/>
      <c r="S13" s="91"/>
      <c r="T13" s="91"/>
      <c r="U13" s="52"/>
      <c r="V13" s="28"/>
      <c r="W13" s="91"/>
      <c r="X13" s="91"/>
      <c r="Y13" s="91"/>
      <c r="Z13" s="91"/>
      <c r="AA13" s="91"/>
      <c r="AB13" s="91"/>
      <c r="AC13" s="91"/>
      <c r="AD13" s="91"/>
      <c r="AE13" s="91"/>
      <c r="AF13" s="91"/>
      <c r="AG13" s="91"/>
      <c r="AH13" s="91"/>
      <c r="AI13" s="91"/>
      <c r="AJ13" s="91"/>
      <c r="AK13" s="91"/>
      <c r="AL13" s="92"/>
      <c r="AM13" s="52"/>
      <c r="AN13" s="28"/>
      <c r="AO13" s="91"/>
      <c r="AP13" s="91"/>
      <c r="AQ13" s="91"/>
    </row>
    <row r="14" spans="1:43" ht="6" customHeight="1" x14ac:dyDescent="0.2">
      <c r="A14" s="18"/>
      <c r="B14" s="326"/>
      <c r="C14" s="50"/>
      <c r="D14" s="29"/>
      <c r="E14" s="18"/>
      <c r="F14" s="18"/>
      <c r="G14" s="18"/>
      <c r="H14" s="18"/>
      <c r="I14" s="18"/>
      <c r="J14" s="18"/>
      <c r="K14" s="18"/>
      <c r="L14" s="18"/>
      <c r="M14" s="18"/>
      <c r="N14" s="18"/>
      <c r="O14" s="18"/>
      <c r="P14" s="18"/>
      <c r="Q14" s="18"/>
      <c r="R14" s="18"/>
      <c r="S14" s="18"/>
      <c r="T14" s="18"/>
      <c r="U14" s="50"/>
      <c r="V14" s="29"/>
      <c r="W14" s="18"/>
      <c r="X14" s="18"/>
      <c r="Y14" s="18"/>
      <c r="Z14" s="18"/>
      <c r="AA14" s="18"/>
      <c r="AB14" s="18"/>
      <c r="AC14" s="18"/>
      <c r="AD14" s="18"/>
      <c r="AE14" s="18"/>
      <c r="AF14" s="18"/>
      <c r="AG14" s="18"/>
      <c r="AH14" s="18"/>
      <c r="AI14" s="18"/>
      <c r="AJ14" s="18"/>
      <c r="AK14" s="18"/>
      <c r="AL14" s="26"/>
      <c r="AM14" s="50"/>
      <c r="AN14" s="29"/>
      <c r="AO14" s="18"/>
      <c r="AP14" s="18"/>
      <c r="AQ14" s="18"/>
    </row>
    <row r="15" spans="1:43" ht="11.25" customHeight="1" x14ac:dyDescent="0.2">
      <c r="A15" s="232"/>
      <c r="B15" s="328">
        <v>903</v>
      </c>
      <c r="C15" s="334"/>
      <c r="D15" s="55"/>
      <c r="E15" s="671" t="str">
        <f ca="1">VLOOKUP(INDIRECT(ADDRESS(ROW(),COLUMN()-3)),Language_Translations,MATCH(Language_Selected,Language_Options,0),FALSE)</f>
        <v>Did your (husband/partner) ever attend school?</v>
      </c>
      <c r="F15" s="671"/>
      <c r="G15" s="671"/>
      <c r="H15" s="671"/>
      <c r="I15" s="671"/>
      <c r="J15" s="671"/>
      <c r="K15" s="671"/>
      <c r="L15" s="671"/>
      <c r="M15" s="671"/>
      <c r="N15" s="671"/>
      <c r="O15" s="671"/>
      <c r="P15" s="671"/>
      <c r="Q15" s="671"/>
      <c r="R15" s="671"/>
      <c r="S15" s="671"/>
      <c r="T15" s="671"/>
      <c r="U15" s="334"/>
      <c r="V15" s="55"/>
      <c r="W15" s="232" t="s">
        <v>112</v>
      </c>
      <c r="X15" s="232"/>
      <c r="Y15" s="51" t="s">
        <v>9</v>
      </c>
      <c r="Z15" s="51"/>
      <c r="AA15" s="51"/>
      <c r="AB15" s="51"/>
      <c r="AC15" s="51"/>
      <c r="AD15" s="51"/>
      <c r="AE15" s="51"/>
      <c r="AF15" s="51"/>
      <c r="AG15" s="51"/>
      <c r="AH15" s="51"/>
      <c r="AI15" s="51"/>
      <c r="AJ15" s="51"/>
      <c r="AK15" s="51"/>
      <c r="AL15" s="89" t="s">
        <v>87</v>
      </c>
      <c r="AM15" s="334"/>
      <c r="AN15" s="55"/>
      <c r="AO15" s="232"/>
      <c r="AP15" s="232"/>
      <c r="AQ15" s="232"/>
    </row>
    <row r="16" spans="1:43" x14ac:dyDescent="0.2">
      <c r="A16" s="232"/>
      <c r="B16" s="328"/>
      <c r="C16" s="334"/>
      <c r="D16" s="55"/>
      <c r="E16" s="671"/>
      <c r="F16" s="671"/>
      <c r="G16" s="671"/>
      <c r="H16" s="671"/>
      <c r="I16" s="671"/>
      <c r="J16" s="671"/>
      <c r="K16" s="671"/>
      <c r="L16" s="671"/>
      <c r="M16" s="671"/>
      <c r="N16" s="671"/>
      <c r="O16" s="671"/>
      <c r="P16" s="671"/>
      <c r="Q16" s="671"/>
      <c r="R16" s="671"/>
      <c r="S16" s="671"/>
      <c r="T16" s="671"/>
      <c r="U16" s="334"/>
      <c r="V16" s="55"/>
      <c r="W16" s="232" t="s">
        <v>113</v>
      </c>
      <c r="X16" s="232"/>
      <c r="Y16" s="51" t="s">
        <v>9</v>
      </c>
      <c r="Z16" s="51"/>
      <c r="AA16" s="51"/>
      <c r="AB16" s="51"/>
      <c r="AC16" s="51"/>
      <c r="AD16" s="51"/>
      <c r="AE16" s="51"/>
      <c r="AF16" s="51"/>
      <c r="AG16" s="51"/>
      <c r="AH16" s="51"/>
      <c r="AI16" s="51"/>
      <c r="AJ16" s="51"/>
      <c r="AK16" s="51"/>
      <c r="AL16" s="89" t="s">
        <v>89</v>
      </c>
      <c r="AM16" s="334"/>
      <c r="AN16" s="55"/>
      <c r="AO16" s="232"/>
      <c r="AP16" s="330">
        <v>906</v>
      </c>
      <c r="AQ16" s="232"/>
    </row>
    <row r="17" spans="1:43" ht="6" customHeight="1" x14ac:dyDescent="0.2">
      <c r="A17" s="91"/>
      <c r="B17" s="90"/>
      <c r="C17" s="52"/>
      <c r="D17" s="28"/>
      <c r="E17" s="91"/>
      <c r="F17" s="91"/>
      <c r="G17" s="91"/>
      <c r="H17" s="91"/>
      <c r="I17" s="91"/>
      <c r="J17" s="91"/>
      <c r="K17" s="91"/>
      <c r="L17" s="91"/>
      <c r="M17" s="91"/>
      <c r="N17" s="91"/>
      <c r="O17" s="91"/>
      <c r="P17" s="91"/>
      <c r="Q17" s="91"/>
      <c r="R17" s="91"/>
      <c r="S17" s="91"/>
      <c r="T17" s="91"/>
      <c r="U17" s="52"/>
      <c r="V17" s="28"/>
      <c r="W17" s="91"/>
      <c r="X17" s="91"/>
      <c r="Y17" s="91"/>
      <c r="Z17" s="91"/>
      <c r="AA17" s="91"/>
      <c r="AB17" s="91"/>
      <c r="AC17" s="91"/>
      <c r="AD17" s="91"/>
      <c r="AE17" s="91"/>
      <c r="AF17" s="91"/>
      <c r="AG17" s="91"/>
      <c r="AH17" s="91"/>
      <c r="AI17" s="91"/>
      <c r="AJ17" s="91"/>
      <c r="AK17" s="91"/>
      <c r="AL17" s="92"/>
      <c r="AM17" s="52"/>
      <c r="AN17" s="28"/>
      <c r="AO17" s="91"/>
      <c r="AP17" s="91"/>
      <c r="AQ17" s="91"/>
    </row>
    <row r="18" spans="1:43" ht="6" customHeight="1" x14ac:dyDescent="0.2">
      <c r="A18" s="18"/>
      <c r="B18" s="326"/>
      <c r="C18" s="50"/>
      <c r="D18" s="29"/>
      <c r="E18" s="18"/>
      <c r="F18" s="18"/>
      <c r="G18" s="18"/>
      <c r="H18" s="18"/>
      <c r="I18" s="18"/>
      <c r="J18" s="18"/>
      <c r="K18" s="18"/>
      <c r="L18" s="18"/>
      <c r="M18" s="18"/>
      <c r="N18" s="18"/>
      <c r="O18" s="18"/>
      <c r="P18" s="18"/>
      <c r="Q18" s="18"/>
      <c r="R18" s="18"/>
      <c r="S18" s="18"/>
      <c r="T18" s="18"/>
      <c r="U18" s="50"/>
      <c r="V18" s="29"/>
      <c r="W18" s="18"/>
      <c r="X18" s="18"/>
      <c r="Y18" s="18"/>
      <c r="Z18" s="18"/>
      <c r="AA18" s="18"/>
      <c r="AB18" s="18"/>
      <c r="AC18" s="18"/>
      <c r="AD18" s="18"/>
      <c r="AE18" s="18"/>
      <c r="AF18" s="18"/>
      <c r="AG18" s="18"/>
      <c r="AH18" s="18"/>
      <c r="AI18" s="18"/>
      <c r="AJ18" s="18"/>
      <c r="AK18" s="18"/>
      <c r="AL18" s="26"/>
      <c r="AM18" s="50"/>
      <c r="AN18" s="29"/>
      <c r="AO18" s="18"/>
      <c r="AP18" s="18"/>
      <c r="AQ18" s="18"/>
    </row>
    <row r="19" spans="1:43" ht="11.25" customHeight="1" x14ac:dyDescent="0.2">
      <c r="A19" s="232"/>
      <c r="B19" s="328">
        <v>904</v>
      </c>
      <c r="C19" s="334"/>
      <c r="D19" s="55"/>
      <c r="E19" s="671" t="str">
        <f ca="1">VLOOKUP(INDIRECT(ADDRESS(ROW(),COLUMN()-3)),Language_Translations,MATCH(Language_Selected,Language_Options,0),FALSE)</f>
        <v>What was the highest level of school he attended: primary, secondary, or higher?</v>
      </c>
      <c r="F19" s="671"/>
      <c r="G19" s="671"/>
      <c r="H19" s="671"/>
      <c r="I19" s="671"/>
      <c r="J19" s="671"/>
      <c r="K19" s="671"/>
      <c r="L19" s="671"/>
      <c r="M19" s="671"/>
      <c r="N19" s="671"/>
      <c r="O19" s="671"/>
      <c r="P19" s="671"/>
      <c r="Q19" s="671"/>
      <c r="R19" s="671"/>
      <c r="S19" s="671"/>
      <c r="T19" s="671"/>
      <c r="U19" s="334"/>
      <c r="V19" s="55"/>
      <c r="W19" s="232" t="s">
        <v>114</v>
      </c>
      <c r="X19" s="232"/>
      <c r="Y19" s="232"/>
      <c r="Z19" s="232"/>
      <c r="AA19" s="51" t="s">
        <v>9</v>
      </c>
      <c r="AB19" s="111"/>
      <c r="AC19" s="51"/>
      <c r="AD19" s="51"/>
      <c r="AE19" s="51"/>
      <c r="AF19" s="51"/>
      <c r="AG19" s="51"/>
      <c r="AH19" s="51"/>
      <c r="AI19" s="51"/>
      <c r="AJ19" s="51"/>
      <c r="AK19" s="51"/>
      <c r="AL19" s="89" t="s">
        <v>87</v>
      </c>
      <c r="AM19" s="334"/>
      <c r="AN19" s="55"/>
      <c r="AO19" s="232"/>
      <c r="AP19" s="232"/>
      <c r="AQ19" s="232"/>
    </row>
    <row r="20" spans="1:43" x14ac:dyDescent="0.2">
      <c r="A20" s="232"/>
      <c r="B20" s="93" t="s">
        <v>52</v>
      </c>
      <c r="C20" s="334"/>
      <c r="D20" s="55"/>
      <c r="E20" s="671"/>
      <c r="F20" s="671"/>
      <c r="G20" s="671"/>
      <c r="H20" s="671"/>
      <c r="I20" s="671"/>
      <c r="J20" s="671"/>
      <c r="K20" s="671"/>
      <c r="L20" s="671"/>
      <c r="M20" s="671"/>
      <c r="N20" s="671"/>
      <c r="O20" s="671"/>
      <c r="P20" s="671"/>
      <c r="Q20" s="671"/>
      <c r="R20" s="671"/>
      <c r="S20" s="671"/>
      <c r="T20" s="671"/>
      <c r="U20" s="334"/>
      <c r="V20" s="55"/>
      <c r="W20" s="232" t="s">
        <v>116</v>
      </c>
      <c r="X20" s="232"/>
      <c r="Y20" s="232"/>
      <c r="Z20" s="232"/>
      <c r="AA20" s="232"/>
      <c r="AB20" s="51" t="s">
        <v>9</v>
      </c>
      <c r="AC20" s="111"/>
      <c r="AD20" s="51"/>
      <c r="AE20" s="51"/>
      <c r="AF20" s="51"/>
      <c r="AG20" s="51"/>
      <c r="AH20" s="51"/>
      <c r="AI20" s="51"/>
      <c r="AJ20" s="51"/>
      <c r="AK20" s="51"/>
      <c r="AL20" s="89" t="s">
        <v>89</v>
      </c>
      <c r="AM20" s="334"/>
      <c r="AN20" s="55"/>
      <c r="AO20" s="232"/>
      <c r="AP20" s="232"/>
      <c r="AQ20" s="232"/>
    </row>
    <row r="21" spans="1:43" x14ac:dyDescent="0.2">
      <c r="A21" s="232"/>
      <c r="B21" s="328"/>
      <c r="C21" s="334"/>
      <c r="D21" s="55"/>
      <c r="E21" s="671"/>
      <c r="F21" s="671"/>
      <c r="G21" s="671"/>
      <c r="H21" s="671"/>
      <c r="I21" s="671"/>
      <c r="J21" s="671"/>
      <c r="K21" s="671"/>
      <c r="L21" s="671"/>
      <c r="M21" s="671"/>
      <c r="N21" s="671"/>
      <c r="O21" s="671"/>
      <c r="P21" s="671"/>
      <c r="Q21" s="671"/>
      <c r="R21" s="671"/>
      <c r="S21" s="671"/>
      <c r="T21" s="671"/>
      <c r="U21" s="334"/>
      <c r="V21" s="55"/>
      <c r="W21" s="232" t="s">
        <v>117</v>
      </c>
      <c r="X21" s="232"/>
      <c r="Y21" s="232"/>
      <c r="Z21" s="51" t="s">
        <v>9</v>
      </c>
      <c r="AA21" s="111"/>
      <c r="AB21" s="51"/>
      <c r="AC21" s="51"/>
      <c r="AD21" s="51"/>
      <c r="AE21" s="51"/>
      <c r="AF21" s="51"/>
      <c r="AG21" s="51"/>
      <c r="AH21" s="51"/>
      <c r="AI21" s="51"/>
      <c r="AJ21" s="51"/>
      <c r="AK21" s="51"/>
      <c r="AL21" s="89" t="s">
        <v>91</v>
      </c>
      <c r="AM21" s="334"/>
      <c r="AN21" s="55"/>
      <c r="AO21" s="232"/>
      <c r="AP21" s="232"/>
      <c r="AQ21" s="232"/>
    </row>
    <row r="22" spans="1:43" x14ac:dyDescent="0.2">
      <c r="A22" s="232"/>
      <c r="B22" s="328"/>
      <c r="C22" s="334"/>
      <c r="D22" s="55"/>
      <c r="E22" s="671"/>
      <c r="F22" s="671"/>
      <c r="G22" s="671"/>
      <c r="H22" s="671"/>
      <c r="I22" s="671"/>
      <c r="J22" s="671"/>
      <c r="K22" s="671"/>
      <c r="L22" s="671"/>
      <c r="M22" s="671"/>
      <c r="N22" s="671"/>
      <c r="O22" s="671"/>
      <c r="P22" s="671"/>
      <c r="Q22" s="671"/>
      <c r="R22" s="671"/>
      <c r="S22" s="671"/>
      <c r="T22" s="671"/>
      <c r="U22" s="334"/>
      <c r="V22" s="55"/>
      <c r="W22" s="232" t="s">
        <v>260</v>
      </c>
      <c r="X22" s="232"/>
      <c r="Y22" s="232"/>
      <c r="Z22" s="232"/>
      <c r="AA22" s="232"/>
      <c r="AB22" s="51" t="s">
        <v>9</v>
      </c>
      <c r="AC22" s="111"/>
      <c r="AD22" s="51"/>
      <c r="AE22" s="51"/>
      <c r="AF22" s="51"/>
      <c r="AG22" s="51"/>
      <c r="AH22" s="51"/>
      <c r="AI22" s="51"/>
      <c r="AJ22" s="51"/>
      <c r="AK22" s="51"/>
      <c r="AL22" s="89" t="s">
        <v>212</v>
      </c>
      <c r="AM22" s="334"/>
      <c r="AN22" s="55"/>
      <c r="AO22" s="232"/>
      <c r="AP22" s="330">
        <v>906</v>
      </c>
      <c r="AQ22" s="232"/>
    </row>
    <row r="23" spans="1:43" ht="6" customHeight="1" x14ac:dyDescent="0.2">
      <c r="A23" s="91"/>
      <c r="B23" s="90"/>
      <c r="C23" s="52"/>
      <c r="D23" s="28"/>
      <c r="E23" s="91"/>
      <c r="F23" s="91"/>
      <c r="G23" s="91"/>
      <c r="H23" s="91"/>
      <c r="I23" s="91"/>
      <c r="J23" s="91"/>
      <c r="K23" s="91"/>
      <c r="L23" s="91"/>
      <c r="M23" s="91"/>
      <c r="N23" s="91"/>
      <c r="O23" s="91"/>
      <c r="P23" s="91"/>
      <c r="Q23" s="91"/>
      <c r="R23" s="91"/>
      <c r="S23" s="91"/>
      <c r="T23" s="91"/>
      <c r="U23" s="52"/>
      <c r="V23" s="28"/>
      <c r="W23" s="91"/>
      <c r="X23" s="91"/>
      <c r="Y23" s="91"/>
      <c r="Z23" s="91"/>
      <c r="AA23" s="91"/>
      <c r="AB23" s="91"/>
      <c r="AC23" s="91"/>
      <c r="AD23" s="91"/>
      <c r="AE23" s="91"/>
      <c r="AF23" s="91"/>
      <c r="AG23" s="91"/>
      <c r="AH23" s="91"/>
      <c r="AI23" s="91"/>
      <c r="AJ23" s="91"/>
      <c r="AK23" s="91"/>
      <c r="AL23" s="92"/>
      <c r="AM23" s="52"/>
      <c r="AN23" s="28"/>
      <c r="AO23" s="91"/>
      <c r="AP23" s="91"/>
      <c r="AQ23" s="91"/>
    </row>
    <row r="24" spans="1:43" ht="6" customHeight="1" x14ac:dyDescent="0.2">
      <c r="A24" s="18"/>
      <c r="B24" s="326"/>
      <c r="C24" s="50"/>
      <c r="D24" s="29"/>
      <c r="E24" s="18"/>
      <c r="F24" s="18"/>
      <c r="G24" s="18"/>
      <c r="H24" s="18"/>
      <c r="I24" s="18"/>
      <c r="J24" s="18"/>
      <c r="K24" s="18"/>
      <c r="L24" s="18"/>
      <c r="M24" s="18"/>
      <c r="N24" s="18"/>
      <c r="O24" s="18"/>
      <c r="P24" s="18"/>
      <c r="Q24" s="18"/>
      <c r="R24" s="18"/>
      <c r="S24" s="18"/>
      <c r="T24" s="18"/>
      <c r="U24" s="50"/>
      <c r="V24" s="29"/>
      <c r="W24" s="18"/>
      <c r="X24" s="18"/>
      <c r="Y24" s="18"/>
      <c r="Z24" s="18"/>
      <c r="AA24" s="18"/>
      <c r="AB24" s="18"/>
      <c r="AC24" s="18"/>
      <c r="AD24" s="18"/>
      <c r="AE24" s="18"/>
      <c r="AF24" s="18"/>
      <c r="AG24" s="18"/>
      <c r="AH24" s="18"/>
      <c r="AI24" s="18"/>
      <c r="AJ24" s="18"/>
      <c r="AK24" s="18"/>
      <c r="AL24" s="26"/>
      <c r="AM24" s="50"/>
      <c r="AN24" s="29"/>
      <c r="AO24" s="18"/>
      <c r="AP24" s="18"/>
      <c r="AQ24" s="18"/>
    </row>
    <row r="25" spans="1:43" ht="11.25" customHeight="1" x14ac:dyDescent="0.2">
      <c r="A25" s="232"/>
      <c r="B25" s="328">
        <v>905</v>
      </c>
      <c r="C25" s="334"/>
      <c r="D25" s="55"/>
      <c r="E25" s="671" t="str">
        <f ca="1">VLOOKUP(INDIRECT(ADDRESS(ROW(),COLUMN()-3)),Language_Translations,MATCH(Language_Selected,Language_Options,0),FALSE)</f>
        <v>What was the highest [GRADE/FORM/YEAR] he completed at that level?</v>
      </c>
      <c r="F25" s="671"/>
      <c r="G25" s="671"/>
      <c r="H25" s="671"/>
      <c r="I25" s="671"/>
      <c r="J25" s="671"/>
      <c r="K25" s="671"/>
      <c r="L25" s="671"/>
      <c r="M25" s="671"/>
      <c r="N25" s="671"/>
      <c r="O25" s="671"/>
      <c r="P25" s="671"/>
      <c r="Q25" s="671"/>
      <c r="R25" s="671"/>
      <c r="S25" s="671"/>
      <c r="T25" s="671"/>
      <c r="U25" s="334"/>
      <c r="V25" s="55"/>
      <c r="W25" s="232"/>
      <c r="X25" s="232"/>
      <c r="Y25" s="232"/>
      <c r="Z25" s="232"/>
      <c r="AA25" s="232"/>
      <c r="AB25" s="232"/>
      <c r="AC25" s="232"/>
      <c r="AD25" s="232"/>
      <c r="AE25" s="232"/>
      <c r="AF25" s="232"/>
      <c r="AG25" s="232"/>
      <c r="AH25" s="232"/>
      <c r="AI25" s="29"/>
      <c r="AJ25" s="50"/>
      <c r="AK25" s="29"/>
      <c r="AL25" s="23"/>
      <c r="AM25" s="334"/>
      <c r="AN25" s="55"/>
      <c r="AO25" s="232"/>
      <c r="AP25" s="232"/>
      <c r="AQ25" s="232"/>
    </row>
    <row r="26" spans="1:43" x14ac:dyDescent="0.2">
      <c r="A26" s="232"/>
      <c r="B26" s="93" t="s">
        <v>52</v>
      </c>
      <c r="C26" s="334"/>
      <c r="D26" s="55"/>
      <c r="E26" s="671"/>
      <c r="F26" s="671"/>
      <c r="G26" s="671"/>
      <c r="H26" s="671"/>
      <c r="I26" s="671"/>
      <c r="J26" s="671"/>
      <c r="K26" s="671"/>
      <c r="L26" s="671"/>
      <c r="M26" s="671"/>
      <c r="N26" s="671"/>
      <c r="O26" s="671"/>
      <c r="P26" s="671"/>
      <c r="Q26" s="671"/>
      <c r="R26" s="671"/>
      <c r="S26" s="671"/>
      <c r="T26" s="671"/>
      <c r="U26" s="334"/>
      <c r="V26" s="55"/>
      <c r="W26" s="232" t="s">
        <v>118</v>
      </c>
      <c r="X26" s="232"/>
      <c r="Y26" s="232"/>
      <c r="Z26" s="232"/>
      <c r="AB26" s="232"/>
      <c r="AC26" s="232"/>
      <c r="AD26" s="51" t="s">
        <v>9</v>
      </c>
      <c r="AE26" s="51"/>
      <c r="AF26" s="51"/>
      <c r="AG26" s="51"/>
      <c r="AH26" s="51"/>
      <c r="AI26" s="28"/>
      <c r="AJ26" s="52"/>
      <c r="AK26" s="28"/>
      <c r="AL26" s="24"/>
      <c r="AM26" s="334"/>
      <c r="AN26" s="55"/>
      <c r="AO26" s="232"/>
      <c r="AP26" s="232"/>
      <c r="AQ26" s="232"/>
    </row>
    <row r="27" spans="1:43" x14ac:dyDescent="0.2">
      <c r="A27" s="232"/>
      <c r="B27" s="328"/>
      <c r="C27" s="334"/>
      <c r="D27" s="55"/>
      <c r="E27" s="670" t="s">
        <v>119</v>
      </c>
      <c r="F27" s="670"/>
      <c r="G27" s="670"/>
      <c r="H27" s="670"/>
      <c r="I27" s="670"/>
      <c r="J27" s="670"/>
      <c r="K27" s="670"/>
      <c r="L27" s="670"/>
      <c r="M27" s="670"/>
      <c r="N27" s="670"/>
      <c r="O27" s="670"/>
      <c r="P27" s="670"/>
      <c r="Q27" s="670"/>
      <c r="R27" s="670"/>
      <c r="S27" s="670"/>
      <c r="T27" s="670"/>
      <c r="U27" s="334"/>
      <c r="V27" s="55"/>
      <c r="W27" s="232"/>
      <c r="X27" s="232"/>
      <c r="Y27" s="232"/>
      <c r="Z27" s="232"/>
      <c r="AA27" s="232"/>
      <c r="AB27" s="232"/>
      <c r="AC27" s="232"/>
      <c r="AD27" s="232"/>
      <c r="AE27" s="232"/>
      <c r="AF27" s="232"/>
      <c r="AG27" s="232"/>
      <c r="AH27" s="232"/>
      <c r="AI27" s="232"/>
      <c r="AJ27" s="232"/>
      <c r="AK27" s="232"/>
      <c r="AL27" s="88"/>
      <c r="AM27" s="334"/>
      <c r="AN27" s="55"/>
      <c r="AO27" s="232"/>
      <c r="AP27" s="232"/>
      <c r="AQ27" s="232"/>
    </row>
    <row r="28" spans="1:43" x14ac:dyDescent="0.2">
      <c r="A28" s="232"/>
      <c r="B28" s="328"/>
      <c r="C28" s="334"/>
      <c r="D28" s="55"/>
      <c r="E28" s="670"/>
      <c r="F28" s="670"/>
      <c r="G28" s="670"/>
      <c r="H28" s="670"/>
      <c r="I28" s="670"/>
      <c r="J28" s="670"/>
      <c r="K28" s="670"/>
      <c r="L28" s="670"/>
      <c r="M28" s="670"/>
      <c r="N28" s="670"/>
      <c r="O28" s="670"/>
      <c r="P28" s="670"/>
      <c r="Q28" s="670"/>
      <c r="R28" s="670"/>
      <c r="S28" s="670"/>
      <c r="T28" s="670"/>
      <c r="U28" s="334"/>
      <c r="V28" s="55"/>
      <c r="W28" s="232" t="s">
        <v>260</v>
      </c>
      <c r="X28" s="232"/>
      <c r="Y28" s="232"/>
      <c r="Z28" s="232"/>
      <c r="AA28" s="232"/>
      <c r="AB28" s="51" t="s">
        <v>9</v>
      </c>
      <c r="AC28" s="111"/>
      <c r="AD28" s="51"/>
      <c r="AE28" s="51"/>
      <c r="AF28" s="51"/>
      <c r="AG28" s="51"/>
      <c r="AH28" s="51"/>
      <c r="AI28" s="51"/>
      <c r="AJ28" s="51"/>
      <c r="AK28" s="51"/>
      <c r="AL28" s="88" t="s">
        <v>83</v>
      </c>
      <c r="AM28" s="334"/>
      <c r="AN28" s="55"/>
      <c r="AO28" s="232"/>
      <c r="AP28" s="232"/>
      <c r="AQ28" s="232"/>
    </row>
    <row r="29" spans="1:43" ht="6" customHeight="1" x14ac:dyDescent="0.2">
      <c r="A29" s="91"/>
      <c r="B29" s="90"/>
      <c r="C29" s="52"/>
      <c r="D29" s="28"/>
      <c r="E29" s="91"/>
      <c r="F29" s="91"/>
      <c r="G29" s="91"/>
      <c r="H29" s="91"/>
      <c r="I29" s="91"/>
      <c r="J29" s="91"/>
      <c r="K29" s="91"/>
      <c r="L29" s="91"/>
      <c r="M29" s="91"/>
      <c r="N29" s="91"/>
      <c r="O29" s="91"/>
      <c r="P29" s="91"/>
      <c r="Q29" s="91"/>
      <c r="R29" s="91"/>
      <c r="S29" s="91"/>
      <c r="T29" s="91"/>
      <c r="U29" s="52"/>
      <c r="V29" s="28"/>
      <c r="W29" s="91"/>
      <c r="X29" s="91"/>
      <c r="Y29" s="91"/>
      <c r="Z29" s="91"/>
      <c r="AA29" s="91"/>
      <c r="AB29" s="91"/>
      <c r="AC29" s="91"/>
      <c r="AD29" s="91"/>
      <c r="AE29" s="91"/>
      <c r="AF29" s="91"/>
      <c r="AG29" s="91"/>
      <c r="AH29" s="91"/>
      <c r="AI29" s="91"/>
      <c r="AJ29" s="91"/>
      <c r="AK29" s="91"/>
      <c r="AL29" s="92"/>
      <c r="AM29" s="52"/>
      <c r="AN29" s="28"/>
      <c r="AO29" s="91"/>
      <c r="AP29" s="91"/>
      <c r="AQ29" s="91"/>
    </row>
    <row r="30" spans="1:43" ht="6" customHeight="1" x14ac:dyDescent="0.2">
      <c r="A30" s="18"/>
      <c r="B30" s="326"/>
      <c r="C30" s="50"/>
      <c r="D30" s="29"/>
      <c r="E30" s="18"/>
      <c r="F30" s="18"/>
      <c r="G30" s="18"/>
      <c r="H30" s="18"/>
      <c r="I30" s="18"/>
      <c r="J30" s="18"/>
      <c r="K30" s="18"/>
      <c r="L30" s="18"/>
      <c r="M30" s="18"/>
      <c r="N30" s="18"/>
      <c r="O30" s="18"/>
      <c r="P30" s="18"/>
      <c r="Q30" s="18"/>
      <c r="R30" s="18"/>
      <c r="S30" s="18"/>
      <c r="T30" s="18"/>
      <c r="U30" s="50"/>
      <c r="V30" s="29"/>
      <c r="W30" s="18"/>
      <c r="X30" s="18"/>
      <c r="Y30" s="18"/>
      <c r="Z30" s="18"/>
      <c r="AA30" s="18"/>
      <c r="AB30" s="18"/>
      <c r="AC30" s="18"/>
      <c r="AD30" s="18"/>
      <c r="AE30" s="18"/>
      <c r="AF30" s="18"/>
      <c r="AG30" s="18"/>
      <c r="AH30" s="18"/>
      <c r="AI30" s="18"/>
      <c r="AJ30" s="18"/>
      <c r="AK30" s="18"/>
      <c r="AL30" s="26"/>
      <c r="AM30" s="50"/>
      <c r="AN30" s="29"/>
      <c r="AO30" s="18"/>
      <c r="AP30" s="18"/>
      <c r="AQ30" s="18"/>
    </row>
    <row r="31" spans="1:43" ht="11.25" customHeight="1" x14ac:dyDescent="0.2">
      <c r="A31" s="232"/>
      <c r="B31" s="328">
        <v>906</v>
      </c>
      <c r="C31" s="334"/>
      <c r="D31" s="55"/>
      <c r="E31" s="671" t="str">
        <f ca="1">VLOOKUP(INDIRECT(ADDRESS(ROW(),COLUMN()-3)),Language_Translations,MATCH(Language_Selected,Language_Options,0),FALSE)</f>
        <v>Has your (husband/partner) done any work in the last 7 days?</v>
      </c>
      <c r="F31" s="671"/>
      <c r="G31" s="671"/>
      <c r="H31" s="671"/>
      <c r="I31" s="671"/>
      <c r="J31" s="671"/>
      <c r="K31" s="671"/>
      <c r="L31" s="671"/>
      <c r="M31" s="671"/>
      <c r="N31" s="671"/>
      <c r="O31" s="671"/>
      <c r="P31" s="671"/>
      <c r="Q31" s="671"/>
      <c r="R31" s="671"/>
      <c r="S31" s="671"/>
      <c r="T31" s="671"/>
      <c r="U31" s="334"/>
      <c r="V31" s="55"/>
      <c r="W31" s="232" t="s">
        <v>112</v>
      </c>
      <c r="X31" s="232"/>
      <c r="Y31" s="51" t="s">
        <v>9</v>
      </c>
      <c r="Z31" s="51"/>
      <c r="AA31" s="51"/>
      <c r="AB31" s="111"/>
      <c r="AC31" s="111"/>
      <c r="AD31" s="51"/>
      <c r="AE31" s="51"/>
      <c r="AF31" s="51"/>
      <c r="AG31" s="51"/>
      <c r="AH31" s="51"/>
      <c r="AI31" s="51"/>
      <c r="AJ31" s="51"/>
      <c r="AK31" s="51"/>
      <c r="AL31" s="89" t="s">
        <v>87</v>
      </c>
      <c r="AM31" s="334"/>
      <c r="AN31" s="55"/>
      <c r="AO31" s="232"/>
      <c r="AP31" s="330">
        <v>908</v>
      </c>
      <c r="AQ31" s="232"/>
    </row>
    <row r="32" spans="1:43" x14ac:dyDescent="0.2">
      <c r="A32" s="232"/>
      <c r="B32" s="328"/>
      <c r="C32" s="334"/>
      <c r="D32" s="55"/>
      <c r="E32" s="671"/>
      <c r="F32" s="671"/>
      <c r="G32" s="671"/>
      <c r="H32" s="671"/>
      <c r="I32" s="671"/>
      <c r="J32" s="671"/>
      <c r="K32" s="671"/>
      <c r="L32" s="671"/>
      <c r="M32" s="671"/>
      <c r="N32" s="671"/>
      <c r="O32" s="671"/>
      <c r="P32" s="671"/>
      <c r="Q32" s="671"/>
      <c r="R32" s="671"/>
      <c r="S32" s="671"/>
      <c r="T32" s="671"/>
      <c r="U32" s="334"/>
      <c r="V32" s="55"/>
      <c r="W32" s="232" t="s">
        <v>113</v>
      </c>
      <c r="X32" s="232"/>
      <c r="Y32" s="51" t="s">
        <v>9</v>
      </c>
      <c r="Z32" s="51"/>
      <c r="AA32" s="51"/>
      <c r="AB32" s="111"/>
      <c r="AC32" s="111"/>
      <c r="AD32" s="111"/>
      <c r="AE32" s="51"/>
      <c r="AF32" s="51"/>
      <c r="AG32" s="51"/>
      <c r="AH32" s="51"/>
      <c r="AI32" s="51"/>
      <c r="AJ32" s="51"/>
      <c r="AK32" s="51"/>
      <c r="AL32" s="89" t="s">
        <v>89</v>
      </c>
      <c r="AM32" s="334"/>
      <c r="AN32" s="55"/>
      <c r="AO32" s="232"/>
      <c r="AP32" s="2"/>
      <c r="AQ32" s="232"/>
    </row>
    <row r="33" spans="1:43" x14ac:dyDescent="0.2">
      <c r="A33" s="232"/>
      <c r="B33" s="328"/>
      <c r="C33" s="334"/>
      <c r="D33" s="55"/>
      <c r="E33" s="671"/>
      <c r="F33" s="671"/>
      <c r="G33" s="671"/>
      <c r="H33" s="671"/>
      <c r="I33" s="671"/>
      <c r="J33" s="671"/>
      <c r="K33" s="671"/>
      <c r="L33" s="671"/>
      <c r="M33" s="671"/>
      <c r="N33" s="671"/>
      <c r="O33" s="671"/>
      <c r="P33" s="671"/>
      <c r="Q33" s="671"/>
      <c r="R33" s="671"/>
      <c r="S33" s="671"/>
      <c r="T33" s="671"/>
      <c r="U33" s="334"/>
      <c r="V33" s="55"/>
      <c r="W33" s="232" t="s">
        <v>260</v>
      </c>
      <c r="X33" s="232"/>
      <c r="Y33" s="232"/>
      <c r="Z33" s="232"/>
      <c r="AA33" s="232"/>
      <c r="AB33" s="51" t="s">
        <v>9</v>
      </c>
      <c r="AC33" s="51"/>
      <c r="AD33" s="51"/>
      <c r="AE33" s="51"/>
      <c r="AF33" s="111"/>
      <c r="AG33" s="51"/>
      <c r="AH33" s="111"/>
      <c r="AI33" s="51"/>
      <c r="AJ33" s="51"/>
      <c r="AK33" s="51"/>
      <c r="AL33" s="89" t="s">
        <v>212</v>
      </c>
      <c r="AM33" s="334"/>
      <c r="AN33" s="55"/>
      <c r="AO33" s="232"/>
      <c r="AP33" s="2"/>
      <c r="AQ33" s="232"/>
    </row>
    <row r="34" spans="1:43" ht="6" customHeight="1" x14ac:dyDescent="0.2">
      <c r="A34" s="91"/>
      <c r="B34" s="90"/>
      <c r="C34" s="52"/>
      <c r="D34" s="28"/>
      <c r="E34" s="91"/>
      <c r="F34" s="91"/>
      <c r="G34" s="91"/>
      <c r="H34" s="91"/>
      <c r="I34" s="91"/>
      <c r="J34" s="91"/>
      <c r="K34" s="91"/>
      <c r="L34" s="91"/>
      <c r="M34" s="91"/>
      <c r="N34" s="91"/>
      <c r="O34" s="91"/>
      <c r="P34" s="91"/>
      <c r="Q34" s="91"/>
      <c r="R34" s="91"/>
      <c r="S34" s="91"/>
      <c r="T34" s="91"/>
      <c r="U34" s="52"/>
      <c r="V34" s="28"/>
      <c r="W34" s="91"/>
      <c r="X34" s="91"/>
      <c r="Y34" s="91"/>
      <c r="Z34" s="91"/>
      <c r="AA34" s="91"/>
      <c r="AB34" s="91"/>
      <c r="AC34" s="91"/>
      <c r="AD34" s="91"/>
      <c r="AE34" s="91"/>
      <c r="AF34" s="91"/>
      <c r="AG34" s="91"/>
      <c r="AH34" s="91"/>
      <c r="AI34" s="91"/>
      <c r="AJ34" s="91"/>
      <c r="AK34" s="91"/>
      <c r="AL34" s="92"/>
      <c r="AM34" s="52"/>
      <c r="AN34" s="28"/>
      <c r="AO34" s="91"/>
      <c r="AP34" s="91"/>
      <c r="AQ34" s="91"/>
    </row>
    <row r="35" spans="1:43" ht="6" customHeight="1" x14ac:dyDescent="0.2">
      <c r="A35" s="18"/>
      <c r="B35" s="326"/>
      <c r="C35" s="50"/>
      <c r="D35" s="29"/>
      <c r="E35" s="18"/>
      <c r="F35" s="18"/>
      <c r="G35" s="18"/>
      <c r="H35" s="18"/>
      <c r="I35" s="18"/>
      <c r="J35" s="18"/>
      <c r="K35" s="18"/>
      <c r="L35" s="18"/>
      <c r="M35" s="18"/>
      <c r="N35" s="18"/>
      <c r="O35" s="18"/>
      <c r="P35" s="18"/>
      <c r="Q35" s="18"/>
      <c r="R35" s="18"/>
      <c r="S35" s="18"/>
      <c r="T35" s="18"/>
      <c r="U35" s="50"/>
      <c r="V35" s="29"/>
      <c r="W35" s="18"/>
      <c r="X35" s="18"/>
      <c r="Y35" s="18"/>
      <c r="Z35" s="18"/>
      <c r="AA35" s="18"/>
      <c r="AB35" s="18"/>
      <c r="AC35" s="18"/>
      <c r="AD35" s="18"/>
      <c r="AE35" s="18"/>
      <c r="AF35" s="18"/>
      <c r="AG35" s="18"/>
      <c r="AH35" s="18"/>
      <c r="AI35" s="18"/>
      <c r="AJ35" s="18"/>
      <c r="AK35" s="18"/>
      <c r="AL35" s="26"/>
      <c r="AM35" s="50"/>
      <c r="AN35" s="29"/>
      <c r="AO35" s="18"/>
      <c r="AP35" s="18"/>
      <c r="AQ35" s="18"/>
    </row>
    <row r="36" spans="1:43" ht="11.25" customHeight="1" x14ac:dyDescent="0.2">
      <c r="A36" s="232"/>
      <c r="B36" s="328">
        <v>907</v>
      </c>
      <c r="C36" s="334"/>
      <c r="D36" s="55"/>
      <c r="E36" s="671" t="str">
        <f ca="1">VLOOKUP(INDIRECT(ADDRESS(ROW(),COLUMN()-3)),Language_Translations,MATCH(Language_Selected,Language_Options,0),FALSE)</f>
        <v>Has your (husband/partner) done any work in the last 12 months?</v>
      </c>
      <c r="F36" s="671"/>
      <c r="G36" s="671"/>
      <c r="H36" s="671"/>
      <c r="I36" s="671"/>
      <c r="J36" s="671"/>
      <c r="K36" s="671"/>
      <c r="L36" s="671"/>
      <c r="M36" s="671"/>
      <c r="N36" s="671"/>
      <c r="O36" s="671"/>
      <c r="P36" s="671"/>
      <c r="Q36" s="671"/>
      <c r="R36" s="671"/>
      <c r="S36" s="671"/>
      <c r="T36" s="671"/>
      <c r="U36" s="334"/>
      <c r="V36" s="55"/>
      <c r="W36" s="232" t="s">
        <v>112</v>
      </c>
      <c r="X36" s="232"/>
      <c r="Y36" s="51" t="s">
        <v>9</v>
      </c>
      <c r="Z36" s="51"/>
      <c r="AA36" s="51"/>
      <c r="AB36" s="111"/>
      <c r="AC36" s="111"/>
      <c r="AD36" s="51"/>
      <c r="AE36" s="51"/>
      <c r="AF36" s="51"/>
      <c r="AG36" s="51"/>
      <c r="AH36" s="51"/>
      <c r="AI36" s="51"/>
      <c r="AJ36" s="51"/>
      <c r="AK36" s="51"/>
      <c r="AL36" s="89" t="s">
        <v>87</v>
      </c>
      <c r="AM36" s="334"/>
      <c r="AN36" s="55"/>
      <c r="AO36" s="232"/>
      <c r="AP36" s="232"/>
      <c r="AQ36" s="232"/>
    </row>
    <row r="37" spans="1:43" x14ac:dyDescent="0.2">
      <c r="A37" s="232"/>
      <c r="B37" s="328"/>
      <c r="C37" s="334"/>
      <c r="D37" s="55"/>
      <c r="E37" s="671"/>
      <c r="F37" s="671"/>
      <c r="G37" s="671"/>
      <c r="H37" s="671"/>
      <c r="I37" s="671"/>
      <c r="J37" s="671"/>
      <c r="K37" s="671"/>
      <c r="L37" s="671"/>
      <c r="M37" s="671"/>
      <c r="N37" s="671"/>
      <c r="O37" s="671"/>
      <c r="P37" s="671"/>
      <c r="Q37" s="671"/>
      <c r="R37" s="671"/>
      <c r="S37" s="671"/>
      <c r="T37" s="671"/>
      <c r="U37" s="334"/>
      <c r="V37" s="55"/>
      <c r="W37" s="232" t="s">
        <v>113</v>
      </c>
      <c r="X37" s="232"/>
      <c r="Y37" s="51" t="s">
        <v>9</v>
      </c>
      <c r="Z37" s="51"/>
      <c r="AA37" s="51"/>
      <c r="AB37" s="111"/>
      <c r="AC37" s="111"/>
      <c r="AD37" s="111"/>
      <c r="AE37" s="51"/>
      <c r="AF37" s="51"/>
      <c r="AG37" s="51"/>
      <c r="AH37" s="51"/>
      <c r="AI37" s="51"/>
      <c r="AJ37" s="51"/>
      <c r="AK37" s="51"/>
      <c r="AL37" s="89" t="s">
        <v>89</v>
      </c>
      <c r="AM37" s="334"/>
      <c r="AN37" s="55"/>
      <c r="AO37" s="232"/>
      <c r="AP37" s="684">
        <v>909</v>
      </c>
      <c r="AQ37" s="232"/>
    </row>
    <row r="38" spans="1:43" x14ac:dyDescent="0.2">
      <c r="A38" s="232"/>
      <c r="B38" s="328"/>
      <c r="C38" s="334"/>
      <c r="D38" s="55"/>
      <c r="E38" s="671"/>
      <c r="F38" s="671"/>
      <c r="G38" s="671"/>
      <c r="H38" s="671"/>
      <c r="I38" s="671"/>
      <c r="J38" s="671"/>
      <c r="K38" s="671"/>
      <c r="L38" s="671"/>
      <c r="M38" s="671"/>
      <c r="N38" s="671"/>
      <c r="O38" s="671"/>
      <c r="P38" s="671"/>
      <c r="Q38" s="671"/>
      <c r="R38" s="671"/>
      <c r="S38" s="671"/>
      <c r="T38" s="671"/>
      <c r="U38" s="334"/>
      <c r="V38" s="55"/>
      <c r="W38" s="232" t="s">
        <v>260</v>
      </c>
      <c r="X38" s="232"/>
      <c r="Y38" s="232"/>
      <c r="Z38" s="232"/>
      <c r="AA38" s="232"/>
      <c r="AB38" s="51" t="s">
        <v>9</v>
      </c>
      <c r="AC38" s="51"/>
      <c r="AD38" s="51"/>
      <c r="AE38" s="51"/>
      <c r="AF38" s="111"/>
      <c r="AG38" s="51"/>
      <c r="AH38" s="111"/>
      <c r="AI38" s="51"/>
      <c r="AJ38" s="51"/>
      <c r="AK38" s="51"/>
      <c r="AL38" s="89" t="s">
        <v>212</v>
      </c>
      <c r="AM38" s="334"/>
      <c r="AN38" s="55"/>
      <c r="AO38" s="232"/>
      <c r="AP38" s="684"/>
      <c r="AQ38" s="232"/>
    </row>
    <row r="39" spans="1:43" ht="6" customHeight="1" x14ac:dyDescent="0.2">
      <c r="A39" s="91"/>
      <c r="B39" s="90"/>
      <c r="C39" s="52"/>
      <c r="D39" s="28"/>
      <c r="E39" s="91"/>
      <c r="F39" s="91"/>
      <c r="G39" s="91"/>
      <c r="H39" s="91"/>
      <c r="I39" s="91"/>
      <c r="J39" s="91"/>
      <c r="K39" s="91"/>
      <c r="L39" s="91"/>
      <c r="M39" s="91"/>
      <c r="N39" s="91"/>
      <c r="O39" s="91"/>
      <c r="P39" s="91"/>
      <c r="Q39" s="91"/>
      <c r="R39" s="91"/>
      <c r="S39" s="91"/>
      <c r="T39" s="91"/>
      <c r="U39" s="52"/>
      <c r="V39" s="28"/>
      <c r="W39" s="91"/>
      <c r="X39" s="91"/>
      <c r="Y39" s="91"/>
      <c r="Z39" s="91"/>
      <c r="AA39" s="91"/>
      <c r="AB39" s="91"/>
      <c r="AC39" s="91"/>
      <c r="AD39" s="91"/>
      <c r="AE39" s="91"/>
      <c r="AF39" s="91"/>
      <c r="AG39" s="91"/>
      <c r="AH39" s="91"/>
      <c r="AI39" s="91"/>
      <c r="AJ39" s="91"/>
      <c r="AK39" s="91"/>
      <c r="AL39" s="92"/>
      <c r="AM39" s="52"/>
      <c r="AN39" s="28"/>
      <c r="AO39" s="91"/>
      <c r="AP39" s="91"/>
      <c r="AQ39" s="91"/>
    </row>
    <row r="40" spans="1:43" ht="6" customHeight="1" x14ac:dyDescent="0.2">
      <c r="A40" s="18"/>
      <c r="B40" s="326"/>
      <c r="C40" s="50"/>
      <c r="D40" s="29"/>
      <c r="E40" s="18"/>
      <c r="F40" s="18"/>
      <c r="G40" s="18"/>
      <c r="H40" s="18"/>
      <c r="I40" s="18"/>
      <c r="J40" s="18"/>
      <c r="K40" s="18"/>
      <c r="L40" s="18"/>
      <c r="M40" s="18"/>
      <c r="N40" s="18"/>
      <c r="O40" s="18"/>
      <c r="P40" s="18"/>
      <c r="Q40" s="18"/>
      <c r="R40" s="18"/>
      <c r="S40" s="18"/>
      <c r="T40" s="18"/>
      <c r="U40" s="50"/>
      <c r="V40" s="29"/>
      <c r="W40" s="18"/>
      <c r="X40" s="18"/>
      <c r="Y40" s="18"/>
      <c r="Z40" s="18"/>
      <c r="AA40" s="18"/>
      <c r="AB40" s="18"/>
      <c r="AC40" s="18"/>
      <c r="AD40" s="18"/>
      <c r="AE40" s="18"/>
      <c r="AF40" s="18"/>
      <c r="AG40" s="18"/>
      <c r="AH40" s="18"/>
      <c r="AI40" s="18"/>
      <c r="AJ40" s="18"/>
      <c r="AK40" s="18"/>
      <c r="AL40" s="26"/>
      <c r="AM40" s="50"/>
      <c r="AN40" s="29"/>
      <c r="AO40" s="18"/>
      <c r="AP40" s="18"/>
      <c r="AQ40" s="18"/>
    </row>
    <row r="41" spans="1:43" x14ac:dyDescent="0.2">
      <c r="A41" s="232"/>
      <c r="B41" s="328">
        <v>908</v>
      </c>
      <c r="C41" s="334"/>
      <c r="D41" s="55"/>
      <c r="E41" s="671" t="str">
        <f ca="1">VLOOKUP(INDIRECT(ADDRESS(ROW(),COLUMN()-3)),Language_Translations,MATCH(Language_Selected,Language_Options,0),FALSE)</f>
        <v>What is your (husband's/partner's) occupation? That is, what kind of work does he mainly do?</v>
      </c>
      <c r="F41" s="671"/>
      <c r="G41" s="671"/>
      <c r="H41" s="671"/>
      <c r="I41" s="671"/>
      <c r="J41" s="671"/>
      <c r="K41" s="671"/>
      <c r="L41" s="671"/>
      <c r="M41" s="671"/>
      <c r="N41" s="671"/>
      <c r="O41" s="671"/>
      <c r="P41" s="671"/>
      <c r="Q41" s="671"/>
      <c r="R41" s="671"/>
      <c r="S41" s="671"/>
      <c r="T41" s="671"/>
      <c r="U41" s="334"/>
      <c r="V41" s="55"/>
      <c r="W41" s="232"/>
      <c r="X41" s="232"/>
      <c r="Y41" s="232"/>
      <c r="Z41" s="232"/>
      <c r="AA41" s="232"/>
      <c r="AB41" s="232"/>
      <c r="AC41" s="232"/>
      <c r="AD41" s="232"/>
      <c r="AE41" s="232"/>
      <c r="AF41" s="232"/>
      <c r="AG41" s="232"/>
      <c r="AH41" s="232"/>
      <c r="AI41" s="232"/>
      <c r="AJ41" s="232"/>
      <c r="AK41" s="232"/>
      <c r="AL41" s="88"/>
      <c r="AM41" s="334"/>
      <c r="AN41" s="55"/>
      <c r="AO41" s="232"/>
      <c r="AP41" s="232"/>
      <c r="AQ41" s="232"/>
    </row>
    <row r="42" spans="1:43" x14ac:dyDescent="0.2">
      <c r="A42" s="232"/>
      <c r="B42" s="328"/>
      <c r="C42" s="334"/>
      <c r="D42" s="55"/>
      <c r="E42" s="671"/>
      <c r="F42" s="671"/>
      <c r="G42" s="671"/>
      <c r="H42" s="671"/>
      <c r="I42" s="671"/>
      <c r="J42" s="671"/>
      <c r="K42" s="671"/>
      <c r="L42" s="671"/>
      <c r="M42" s="671"/>
      <c r="N42" s="671"/>
      <c r="O42" s="671"/>
      <c r="P42" s="671"/>
      <c r="Q42" s="671"/>
      <c r="R42" s="671"/>
      <c r="S42" s="671"/>
      <c r="T42" s="671"/>
      <c r="U42" s="334"/>
      <c r="V42" s="55"/>
      <c r="W42" s="91"/>
      <c r="X42" s="91"/>
      <c r="Y42" s="91"/>
      <c r="Z42" s="91"/>
      <c r="AA42" s="91"/>
      <c r="AB42" s="91"/>
      <c r="AC42" s="91"/>
      <c r="AD42" s="91"/>
      <c r="AE42" s="91"/>
      <c r="AF42" s="91"/>
      <c r="AG42" s="91"/>
      <c r="AH42" s="232"/>
      <c r="AM42" s="334"/>
      <c r="AN42" s="55"/>
      <c r="AO42" s="232"/>
      <c r="AP42" s="232"/>
      <c r="AQ42" s="232"/>
    </row>
    <row r="43" spans="1:43" x14ac:dyDescent="0.2">
      <c r="A43" s="232"/>
      <c r="B43" s="328"/>
      <c r="C43" s="334"/>
      <c r="D43" s="55"/>
      <c r="E43" s="671"/>
      <c r="F43" s="671"/>
      <c r="G43" s="671"/>
      <c r="H43" s="671"/>
      <c r="I43" s="671"/>
      <c r="J43" s="671"/>
      <c r="K43" s="671"/>
      <c r="L43" s="671"/>
      <c r="M43" s="671"/>
      <c r="N43" s="671"/>
      <c r="O43" s="671"/>
      <c r="P43" s="671"/>
      <c r="Q43" s="671"/>
      <c r="R43" s="671"/>
      <c r="S43" s="671"/>
      <c r="T43" s="671"/>
      <c r="U43" s="334"/>
      <c r="V43" s="55"/>
      <c r="W43" s="232"/>
      <c r="X43" s="232"/>
      <c r="Y43" s="232"/>
      <c r="Z43" s="232"/>
      <c r="AA43" s="232"/>
      <c r="AB43" s="232"/>
      <c r="AC43" s="232"/>
      <c r="AD43" s="232"/>
      <c r="AE43" s="232"/>
      <c r="AF43" s="232"/>
      <c r="AG43" s="232"/>
      <c r="AH43" s="232"/>
      <c r="AM43" s="334"/>
      <c r="AN43" s="55"/>
      <c r="AO43" s="232"/>
      <c r="AP43" s="232"/>
      <c r="AQ43" s="232"/>
    </row>
    <row r="44" spans="1:43" x14ac:dyDescent="0.2">
      <c r="A44" s="232"/>
      <c r="B44" s="328"/>
      <c r="C44" s="334"/>
      <c r="D44" s="55"/>
      <c r="E44" s="671"/>
      <c r="F44" s="671"/>
      <c r="G44" s="671"/>
      <c r="H44" s="671"/>
      <c r="I44" s="671"/>
      <c r="J44" s="671"/>
      <c r="K44" s="671"/>
      <c r="L44" s="671"/>
      <c r="M44" s="671"/>
      <c r="N44" s="671"/>
      <c r="O44" s="671"/>
      <c r="P44" s="671"/>
      <c r="Q44" s="671"/>
      <c r="R44" s="671"/>
      <c r="S44" s="671"/>
      <c r="T44" s="671"/>
      <c r="U44" s="334"/>
      <c r="V44" s="55"/>
      <c r="W44" s="91"/>
      <c r="X44" s="91"/>
      <c r="Y44" s="91"/>
      <c r="Z44" s="91"/>
      <c r="AA44" s="91"/>
      <c r="AB44" s="91"/>
      <c r="AC44" s="91"/>
      <c r="AD44" s="91"/>
      <c r="AE44" s="91"/>
      <c r="AF44" s="91"/>
      <c r="AG44" s="91"/>
      <c r="AH44" s="232"/>
      <c r="AI44" s="116"/>
      <c r="AJ44" s="117"/>
      <c r="AK44" s="116"/>
      <c r="AL44" s="118"/>
      <c r="AM44" s="334"/>
      <c r="AN44" s="55"/>
      <c r="AO44" s="232"/>
      <c r="AP44" s="232"/>
      <c r="AQ44" s="232"/>
    </row>
    <row r="45" spans="1:43" x14ac:dyDescent="0.2">
      <c r="A45" s="232"/>
      <c r="B45" s="328"/>
      <c r="C45" s="334"/>
      <c r="D45" s="55"/>
      <c r="E45" s="671"/>
      <c r="F45" s="671"/>
      <c r="G45" s="671"/>
      <c r="H45" s="671"/>
      <c r="I45" s="671"/>
      <c r="J45" s="671"/>
      <c r="K45" s="671"/>
      <c r="L45" s="671"/>
      <c r="M45" s="671"/>
      <c r="N45" s="671"/>
      <c r="O45" s="671"/>
      <c r="P45" s="671"/>
      <c r="Q45" s="671"/>
      <c r="R45" s="671"/>
      <c r="S45" s="671"/>
      <c r="T45" s="671"/>
      <c r="U45" s="334"/>
      <c r="V45" s="55"/>
      <c r="W45" s="232"/>
      <c r="X45" s="232"/>
      <c r="Y45" s="232"/>
      <c r="Z45" s="232"/>
      <c r="AA45" s="232"/>
      <c r="AB45" s="232"/>
      <c r="AC45" s="232"/>
      <c r="AD45" s="232"/>
      <c r="AE45" s="232"/>
      <c r="AF45" s="232"/>
      <c r="AG45" s="232"/>
      <c r="AH45" s="232"/>
      <c r="AI45" s="119"/>
      <c r="AJ45" s="120"/>
      <c r="AK45" s="119"/>
      <c r="AL45" s="121"/>
      <c r="AM45" s="334"/>
      <c r="AN45" s="55"/>
      <c r="AO45" s="232"/>
      <c r="AP45" s="232"/>
      <c r="AQ45" s="232"/>
    </row>
    <row r="46" spans="1:43" ht="11.25" customHeight="1" x14ac:dyDescent="0.2">
      <c r="A46" s="232"/>
      <c r="B46" s="328"/>
      <c r="C46" s="334"/>
      <c r="D46" s="55"/>
      <c r="E46" s="671"/>
      <c r="F46" s="671"/>
      <c r="G46" s="671"/>
      <c r="H46" s="671"/>
      <c r="I46" s="671"/>
      <c r="J46" s="671"/>
      <c r="K46" s="671"/>
      <c r="L46" s="671"/>
      <c r="M46" s="671"/>
      <c r="N46" s="671"/>
      <c r="O46" s="671"/>
      <c r="P46" s="671"/>
      <c r="Q46" s="671"/>
      <c r="R46" s="671"/>
      <c r="S46" s="671"/>
      <c r="T46" s="671"/>
      <c r="U46" s="334"/>
      <c r="V46" s="55"/>
      <c r="W46" s="91"/>
      <c r="X46" s="91"/>
      <c r="Y46" s="91"/>
      <c r="Z46" s="91"/>
      <c r="AA46" s="91"/>
      <c r="AB46" s="91"/>
      <c r="AC46" s="91"/>
      <c r="AD46" s="91"/>
      <c r="AE46" s="91"/>
      <c r="AF46" s="91"/>
      <c r="AG46" s="91"/>
      <c r="AH46" s="232"/>
      <c r="AI46" s="232"/>
      <c r="AJ46" s="232"/>
      <c r="AK46" s="232"/>
      <c r="AL46" s="88"/>
      <c r="AM46" s="334"/>
      <c r="AN46" s="55"/>
      <c r="AO46" s="232"/>
      <c r="AP46" s="232"/>
      <c r="AQ46" s="232"/>
    </row>
    <row r="47" spans="1:43" x14ac:dyDescent="0.2">
      <c r="A47" s="232"/>
      <c r="B47" s="328"/>
      <c r="C47" s="334"/>
      <c r="D47" s="55"/>
      <c r="E47" s="671"/>
      <c r="F47" s="671"/>
      <c r="G47" s="671"/>
      <c r="H47" s="671"/>
      <c r="I47" s="671"/>
      <c r="J47" s="671"/>
      <c r="K47" s="671"/>
      <c r="L47" s="671"/>
      <c r="M47" s="671"/>
      <c r="N47" s="671"/>
      <c r="O47" s="671"/>
      <c r="P47" s="671"/>
      <c r="Q47" s="671"/>
      <c r="R47" s="671"/>
      <c r="S47" s="671"/>
      <c r="T47" s="671"/>
      <c r="U47" s="334"/>
      <c r="V47" s="55"/>
      <c r="AH47" s="232"/>
      <c r="AI47" s="232"/>
      <c r="AJ47" s="232"/>
      <c r="AK47" s="232"/>
      <c r="AL47" s="88"/>
      <c r="AM47" s="334"/>
      <c r="AN47" s="55"/>
      <c r="AO47" s="232"/>
      <c r="AP47" s="232"/>
      <c r="AQ47" s="232"/>
    </row>
    <row r="48" spans="1:43" ht="6" customHeight="1" x14ac:dyDescent="0.2">
      <c r="A48" s="91"/>
      <c r="B48" s="90"/>
      <c r="C48" s="52"/>
      <c r="D48" s="28"/>
      <c r="E48" s="91"/>
      <c r="F48" s="91"/>
      <c r="G48" s="91"/>
      <c r="H48" s="91"/>
      <c r="I48" s="91"/>
      <c r="J48" s="91"/>
      <c r="K48" s="91"/>
      <c r="L48" s="91"/>
      <c r="M48" s="91"/>
      <c r="N48" s="91"/>
      <c r="O48" s="91"/>
      <c r="P48" s="91"/>
      <c r="Q48" s="91"/>
      <c r="R48" s="91"/>
      <c r="S48" s="91"/>
      <c r="T48" s="91"/>
      <c r="U48" s="52"/>
      <c r="V48" s="28"/>
      <c r="W48" s="91"/>
      <c r="X48" s="91"/>
      <c r="Y48" s="91"/>
      <c r="Z48" s="91"/>
      <c r="AA48" s="91"/>
      <c r="AB48" s="91"/>
      <c r="AC48" s="91"/>
      <c r="AD48" s="91"/>
      <c r="AE48" s="91"/>
      <c r="AF48" s="91"/>
      <c r="AG48" s="91"/>
      <c r="AH48" s="91"/>
      <c r="AI48" s="91"/>
      <c r="AJ48" s="91"/>
      <c r="AK48" s="91"/>
      <c r="AL48" s="92"/>
      <c r="AM48" s="52"/>
      <c r="AN48" s="28"/>
      <c r="AO48" s="91"/>
      <c r="AP48" s="91"/>
      <c r="AQ48" s="91"/>
    </row>
    <row r="49" spans="1:43" ht="6" customHeight="1" x14ac:dyDescent="0.2">
      <c r="A49" s="18"/>
      <c r="B49" s="326"/>
      <c r="C49" s="50"/>
      <c r="D49" s="29"/>
      <c r="E49" s="18"/>
      <c r="F49" s="18"/>
      <c r="G49" s="18"/>
      <c r="H49" s="18"/>
      <c r="I49" s="18"/>
      <c r="J49" s="18"/>
      <c r="K49" s="18"/>
      <c r="L49" s="18"/>
      <c r="M49" s="18"/>
      <c r="N49" s="18"/>
      <c r="O49" s="18"/>
      <c r="P49" s="18"/>
      <c r="Q49" s="18"/>
      <c r="R49" s="18"/>
      <c r="S49" s="18"/>
      <c r="T49" s="18"/>
      <c r="U49" s="50"/>
      <c r="V49" s="29"/>
      <c r="W49" s="18"/>
      <c r="X49" s="18"/>
      <c r="Y49" s="18"/>
      <c r="Z49" s="18"/>
      <c r="AA49" s="18"/>
      <c r="AB49" s="18"/>
      <c r="AC49" s="18"/>
      <c r="AD49" s="18"/>
      <c r="AE49" s="18"/>
      <c r="AF49" s="18"/>
      <c r="AG49" s="18"/>
      <c r="AH49" s="18"/>
      <c r="AI49" s="18"/>
      <c r="AJ49" s="18"/>
      <c r="AK49" s="18"/>
      <c r="AL49" s="26"/>
      <c r="AM49" s="50"/>
      <c r="AN49" s="29"/>
      <c r="AO49" s="18"/>
      <c r="AP49" s="18"/>
      <c r="AQ49" s="18"/>
    </row>
    <row r="50" spans="1:43" ht="11.25" customHeight="1" x14ac:dyDescent="0.2">
      <c r="A50" s="232"/>
      <c r="B50" s="328">
        <v>909</v>
      </c>
      <c r="C50" s="334"/>
      <c r="D50" s="55"/>
      <c r="E50" s="671" t="str">
        <f ca="1">VLOOKUP(INDIRECT(ADDRESS(ROW(),COLUMN()-3)),Language_Translations,MATCH(Language_Selected,Language_Options,0),FALSE)</f>
        <v>Aside from your own housework, have you done any work in the last 7 days?</v>
      </c>
      <c r="F50" s="671"/>
      <c r="G50" s="671"/>
      <c r="H50" s="671"/>
      <c r="I50" s="671"/>
      <c r="J50" s="671"/>
      <c r="K50" s="671"/>
      <c r="L50" s="671"/>
      <c r="M50" s="671"/>
      <c r="N50" s="671"/>
      <c r="O50" s="671"/>
      <c r="P50" s="671"/>
      <c r="Q50" s="671"/>
      <c r="R50" s="671"/>
      <c r="S50" s="671"/>
      <c r="T50" s="671"/>
      <c r="U50" s="334"/>
      <c r="V50" s="55"/>
      <c r="W50" s="232" t="s">
        <v>112</v>
      </c>
      <c r="X50" s="232"/>
      <c r="Y50" s="51" t="s">
        <v>9</v>
      </c>
      <c r="Z50" s="51"/>
      <c r="AA50" s="51"/>
      <c r="AB50" s="51"/>
      <c r="AC50" s="51"/>
      <c r="AD50" s="51"/>
      <c r="AE50" s="51"/>
      <c r="AF50" s="51"/>
      <c r="AG50" s="51"/>
      <c r="AH50" s="51"/>
      <c r="AI50" s="51"/>
      <c r="AJ50" s="51"/>
      <c r="AK50" s="51"/>
      <c r="AL50" s="89" t="s">
        <v>87</v>
      </c>
      <c r="AM50" s="334"/>
      <c r="AN50" s="55"/>
      <c r="AO50" s="232"/>
      <c r="AP50" s="330">
        <v>913</v>
      </c>
      <c r="AQ50" s="232"/>
    </row>
    <row r="51" spans="1:43" x14ac:dyDescent="0.2">
      <c r="A51" s="232"/>
      <c r="B51" s="328"/>
      <c r="C51" s="334"/>
      <c r="D51" s="55"/>
      <c r="E51" s="671"/>
      <c r="F51" s="671"/>
      <c r="G51" s="671"/>
      <c r="H51" s="671"/>
      <c r="I51" s="671"/>
      <c r="J51" s="671"/>
      <c r="K51" s="671"/>
      <c r="L51" s="671"/>
      <c r="M51" s="671"/>
      <c r="N51" s="671"/>
      <c r="O51" s="671"/>
      <c r="P51" s="671"/>
      <c r="Q51" s="671"/>
      <c r="R51" s="671"/>
      <c r="S51" s="671"/>
      <c r="T51" s="671"/>
      <c r="U51" s="334"/>
      <c r="V51" s="55"/>
      <c r="W51" s="232" t="s">
        <v>113</v>
      </c>
      <c r="X51" s="232"/>
      <c r="Y51" s="51" t="s">
        <v>9</v>
      </c>
      <c r="Z51" s="51"/>
      <c r="AA51" s="51"/>
      <c r="AB51" s="51"/>
      <c r="AC51" s="51"/>
      <c r="AD51" s="51"/>
      <c r="AE51" s="51"/>
      <c r="AF51" s="51"/>
      <c r="AG51" s="51"/>
      <c r="AH51" s="51"/>
      <c r="AI51" s="51"/>
      <c r="AJ51" s="51"/>
      <c r="AK51" s="51"/>
      <c r="AL51" s="89" t="s">
        <v>89</v>
      </c>
      <c r="AM51" s="334"/>
      <c r="AN51" s="55"/>
      <c r="AO51" s="232"/>
      <c r="AP51" s="232"/>
      <c r="AQ51" s="232"/>
    </row>
    <row r="52" spans="1:43" ht="6" customHeight="1" x14ac:dyDescent="0.2">
      <c r="A52" s="91"/>
      <c r="B52" s="90"/>
      <c r="C52" s="52"/>
      <c r="D52" s="28"/>
      <c r="E52" s="91"/>
      <c r="F52" s="91"/>
      <c r="G52" s="91"/>
      <c r="H52" s="91"/>
      <c r="I52" s="91"/>
      <c r="J52" s="91"/>
      <c r="K52" s="91"/>
      <c r="L52" s="91"/>
      <c r="M52" s="91"/>
      <c r="N52" s="91"/>
      <c r="O52" s="91"/>
      <c r="P52" s="91"/>
      <c r="Q52" s="91"/>
      <c r="R52" s="91"/>
      <c r="S52" s="91"/>
      <c r="T52" s="91"/>
      <c r="U52" s="52"/>
      <c r="V52" s="28"/>
      <c r="W52" s="91"/>
      <c r="X52" s="91"/>
      <c r="Y52" s="91"/>
      <c r="Z52" s="91"/>
      <c r="AA52" s="91"/>
      <c r="AB52" s="91"/>
      <c r="AC52" s="91"/>
      <c r="AD52" s="91"/>
      <c r="AE52" s="91"/>
      <c r="AF52" s="91"/>
      <c r="AG52" s="91"/>
      <c r="AH52" s="91"/>
      <c r="AI52" s="91"/>
      <c r="AJ52" s="91"/>
      <c r="AK52" s="91"/>
      <c r="AL52" s="92"/>
      <c r="AM52" s="52"/>
      <c r="AN52" s="28"/>
      <c r="AO52" s="91"/>
      <c r="AP52" s="91"/>
      <c r="AQ52" s="91"/>
    </row>
    <row r="53" spans="1:43" ht="6" customHeight="1" x14ac:dyDescent="0.2">
      <c r="A53" s="18"/>
      <c r="B53" s="326"/>
      <c r="C53" s="50"/>
      <c r="D53" s="29"/>
      <c r="E53" s="18"/>
      <c r="F53" s="18"/>
      <c r="G53" s="18"/>
      <c r="H53" s="18"/>
      <c r="I53" s="18"/>
      <c r="J53" s="18"/>
      <c r="K53" s="18"/>
      <c r="L53" s="18"/>
      <c r="M53" s="18"/>
      <c r="N53" s="18"/>
      <c r="O53" s="18"/>
      <c r="P53" s="18"/>
      <c r="Q53" s="18"/>
      <c r="R53" s="18"/>
      <c r="S53" s="18"/>
      <c r="T53" s="18"/>
      <c r="U53" s="50"/>
      <c r="V53" s="29"/>
      <c r="W53" s="18"/>
      <c r="X53" s="18"/>
      <c r="Y53" s="18"/>
      <c r="Z53" s="18"/>
      <c r="AA53" s="18"/>
      <c r="AB53" s="18"/>
      <c r="AC53" s="18"/>
      <c r="AD53" s="18"/>
      <c r="AE53" s="18"/>
      <c r="AF53" s="18"/>
      <c r="AG53" s="18"/>
      <c r="AH53" s="18"/>
      <c r="AI53" s="18"/>
      <c r="AJ53" s="18"/>
      <c r="AK53" s="18"/>
      <c r="AL53" s="26"/>
      <c r="AM53" s="50"/>
      <c r="AN53" s="29"/>
      <c r="AO53" s="18"/>
      <c r="AP53" s="18"/>
      <c r="AQ53" s="18"/>
    </row>
    <row r="54" spans="1:43" ht="11.25" customHeight="1" x14ac:dyDescent="0.2">
      <c r="A54" s="232"/>
      <c r="B54" s="328">
        <v>910</v>
      </c>
      <c r="C54" s="334"/>
      <c r="D54" s="55"/>
      <c r="E54" s="671" t="str">
        <f ca="1">VLOOKUP(INDIRECT(ADDRESS(ROW(),COLUMN()-3)),Language_Translations,MATCH(Language_Selected,Language_Options,0),FALSE)</f>
        <v>As you know, some women take up jobs for which they are paid in cash or kind. Others sell things, have a small business or work on the family farm or in the family business. In the last 7 days, have you done any of these things or any other work?</v>
      </c>
      <c r="F54" s="671"/>
      <c r="G54" s="671"/>
      <c r="H54" s="671"/>
      <c r="I54" s="671"/>
      <c r="J54" s="671"/>
      <c r="K54" s="671"/>
      <c r="L54" s="671"/>
      <c r="M54" s="671"/>
      <c r="N54" s="671"/>
      <c r="O54" s="671"/>
      <c r="P54" s="671"/>
      <c r="Q54" s="671"/>
      <c r="R54" s="671"/>
      <c r="S54" s="671"/>
      <c r="T54" s="671"/>
      <c r="U54" s="334"/>
      <c r="V54" s="55"/>
      <c r="W54" s="232"/>
      <c r="X54" s="232"/>
      <c r="Y54" s="232"/>
      <c r="Z54" s="232"/>
      <c r="AA54" s="232"/>
      <c r="AB54" s="232"/>
      <c r="AC54" s="232"/>
      <c r="AD54" s="232"/>
      <c r="AE54" s="232"/>
      <c r="AF54" s="232"/>
      <c r="AG54" s="232"/>
      <c r="AH54" s="232"/>
      <c r="AI54" s="232"/>
      <c r="AJ54" s="232"/>
      <c r="AK54" s="232"/>
      <c r="AL54" s="88"/>
      <c r="AM54" s="334"/>
      <c r="AN54" s="55"/>
      <c r="AO54" s="232"/>
      <c r="AP54" s="232"/>
      <c r="AQ54" s="232"/>
    </row>
    <row r="55" spans="1:43" x14ac:dyDescent="0.2">
      <c r="A55" s="232"/>
      <c r="B55" s="328"/>
      <c r="C55" s="334"/>
      <c r="D55" s="55"/>
      <c r="E55" s="671"/>
      <c r="F55" s="671"/>
      <c r="G55" s="671"/>
      <c r="H55" s="671"/>
      <c r="I55" s="671"/>
      <c r="J55" s="671"/>
      <c r="K55" s="671"/>
      <c r="L55" s="671"/>
      <c r="M55" s="671"/>
      <c r="N55" s="671"/>
      <c r="O55" s="671"/>
      <c r="P55" s="671"/>
      <c r="Q55" s="671"/>
      <c r="R55" s="671"/>
      <c r="S55" s="671"/>
      <c r="T55" s="671"/>
      <c r="U55" s="334"/>
      <c r="V55" s="55"/>
      <c r="W55" s="232" t="s">
        <v>112</v>
      </c>
      <c r="X55" s="232"/>
      <c r="Y55" s="51" t="s">
        <v>9</v>
      </c>
      <c r="Z55" s="51"/>
      <c r="AA55" s="51"/>
      <c r="AB55" s="51"/>
      <c r="AC55" s="51"/>
      <c r="AD55" s="51"/>
      <c r="AE55" s="51"/>
      <c r="AF55" s="51"/>
      <c r="AG55" s="51"/>
      <c r="AH55" s="51"/>
      <c r="AI55" s="51"/>
      <c r="AJ55" s="51"/>
      <c r="AK55" s="51"/>
      <c r="AL55" s="89" t="s">
        <v>87</v>
      </c>
      <c r="AM55" s="334"/>
      <c r="AN55" s="55"/>
      <c r="AO55" s="232"/>
      <c r="AP55" s="330">
        <v>913</v>
      </c>
      <c r="AQ55" s="232"/>
    </row>
    <row r="56" spans="1:43" x14ac:dyDescent="0.2">
      <c r="A56" s="232"/>
      <c r="B56" s="328"/>
      <c r="C56" s="334"/>
      <c r="D56" s="55"/>
      <c r="E56" s="671"/>
      <c r="F56" s="671"/>
      <c r="G56" s="671"/>
      <c r="H56" s="671"/>
      <c r="I56" s="671"/>
      <c r="J56" s="671"/>
      <c r="K56" s="671"/>
      <c r="L56" s="671"/>
      <c r="M56" s="671"/>
      <c r="N56" s="671"/>
      <c r="O56" s="671"/>
      <c r="P56" s="671"/>
      <c r="Q56" s="671"/>
      <c r="R56" s="671"/>
      <c r="S56" s="671"/>
      <c r="T56" s="671"/>
      <c r="U56" s="334"/>
      <c r="V56" s="55"/>
      <c r="W56" s="232" t="s">
        <v>113</v>
      </c>
      <c r="X56" s="232"/>
      <c r="Y56" s="51" t="s">
        <v>9</v>
      </c>
      <c r="Z56" s="51"/>
      <c r="AA56" s="51"/>
      <c r="AB56" s="51"/>
      <c r="AC56" s="51"/>
      <c r="AD56" s="51"/>
      <c r="AE56" s="51"/>
      <c r="AF56" s="51"/>
      <c r="AG56" s="51"/>
      <c r="AH56" s="51"/>
      <c r="AI56" s="51"/>
      <c r="AJ56" s="51"/>
      <c r="AK56" s="51"/>
      <c r="AL56" s="89" t="s">
        <v>89</v>
      </c>
      <c r="AM56" s="334"/>
      <c r="AN56" s="232"/>
      <c r="AO56" s="232"/>
      <c r="AP56" s="232"/>
      <c r="AQ56" s="232"/>
    </row>
    <row r="57" spans="1:43" ht="11.25" customHeight="1" x14ac:dyDescent="0.2">
      <c r="A57" s="232"/>
      <c r="B57" s="328"/>
      <c r="C57" s="334"/>
      <c r="D57" s="55"/>
      <c r="E57" s="671"/>
      <c r="F57" s="671"/>
      <c r="G57" s="671"/>
      <c r="H57" s="671"/>
      <c r="I57" s="671"/>
      <c r="J57" s="671"/>
      <c r="K57" s="671"/>
      <c r="L57" s="671"/>
      <c r="M57" s="671"/>
      <c r="N57" s="671"/>
      <c r="O57" s="671"/>
      <c r="P57" s="671"/>
      <c r="Q57" s="671"/>
      <c r="R57" s="671"/>
      <c r="S57" s="671"/>
      <c r="T57" s="671"/>
      <c r="U57" s="334"/>
      <c r="V57" s="55"/>
      <c r="AM57" s="122"/>
      <c r="AQ57" s="232"/>
    </row>
    <row r="58" spans="1:43" x14ac:dyDescent="0.2">
      <c r="A58" s="232"/>
      <c r="B58" s="328"/>
      <c r="C58" s="334"/>
      <c r="D58" s="55"/>
      <c r="E58" s="671"/>
      <c r="F58" s="671"/>
      <c r="G58" s="671"/>
      <c r="H58" s="671"/>
      <c r="I58" s="671"/>
      <c r="J58" s="671"/>
      <c r="K58" s="671"/>
      <c r="L58" s="671"/>
      <c r="M58" s="671"/>
      <c r="N58" s="671"/>
      <c r="O58" s="671"/>
      <c r="P58" s="671"/>
      <c r="Q58" s="671"/>
      <c r="R58" s="671"/>
      <c r="S58" s="671"/>
      <c r="T58" s="671"/>
      <c r="U58" s="334"/>
      <c r="V58" s="55"/>
      <c r="W58" s="232"/>
      <c r="X58" s="232"/>
      <c r="Y58" s="232"/>
      <c r="Z58" s="232"/>
      <c r="AA58" s="232"/>
      <c r="AB58" s="232"/>
      <c r="AC58" s="232"/>
      <c r="AD58" s="232"/>
      <c r="AE58" s="232"/>
      <c r="AF58" s="232"/>
      <c r="AG58" s="232"/>
      <c r="AH58" s="232"/>
      <c r="AI58" s="232"/>
      <c r="AJ58" s="232"/>
      <c r="AK58" s="232"/>
      <c r="AL58" s="88"/>
      <c r="AM58" s="334"/>
      <c r="AN58" s="55"/>
      <c r="AO58" s="232"/>
      <c r="AP58" s="232"/>
      <c r="AQ58" s="232"/>
    </row>
    <row r="59" spans="1:43" ht="6" customHeight="1" x14ac:dyDescent="0.2">
      <c r="A59" s="91"/>
      <c r="B59" s="90"/>
      <c r="C59" s="52"/>
      <c r="D59" s="28"/>
      <c r="E59" s="91"/>
      <c r="F59" s="91"/>
      <c r="G59" s="91"/>
      <c r="H59" s="91"/>
      <c r="I59" s="91"/>
      <c r="J59" s="91"/>
      <c r="K59" s="91"/>
      <c r="L59" s="91"/>
      <c r="M59" s="91"/>
      <c r="N59" s="91"/>
      <c r="O59" s="91"/>
      <c r="P59" s="91"/>
      <c r="Q59" s="91"/>
      <c r="R59" s="91"/>
      <c r="S59" s="91"/>
      <c r="T59" s="91"/>
      <c r="U59" s="52"/>
      <c r="V59" s="28"/>
      <c r="W59" s="91"/>
      <c r="X59" s="91"/>
      <c r="Y59" s="91"/>
      <c r="Z59" s="91"/>
      <c r="AA59" s="91"/>
      <c r="AB59" s="91"/>
      <c r="AC59" s="91"/>
      <c r="AD59" s="91"/>
      <c r="AE59" s="91"/>
      <c r="AF59" s="91"/>
      <c r="AG59" s="91"/>
      <c r="AH59" s="91"/>
      <c r="AI59" s="91"/>
      <c r="AJ59" s="91"/>
      <c r="AK59" s="91"/>
      <c r="AL59" s="92"/>
      <c r="AM59" s="52"/>
      <c r="AN59" s="28"/>
      <c r="AO59" s="91"/>
      <c r="AP59" s="91"/>
      <c r="AQ59" s="91"/>
    </row>
    <row r="60" spans="1:43" ht="6" customHeight="1" x14ac:dyDescent="0.2">
      <c r="A60" s="18"/>
      <c r="B60" s="326"/>
      <c r="C60" s="50"/>
      <c r="D60" s="29"/>
      <c r="E60" s="18"/>
      <c r="F60" s="18"/>
      <c r="G60" s="18"/>
      <c r="H60" s="18"/>
      <c r="I60" s="18"/>
      <c r="J60" s="18"/>
      <c r="K60" s="18"/>
      <c r="L60" s="18"/>
      <c r="M60" s="18"/>
      <c r="N60" s="18"/>
      <c r="O60" s="18"/>
      <c r="P60" s="18"/>
      <c r="Q60" s="18"/>
      <c r="R60" s="18"/>
      <c r="S60" s="18"/>
      <c r="T60" s="18"/>
      <c r="U60" s="50"/>
      <c r="V60" s="29"/>
      <c r="W60" s="18"/>
      <c r="X60" s="18"/>
      <c r="Y60" s="18"/>
      <c r="Z60" s="18"/>
      <c r="AA60" s="18"/>
      <c r="AB60" s="18"/>
      <c r="AC60" s="18"/>
      <c r="AD60" s="18"/>
      <c r="AE60" s="18"/>
      <c r="AF60" s="18"/>
      <c r="AG60" s="18"/>
      <c r="AH60" s="18"/>
      <c r="AI60" s="18"/>
      <c r="AJ60" s="18"/>
      <c r="AK60" s="18"/>
      <c r="AL60" s="26"/>
      <c r="AM60" s="50"/>
      <c r="AN60" s="29"/>
      <c r="AO60" s="18"/>
      <c r="AP60" s="18"/>
      <c r="AQ60" s="18"/>
    </row>
    <row r="61" spans="1:43" ht="11.25" customHeight="1" x14ac:dyDescent="0.2">
      <c r="A61" s="232"/>
      <c r="B61" s="328">
        <v>911</v>
      </c>
      <c r="C61" s="334"/>
      <c r="D61" s="55"/>
      <c r="E61" s="671" t="str">
        <f ca="1">VLOOKUP(INDIRECT(ADDRESS(ROW(),COLUMN()-3)),Language_Translations,MATCH(Language_Selected,Language_Options,0),FALSE)</f>
        <v>Although you did not work in the last 7 days, do you have any job or business from which you were absent for leave, illness, vacation, maternity leave, or any other such reason?</v>
      </c>
      <c r="F61" s="671"/>
      <c r="G61" s="671"/>
      <c r="H61" s="671"/>
      <c r="I61" s="671"/>
      <c r="J61" s="671"/>
      <c r="K61" s="671"/>
      <c r="L61" s="671"/>
      <c r="M61" s="671"/>
      <c r="N61" s="671"/>
      <c r="O61" s="671"/>
      <c r="P61" s="671"/>
      <c r="Q61" s="671"/>
      <c r="R61" s="671"/>
      <c r="S61" s="671"/>
      <c r="T61" s="671"/>
      <c r="U61" s="334"/>
      <c r="V61" s="55"/>
      <c r="AM61" s="122"/>
      <c r="AN61" s="123"/>
      <c r="AQ61" s="232"/>
    </row>
    <row r="62" spans="1:43" x14ac:dyDescent="0.2">
      <c r="A62" s="232"/>
      <c r="B62" s="328"/>
      <c r="C62" s="334"/>
      <c r="D62" s="55"/>
      <c r="E62" s="671"/>
      <c r="F62" s="671"/>
      <c r="G62" s="671"/>
      <c r="H62" s="671"/>
      <c r="I62" s="671"/>
      <c r="J62" s="671"/>
      <c r="K62" s="671"/>
      <c r="L62" s="671"/>
      <c r="M62" s="671"/>
      <c r="N62" s="671"/>
      <c r="O62" s="671"/>
      <c r="P62" s="671"/>
      <c r="Q62" s="671"/>
      <c r="R62" s="671"/>
      <c r="S62" s="671"/>
      <c r="T62" s="671"/>
      <c r="U62" s="334"/>
      <c r="V62" s="55"/>
      <c r="W62" s="232" t="s">
        <v>112</v>
      </c>
      <c r="X62" s="232"/>
      <c r="Y62" s="51" t="s">
        <v>9</v>
      </c>
      <c r="Z62" s="51"/>
      <c r="AA62" s="51"/>
      <c r="AB62" s="51"/>
      <c r="AC62" s="51"/>
      <c r="AD62" s="51"/>
      <c r="AE62" s="51"/>
      <c r="AF62" s="51"/>
      <c r="AG62" s="51"/>
      <c r="AH62" s="51"/>
      <c r="AI62" s="51"/>
      <c r="AJ62" s="51"/>
      <c r="AK62" s="51"/>
      <c r="AL62" s="89" t="s">
        <v>87</v>
      </c>
      <c r="AM62" s="334"/>
      <c r="AN62" s="55"/>
      <c r="AO62" s="232"/>
      <c r="AP62" s="330">
        <v>913</v>
      </c>
      <c r="AQ62" s="232"/>
    </row>
    <row r="63" spans="1:43" x14ac:dyDescent="0.2">
      <c r="A63" s="232"/>
      <c r="B63" s="328"/>
      <c r="C63" s="334"/>
      <c r="D63" s="55"/>
      <c r="E63" s="671"/>
      <c r="F63" s="671"/>
      <c r="G63" s="671"/>
      <c r="H63" s="671"/>
      <c r="I63" s="671"/>
      <c r="J63" s="671"/>
      <c r="K63" s="671"/>
      <c r="L63" s="671"/>
      <c r="M63" s="671"/>
      <c r="N63" s="671"/>
      <c r="O63" s="671"/>
      <c r="P63" s="671"/>
      <c r="Q63" s="671"/>
      <c r="R63" s="671"/>
      <c r="S63" s="671"/>
      <c r="T63" s="671"/>
      <c r="U63" s="334"/>
      <c r="V63" s="55"/>
      <c r="W63" s="232" t="s">
        <v>113</v>
      </c>
      <c r="X63" s="232"/>
      <c r="Y63" s="51" t="s">
        <v>9</v>
      </c>
      <c r="Z63" s="51"/>
      <c r="AA63" s="51"/>
      <c r="AB63" s="51"/>
      <c r="AC63" s="51"/>
      <c r="AD63" s="51"/>
      <c r="AE63" s="51"/>
      <c r="AF63" s="51"/>
      <c r="AG63" s="51"/>
      <c r="AH63" s="51"/>
      <c r="AI63" s="51"/>
      <c r="AJ63" s="51"/>
      <c r="AK63" s="51"/>
      <c r="AL63" s="89" t="s">
        <v>89</v>
      </c>
      <c r="AM63" s="334"/>
      <c r="AN63" s="55"/>
      <c r="AO63" s="232"/>
      <c r="AP63" s="330"/>
      <c r="AQ63" s="232"/>
    </row>
    <row r="64" spans="1:43" x14ac:dyDescent="0.2">
      <c r="A64" s="232"/>
      <c r="B64" s="328"/>
      <c r="C64" s="334"/>
      <c r="D64" s="55"/>
      <c r="E64" s="671"/>
      <c r="F64" s="671"/>
      <c r="G64" s="671"/>
      <c r="H64" s="671"/>
      <c r="I64" s="671"/>
      <c r="J64" s="671"/>
      <c r="K64" s="671"/>
      <c r="L64" s="671"/>
      <c r="M64" s="671"/>
      <c r="N64" s="671"/>
      <c r="O64" s="671"/>
      <c r="P64" s="671"/>
      <c r="Q64" s="671"/>
      <c r="R64" s="671"/>
      <c r="S64" s="671"/>
      <c r="T64" s="671"/>
      <c r="U64" s="334"/>
      <c r="V64" s="55"/>
      <c r="AM64" s="334"/>
      <c r="AN64" s="55"/>
      <c r="AQ64" s="232"/>
    </row>
    <row r="65" spans="1:43" ht="6" customHeight="1" x14ac:dyDescent="0.2">
      <c r="A65" s="91"/>
      <c r="B65" s="90"/>
      <c r="C65" s="52"/>
      <c r="D65" s="28"/>
      <c r="E65" s="91"/>
      <c r="F65" s="91"/>
      <c r="G65" s="91"/>
      <c r="H65" s="91"/>
      <c r="I65" s="91"/>
      <c r="J65" s="91"/>
      <c r="K65" s="91"/>
      <c r="L65" s="91"/>
      <c r="M65" s="91"/>
      <c r="N65" s="91"/>
      <c r="O65" s="91"/>
      <c r="P65" s="91"/>
      <c r="Q65" s="91"/>
      <c r="R65" s="91"/>
      <c r="S65" s="91"/>
      <c r="T65" s="91"/>
      <c r="U65" s="52"/>
      <c r="V65" s="28"/>
      <c r="W65" s="91"/>
      <c r="X65" s="91"/>
      <c r="Y65" s="91"/>
      <c r="Z65" s="91"/>
      <c r="AA65" s="91"/>
      <c r="AB65" s="91"/>
      <c r="AC65" s="91"/>
      <c r="AD65" s="91"/>
      <c r="AE65" s="91"/>
      <c r="AF65" s="91"/>
      <c r="AG65" s="91"/>
      <c r="AH65" s="91"/>
      <c r="AI65" s="91"/>
      <c r="AJ65" s="91"/>
      <c r="AK65" s="91"/>
      <c r="AL65" s="92"/>
      <c r="AM65" s="52"/>
      <c r="AN65" s="28"/>
      <c r="AO65" s="91"/>
      <c r="AP65" s="91"/>
      <c r="AQ65" s="91"/>
    </row>
    <row r="66" spans="1:43" ht="6" customHeight="1" x14ac:dyDescent="0.2">
      <c r="A66" s="18"/>
      <c r="B66" s="326"/>
      <c r="C66" s="50"/>
      <c r="D66" s="29"/>
      <c r="E66" s="18"/>
      <c r="F66" s="18"/>
      <c r="G66" s="18"/>
      <c r="H66" s="18"/>
      <c r="I66" s="18"/>
      <c r="J66" s="18"/>
      <c r="K66" s="18"/>
      <c r="L66" s="18"/>
      <c r="M66" s="18"/>
      <c r="N66" s="18"/>
      <c r="O66" s="18"/>
      <c r="P66" s="18"/>
      <c r="Q66" s="18"/>
      <c r="R66" s="18"/>
      <c r="S66" s="18"/>
      <c r="T66" s="18"/>
      <c r="U66" s="50"/>
      <c r="V66" s="29"/>
      <c r="W66" s="18"/>
      <c r="X66" s="18"/>
      <c r="Y66" s="18"/>
      <c r="Z66" s="18"/>
      <c r="AA66" s="18"/>
      <c r="AB66" s="18"/>
      <c r="AC66" s="18"/>
      <c r="AD66" s="18"/>
      <c r="AE66" s="18"/>
      <c r="AF66" s="18"/>
      <c r="AG66" s="18"/>
      <c r="AH66" s="18"/>
      <c r="AI66" s="18"/>
      <c r="AJ66" s="18"/>
      <c r="AK66" s="18"/>
      <c r="AL66" s="26"/>
      <c r="AM66" s="50"/>
      <c r="AN66" s="29"/>
      <c r="AO66" s="18"/>
      <c r="AP66" s="18"/>
      <c r="AQ66" s="18"/>
    </row>
    <row r="67" spans="1:43" ht="11.25" customHeight="1" x14ac:dyDescent="0.2">
      <c r="A67" s="232"/>
      <c r="B67" s="328">
        <v>912</v>
      </c>
      <c r="C67" s="334"/>
      <c r="D67" s="55"/>
      <c r="E67" s="671" t="str">
        <f ca="1">VLOOKUP(INDIRECT(ADDRESS(ROW(),COLUMN()-3)),Language_Translations,MATCH(Language_Selected,Language_Options,0),FALSE)</f>
        <v>Have you done any work in the last 12 months?</v>
      </c>
      <c r="F67" s="671"/>
      <c r="G67" s="671"/>
      <c r="H67" s="671"/>
      <c r="I67" s="671"/>
      <c r="J67" s="671"/>
      <c r="K67" s="671"/>
      <c r="L67" s="671"/>
      <c r="M67" s="671"/>
      <c r="N67" s="671"/>
      <c r="O67" s="671"/>
      <c r="P67" s="671"/>
      <c r="Q67" s="671"/>
      <c r="R67" s="671"/>
      <c r="S67" s="671"/>
      <c r="T67" s="671"/>
      <c r="U67" s="334"/>
      <c r="V67" s="55"/>
      <c r="W67" s="232" t="s">
        <v>112</v>
      </c>
      <c r="X67" s="232"/>
      <c r="Y67" s="51" t="s">
        <v>9</v>
      </c>
      <c r="Z67" s="51"/>
      <c r="AA67" s="51"/>
      <c r="AB67" s="51"/>
      <c r="AC67" s="51"/>
      <c r="AD67" s="51"/>
      <c r="AE67" s="51"/>
      <c r="AF67" s="51"/>
      <c r="AG67" s="51"/>
      <c r="AH67" s="51"/>
      <c r="AI67" s="51"/>
      <c r="AJ67" s="51"/>
      <c r="AK67" s="51"/>
      <c r="AL67" s="89" t="s">
        <v>87</v>
      </c>
      <c r="AM67" s="334"/>
      <c r="AN67" s="55"/>
      <c r="AO67" s="232"/>
      <c r="AP67" s="232"/>
      <c r="AQ67" s="232"/>
    </row>
    <row r="68" spans="1:43" x14ac:dyDescent="0.2">
      <c r="A68" s="232"/>
      <c r="B68" s="328"/>
      <c r="C68" s="334"/>
      <c r="D68" s="55"/>
      <c r="E68" s="671"/>
      <c r="F68" s="671"/>
      <c r="G68" s="671"/>
      <c r="H68" s="671"/>
      <c r="I68" s="671"/>
      <c r="J68" s="671"/>
      <c r="K68" s="671"/>
      <c r="L68" s="671"/>
      <c r="M68" s="671"/>
      <c r="N68" s="671"/>
      <c r="O68" s="671"/>
      <c r="P68" s="671"/>
      <c r="Q68" s="671"/>
      <c r="R68" s="671"/>
      <c r="S68" s="671"/>
      <c r="T68" s="671"/>
      <c r="U68" s="334"/>
      <c r="V68" s="55"/>
      <c r="W68" s="232" t="s">
        <v>113</v>
      </c>
      <c r="X68" s="232"/>
      <c r="Y68" s="51" t="s">
        <v>9</v>
      </c>
      <c r="Z68" s="51"/>
      <c r="AA68" s="51"/>
      <c r="AB68" s="51"/>
      <c r="AC68" s="51"/>
      <c r="AD68" s="51"/>
      <c r="AE68" s="51"/>
      <c r="AF68" s="51"/>
      <c r="AG68" s="51"/>
      <c r="AH68" s="51"/>
      <c r="AI68" s="51"/>
      <c r="AJ68" s="51"/>
      <c r="AK68" s="51"/>
      <c r="AL68" s="89" t="s">
        <v>89</v>
      </c>
      <c r="AM68" s="334"/>
      <c r="AN68" s="55"/>
      <c r="AO68" s="232"/>
      <c r="AP68" s="330">
        <v>917</v>
      </c>
      <c r="AQ68" s="232"/>
    </row>
    <row r="69" spans="1:43" ht="6" customHeight="1" x14ac:dyDescent="0.2">
      <c r="A69" s="91"/>
      <c r="B69" s="90"/>
      <c r="C69" s="52"/>
      <c r="D69" s="28"/>
      <c r="E69" s="91"/>
      <c r="F69" s="91"/>
      <c r="G69" s="91"/>
      <c r="H69" s="91"/>
      <c r="I69" s="91"/>
      <c r="J69" s="91"/>
      <c r="K69" s="91"/>
      <c r="L69" s="91"/>
      <c r="M69" s="91"/>
      <c r="N69" s="91"/>
      <c r="O69" s="91"/>
      <c r="P69" s="91"/>
      <c r="Q69" s="91"/>
      <c r="R69" s="91"/>
      <c r="S69" s="91"/>
      <c r="T69" s="91"/>
      <c r="U69" s="52"/>
      <c r="V69" s="28"/>
      <c r="W69" s="91"/>
      <c r="X69" s="91"/>
      <c r="Y69" s="91"/>
      <c r="Z69" s="91"/>
      <c r="AA69" s="91"/>
      <c r="AB69" s="91"/>
      <c r="AC69" s="91"/>
      <c r="AD69" s="91"/>
      <c r="AE69" s="91"/>
      <c r="AF69" s="91"/>
      <c r="AG69" s="91"/>
      <c r="AH69" s="91"/>
      <c r="AI69" s="91"/>
      <c r="AJ69" s="91"/>
      <c r="AK69" s="91"/>
      <c r="AL69" s="92"/>
      <c r="AM69" s="52"/>
      <c r="AN69" s="28"/>
      <c r="AO69" s="91"/>
      <c r="AP69" s="91"/>
      <c r="AQ69" s="91"/>
    </row>
    <row r="70" spans="1:43" ht="6" customHeight="1" x14ac:dyDescent="0.2">
      <c r="A70" s="18"/>
      <c r="B70" s="326"/>
      <c r="C70" s="50"/>
      <c r="D70" s="29"/>
      <c r="E70" s="18"/>
      <c r="F70" s="18"/>
      <c r="G70" s="18"/>
      <c r="H70" s="18"/>
      <c r="I70" s="18"/>
      <c r="J70" s="18"/>
      <c r="K70" s="18"/>
      <c r="L70" s="18"/>
      <c r="M70" s="18"/>
      <c r="N70" s="18"/>
      <c r="O70" s="18"/>
      <c r="P70" s="18"/>
      <c r="Q70" s="18"/>
      <c r="R70" s="18"/>
      <c r="S70" s="18"/>
      <c r="T70" s="18"/>
      <c r="U70" s="50"/>
      <c r="V70" s="29"/>
      <c r="W70" s="18"/>
      <c r="X70" s="18"/>
      <c r="Y70" s="18"/>
      <c r="Z70" s="18"/>
      <c r="AA70" s="18"/>
      <c r="AB70" s="18"/>
      <c r="AC70" s="18"/>
      <c r="AD70" s="18"/>
      <c r="AE70" s="18"/>
      <c r="AF70" s="18"/>
      <c r="AG70" s="18"/>
      <c r="AH70" s="18"/>
      <c r="AI70" s="18"/>
      <c r="AJ70" s="18"/>
      <c r="AK70" s="18"/>
      <c r="AL70" s="26"/>
      <c r="AM70" s="50"/>
      <c r="AN70" s="29"/>
      <c r="AO70" s="18"/>
      <c r="AP70" s="18"/>
      <c r="AQ70" s="18"/>
    </row>
    <row r="71" spans="1:43" ht="11.25" customHeight="1" x14ac:dyDescent="0.2">
      <c r="A71" s="232"/>
      <c r="B71" s="328">
        <v>913</v>
      </c>
      <c r="C71" s="334"/>
      <c r="D71" s="55"/>
      <c r="E71" s="671" t="str">
        <f ca="1">VLOOKUP(INDIRECT(ADDRESS(ROW(),COLUMN()-3)),Language_Translations,MATCH(Language_Selected,Language_Options,0),FALSE)</f>
        <v>What is your occupation? That is, what kind of work do you mainly do?</v>
      </c>
      <c r="F71" s="671"/>
      <c r="G71" s="671"/>
      <c r="H71" s="671"/>
      <c r="I71" s="671"/>
      <c r="J71" s="671"/>
      <c r="K71" s="671"/>
      <c r="L71" s="671"/>
      <c r="M71" s="671"/>
      <c r="N71" s="671"/>
      <c r="O71" s="671"/>
      <c r="P71" s="671"/>
      <c r="Q71" s="671"/>
      <c r="R71" s="671"/>
      <c r="S71" s="671"/>
      <c r="T71" s="671"/>
      <c r="U71" s="334"/>
      <c r="V71" s="55"/>
      <c r="W71" s="232"/>
      <c r="X71" s="232"/>
      <c r="Y71" s="232"/>
      <c r="Z71" s="232"/>
      <c r="AA71" s="232"/>
      <c r="AB71" s="232"/>
      <c r="AC71" s="232"/>
      <c r="AD71" s="232"/>
      <c r="AE71" s="232"/>
      <c r="AF71" s="232"/>
      <c r="AG71" s="232"/>
      <c r="AH71" s="232"/>
      <c r="AI71" s="232"/>
      <c r="AJ71" s="232"/>
      <c r="AK71" s="232"/>
      <c r="AL71" s="88"/>
      <c r="AM71" s="334"/>
      <c r="AN71" s="55"/>
      <c r="AO71" s="232"/>
      <c r="AP71" s="232"/>
      <c r="AQ71" s="232"/>
    </row>
    <row r="72" spans="1:43" x14ac:dyDescent="0.2">
      <c r="A72" s="232"/>
      <c r="B72" s="328"/>
      <c r="C72" s="334"/>
      <c r="D72" s="55"/>
      <c r="E72" s="671"/>
      <c r="F72" s="671"/>
      <c r="G72" s="671"/>
      <c r="H72" s="671"/>
      <c r="I72" s="671"/>
      <c r="J72" s="671"/>
      <c r="K72" s="671"/>
      <c r="L72" s="671"/>
      <c r="M72" s="671"/>
      <c r="N72" s="671"/>
      <c r="O72" s="671"/>
      <c r="P72" s="671"/>
      <c r="Q72" s="671"/>
      <c r="R72" s="671"/>
      <c r="S72" s="671"/>
      <c r="T72" s="671"/>
      <c r="U72" s="334"/>
      <c r="V72" s="55"/>
      <c r="W72" s="91"/>
      <c r="X72" s="91"/>
      <c r="Y72" s="91"/>
      <c r="Z72" s="91"/>
      <c r="AA72" s="91"/>
      <c r="AB72" s="91"/>
      <c r="AC72" s="91"/>
      <c r="AD72" s="91"/>
      <c r="AE72" s="91"/>
      <c r="AF72" s="91"/>
      <c r="AG72" s="91"/>
      <c r="AH72" s="232"/>
      <c r="AM72" s="334"/>
      <c r="AN72" s="55"/>
      <c r="AO72" s="232"/>
      <c r="AP72" s="232"/>
      <c r="AQ72" s="232"/>
    </row>
    <row r="73" spans="1:43" x14ac:dyDescent="0.2">
      <c r="A73" s="232"/>
      <c r="B73" s="328"/>
      <c r="C73" s="334"/>
      <c r="D73" s="55"/>
      <c r="E73" s="671"/>
      <c r="F73" s="671"/>
      <c r="G73" s="671"/>
      <c r="H73" s="671"/>
      <c r="I73" s="671"/>
      <c r="J73" s="671"/>
      <c r="K73" s="671"/>
      <c r="L73" s="671"/>
      <c r="M73" s="671"/>
      <c r="N73" s="671"/>
      <c r="O73" s="671"/>
      <c r="P73" s="671"/>
      <c r="Q73" s="671"/>
      <c r="R73" s="671"/>
      <c r="S73" s="671"/>
      <c r="T73" s="671"/>
      <c r="U73" s="334"/>
      <c r="V73" s="55"/>
      <c r="W73" s="232"/>
      <c r="X73" s="232"/>
      <c r="Y73" s="232"/>
      <c r="Z73" s="232"/>
      <c r="AA73" s="232"/>
      <c r="AB73" s="232"/>
      <c r="AC73" s="232"/>
      <c r="AD73" s="232"/>
      <c r="AE73" s="232"/>
      <c r="AF73" s="232"/>
      <c r="AG73" s="232"/>
      <c r="AH73" s="232"/>
      <c r="AM73" s="334"/>
      <c r="AN73" s="55"/>
      <c r="AO73" s="232"/>
      <c r="AP73" s="232"/>
      <c r="AQ73" s="232"/>
    </row>
    <row r="74" spans="1:43" x14ac:dyDescent="0.2">
      <c r="A74" s="232"/>
      <c r="B74" s="328"/>
      <c r="C74" s="334"/>
      <c r="D74" s="55"/>
      <c r="E74" s="671"/>
      <c r="F74" s="671"/>
      <c r="G74" s="671"/>
      <c r="H74" s="671"/>
      <c r="I74" s="671"/>
      <c r="J74" s="671"/>
      <c r="K74" s="671"/>
      <c r="L74" s="671"/>
      <c r="M74" s="671"/>
      <c r="N74" s="671"/>
      <c r="O74" s="671"/>
      <c r="P74" s="671"/>
      <c r="Q74" s="671"/>
      <c r="R74" s="671"/>
      <c r="S74" s="671"/>
      <c r="T74" s="671"/>
      <c r="U74" s="334"/>
      <c r="V74" s="55"/>
      <c r="W74" s="91"/>
      <c r="X74" s="91"/>
      <c r="Y74" s="91"/>
      <c r="Z74" s="91"/>
      <c r="AA74" s="91"/>
      <c r="AB74" s="91"/>
      <c r="AC74" s="91"/>
      <c r="AD74" s="91"/>
      <c r="AE74" s="91"/>
      <c r="AF74" s="91"/>
      <c r="AG74" s="91"/>
      <c r="AH74" s="232"/>
      <c r="AI74" s="116"/>
      <c r="AJ74" s="117"/>
      <c r="AK74" s="116"/>
      <c r="AL74" s="118"/>
      <c r="AM74" s="334"/>
      <c r="AN74" s="55"/>
      <c r="AO74" s="232"/>
      <c r="AP74" s="232"/>
      <c r="AQ74" s="232"/>
    </row>
    <row r="75" spans="1:43" x14ac:dyDescent="0.2">
      <c r="A75" s="232"/>
      <c r="B75" s="328"/>
      <c r="C75" s="334"/>
      <c r="D75" s="55"/>
      <c r="E75" s="671"/>
      <c r="F75" s="671"/>
      <c r="G75" s="671"/>
      <c r="H75" s="671"/>
      <c r="I75" s="671"/>
      <c r="J75" s="671"/>
      <c r="K75" s="671"/>
      <c r="L75" s="671"/>
      <c r="M75" s="671"/>
      <c r="N75" s="671"/>
      <c r="O75" s="671"/>
      <c r="P75" s="671"/>
      <c r="Q75" s="671"/>
      <c r="R75" s="671"/>
      <c r="S75" s="671"/>
      <c r="T75" s="671"/>
      <c r="U75" s="334"/>
      <c r="V75" s="55"/>
      <c r="W75" s="232"/>
      <c r="X75" s="232"/>
      <c r="Y75" s="232"/>
      <c r="Z75" s="232"/>
      <c r="AA75" s="232"/>
      <c r="AB75" s="232"/>
      <c r="AC75" s="232"/>
      <c r="AD75" s="232"/>
      <c r="AE75" s="232"/>
      <c r="AF75" s="232"/>
      <c r="AG75" s="232"/>
      <c r="AH75" s="232"/>
      <c r="AI75" s="119"/>
      <c r="AJ75" s="120"/>
      <c r="AK75" s="119"/>
      <c r="AL75" s="121"/>
      <c r="AM75" s="334"/>
      <c r="AN75" s="55"/>
      <c r="AO75" s="232"/>
      <c r="AP75" s="232"/>
      <c r="AQ75" s="232"/>
    </row>
    <row r="76" spans="1:43" x14ac:dyDescent="0.2">
      <c r="A76" s="232"/>
      <c r="B76" s="328"/>
      <c r="C76" s="334"/>
      <c r="D76" s="55"/>
      <c r="E76" s="671"/>
      <c r="F76" s="671"/>
      <c r="G76" s="671"/>
      <c r="H76" s="671"/>
      <c r="I76" s="671"/>
      <c r="J76" s="671"/>
      <c r="K76" s="671"/>
      <c r="L76" s="671"/>
      <c r="M76" s="671"/>
      <c r="N76" s="671"/>
      <c r="O76" s="671"/>
      <c r="P76" s="671"/>
      <c r="Q76" s="671"/>
      <c r="R76" s="671"/>
      <c r="S76" s="671"/>
      <c r="T76" s="671"/>
      <c r="U76" s="334"/>
      <c r="V76" s="55"/>
      <c r="W76" s="91"/>
      <c r="X76" s="91"/>
      <c r="Y76" s="91"/>
      <c r="Z76" s="91"/>
      <c r="AA76" s="91"/>
      <c r="AB76" s="91"/>
      <c r="AC76" s="91"/>
      <c r="AD76" s="91"/>
      <c r="AE76" s="91"/>
      <c r="AF76" s="91"/>
      <c r="AG76" s="91"/>
      <c r="AH76" s="232"/>
      <c r="AI76" s="232"/>
      <c r="AJ76" s="232"/>
      <c r="AK76" s="232"/>
      <c r="AL76" s="88"/>
      <c r="AM76" s="334"/>
      <c r="AN76" s="55"/>
      <c r="AO76" s="232"/>
      <c r="AP76" s="232"/>
      <c r="AQ76" s="232"/>
    </row>
    <row r="77" spans="1:43" x14ac:dyDescent="0.2">
      <c r="A77" s="232"/>
      <c r="B77" s="328"/>
      <c r="C77" s="334"/>
      <c r="D77" s="55"/>
      <c r="E77" s="671"/>
      <c r="F77" s="671"/>
      <c r="G77" s="671"/>
      <c r="H77" s="671"/>
      <c r="I77" s="671"/>
      <c r="J77" s="671"/>
      <c r="K77" s="671"/>
      <c r="L77" s="671"/>
      <c r="M77" s="671"/>
      <c r="N77" s="671"/>
      <c r="O77" s="671"/>
      <c r="P77" s="671"/>
      <c r="Q77" s="671"/>
      <c r="R77" s="671"/>
      <c r="S77" s="671"/>
      <c r="T77" s="671"/>
      <c r="U77" s="334"/>
      <c r="V77" s="55"/>
      <c r="AH77" s="232"/>
      <c r="AI77" s="232"/>
      <c r="AJ77" s="232"/>
      <c r="AK77" s="232"/>
      <c r="AL77" s="88"/>
      <c r="AM77" s="334"/>
      <c r="AN77" s="55"/>
      <c r="AO77" s="232"/>
      <c r="AP77" s="232"/>
      <c r="AQ77" s="232"/>
    </row>
    <row r="78" spans="1:43" ht="6" customHeight="1" x14ac:dyDescent="0.2">
      <c r="A78" s="91"/>
      <c r="B78" s="90"/>
      <c r="C78" s="52"/>
      <c r="D78" s="28"/>
      <c r="E78" s="91"/>
      <c r="F78" s="91"/>
      <c r="G78" s="91"/>
      <c r="H78" s="91"/>
      <c r="I78" s="91"/>
      <c r="J78" s="91"/>
      <c r="K78" s="91"/>
      <c r="L78" s="91"/>
      <c r="M78" s="91"/>
      <c r="N78" s="91"/>
      <c r="O78" s="91"/>
      <c r="P78" s="91"/>
      <c r="Q78" s="91"/>
      <c r="R78" s="91"/>
      <c r="S78" s="91"/>
      <c r="T78" s="91"/>
      <c r="U78" s="52"/>
      <c r="V78" s="28"/>
      <c r="W78" s="91"/>
      <c r="X78" s="91"/>
      <c r="Y78" s="91"/>
      <c r="Z78" s="91"/>
      <c r="AA78" s="91"/>
      <c r="AB78" s="91"/>
      <c r="AC78" s="91"/>
      <c r="AD78" s="91"/>
      <c r="AE78" s="91"/>
      <c r="AF78" s="91"/>
      <c r="AG78" s="91"/>
      <c r="AH78" s="91"/>
      <c r="AI78" s="91"/>
      <c r="AJ78" s="91"/>
      <c r="AK78" s="91"/>
      <c r="AL78" s="92"/>
      <c r="AM78" s="52"/>
      <c r="AN78" s="28"/>
      <c r="AO78" s="91"/>
      <c r="AP78" s="91"/>
      <c r="AQ78" s="91"/>
    </row>
    <row r="79" spans="1:43" ht="6" customHeight="1" x14ac:dyDescent="0.2">
      <c r="A79" s="18"/>
      <c r="B79" s="326"/>
      <c r="C79" s="50"/>
      <c r="D79" s="29"/>
      <c r="E79" s="18"/>
      <c r="F79" s="18"/>
      <c r="G79" s="18"/>
      <c r="H79" s="18"/>
      <c r="I79" s="18"/>
      <c r="J79" s="18"/>
      <c r="K79" s="18"/>
      <c r="L79" s="18"/>
      <c r="M79" s="18"/>
      <c r="N79" s="18"/>
      <c r="O79" s="18"/>
      <c r="P79" s="18"/>
      <c r="Q79" s="18"/>
      <c r="R79" s="18"/>
      <c r="S79" s="18"/>
      <c r="T79" s="18"/>
      <c r="U79" s="50"/>
      <c r="V79" s="29"/>
      <c r="W79" s="18"/>
      <c r="X79" s="18"/>
      <c r="Y79" s="18"/>
      <c r="Z79" s="18"/>
      <c r="AA79" s="18"/>
      <c r="AB79" s="18"/>
      <c r="AC79" s="18"/>
      <c r="AD79" s="18"/>
      <c r="AE79" s="18"/>
      <c r="AF79" s="18"/>
      <c r="AG79" s="18"/>
      <c r="AH79" s="18"/>
      <c r="AI79" s="18"/>
      <c r="AJ79" s="18"/>
      <c r="AK79" s="18"/>
      <c r="AL79" s="26"/>
      <c r="AM79" s="50"/>
      <c r="AN79" s="29"/>
      <c r="AO79" s="18"/>
      <c r="AP79" s="18"/>
      <c r="AQ79" s="18"/>
    </row>
    <row r="80" spans="1:43" ht="11.25" customHeight="1" x14ac:dyDescent="0.2">
      <c r="A80" s="232"/>
      <c r="B80" s="328">
        <v>914</v>
      </c>
      <c r="C80" s="334"/>
      <c r="D80" s="55"/>
      <c r="E80" s="671" t="str">
        <f ca="1">VLOOKUP(INDIRECT(ADDRESS(ROW(),COLUMN()-3)),Language_Translations,MATCH(Language_Selected,Language_Options,0),FALSE)</f>
        <v>Do you do this work for a member of your family, for someone else, or are you self-employed?</v>
      </c>
      <c r="F80" s="671"/>
      <c r="G80" s="671"/>
      <c r="H80" s="671"/>
      <c r="I80" s="671"/>
      <c r="J80" s="671"/>
      <c r="K80" s="671"/>
      <c r="L80" s="671"/>
      <c r="M80" s="671"/>
      <c r="N80" s="671"/>
      <c r="O80" s="671"/>
      <c r="P80" s="671"/>
      <c r="Q80" s="671"/>
      <c r="R80" s="671"/>
      <c r="S80" s="671"/>
      <c r="T80" s="671"/>
      <c r="U80" s="334"/>
      <c r="V80" s="55"/>
      <c r="W80" s="232" t="s">
        <v>954</v>
      </c>
      <c r="X80" s="232"/>
      <c r="Y80" s="232"/>
      <c r="Z80" s="232"/>
      <c r="AA80" s="232"/>
      <c r="AB80" s="232"/>
      <c r="AC80" s="232"/>
      <c r="AD80" s="51" t="s">
        <v>9</v>
      </c>
      <c r="AE80" s="51"/>
      <c r="AF80" s="111"/>
      <c r="AG80" s="51"/>
      <c r="AH80" s="51"/>
      <c r="AI80" s="51"/>
      <c r="AJ80" s="51"/>
      <c r="AK80" s="51"/>
      <c r="AL80" s="88" t="s">
        <v>87</v>
      </c>
      <c r="AM80" s="334"/>
      <c r="AN80" s="55"/>
      <c r="AO80" s="232"/>
      <c r="AP80" s="330"/>
      <c r="AQ80" s="232"/>
    </row>
    <row r="81" spans="1:43" x14ac:dyDescent="0.2">
      <c r="A81" s="232"/>
      <c r="B81" s="328"/>
      <c r="C81" s="334"/>
      <c r="D81" s="55"/>
      <c r="E81" s="671"/>
      <c r="F81" s="671"/>
      <c r="G81" s="671"/>
      <c r="H81" s="671"/>
      <c r="I81" s="671"/>
      <c r="J81" s="671"/>
      <c r="K81" s="671"/>
      <c r="L81" s="671"/>
      <c r="M81" s="671"/>
      <c r="N81" s="671"/>
      <c r="O81" s="671"/>
      <c r="P81" s="671"/>
      <c r="Q81" s="671"/>
      <c r="R81" s="671"/>
      <c r="S81" s="671"/>
      <c r="T81" s="671"/>
      <c r="U81" s="334"/>
      <c r="V81" s="55"/>
      <c r="W81" s="232" t="s">
        <v>955</v>
      </c>
      <c r="X81" s="232"/>
      <c r="Y81" s="232"/>
      <c r="Z81" s="232"/>
      <c r="AA81" s="232"/>
      <c r="AB81" s="232"/>
      <c r="AC81" s="232"/>
      <c r="AD81" s="51" t="s">
        <v>9</v>
      </c>
      <c r="AE81" s="51"/>
      <c r="AF81" s="111"/>
      <c r="AG81" s="51"/>
      <c r="AH81" s="51"/>
      <c r="AI81" s="51"/>
      <c r="AJ81" s="51"/>
      <c r="AK81" s="51"/>
      <c r="AL81" s="88" t="s">
        <v>89</v>
      </c>
      <c r="AM81" s="334"/>
      <c r="AN81" s="55"/>
      <c r="AO81" s="232"/>
      <c r="AP81" s="232"/>
      <c r="AQ81" s="232"/>
    </row>
    <row r="82" spans="1:43" x14ac:dyDescent="0.2">
      <c r="A82" s="232"/>
      <c r="B82" s="328"/>
      <c r="C82" s="334"/>
      <c r="D82" s="55"/>
      <c r="E82" s="671"/>
      <c r="F82" s="671"/>
      <c r="G82" s="671"/>
      <c r="H82" s="671"/>
      <c r="I82" s="671"/>
      <c r="J82" s="671"/>
      <c r="K82" s="671"/>
      <c r="L82" s="671"/>
      <c r="M82" s="671"/>
      <c r="N82" s="671"/>
      <c r="O82" s="671"/>
      <c r="P82" s="671"/>
      <c r="Q82" s="671"/>
      <c r="R82" s="671"/>
      <c r="S82" s="671"/>
      <c r="T82" s="671"/>
      <c r="U82" s="334"/>
      <c r="V82" s="55"/>
      <c r="W82" s="232" t="s">
        <v>956</v>
      </c>
      <c r="X82" s="232"/>
      <c r="Y82" s="232"/>
      <c r="Z82" s="232"/>
      <c r="AA82" s="232"/>
      <c r="AB82" s="232"/>
      <c r="AC82" s="51" t="s">
        <v>9</v>
      </c>
      <c r="AD82" s="51"/>
      <c r="AE82" s="111"/>
      <c r="AF82" s="51"/>
      <c r="AG82" s="51"/>
      <c r="AH82" s="51"/>
      <c r="AI82" s="51"/>
      <c r="AJ82" s="51"/>
      <c r="AK82" s="51"/>
      <c r="AL82" s="88" t="s">
        <v>91</v>
      </c>
      <c r="AM82" s="334"/>
      <c r="AN82" s="55"/>
      <c r="AO82" s="232"/>
      <c r="AP82" s="232"/>
      <c r="AQ82" s="232"/>
    </row>
    <row r="83" spans="1:43" ht="6" customHeight="1" x14ac:dyDescent="0.2">
      <c r="A83" s="91"/>
      <c r="B83" s="90"/>
      <c r="C83" s="52"/>
      <c r="D83" s="28"/>
      <c r="E83" s="91"/>
      <c r="F83" s="91"/>
      <c r="G83" s="91"/>
      <c r="H83" s="91"/>
      <c r="I83" s="91"/>
      <c r="J83" s="91"/>
      <c r="K83" s="91"/>
      <c r="L83" s="91"/>
      <c r="M83" s="91"/>
      <c r="N83" s="91"/>
      <c r="O83" s="91"/>
      <c r="P83" s="91"/>
      <c r="Q83" s="91"/>
      <c r="R83" s="91"/>
      <c r="S83" s="91"/>
      <c r="T83" s="91"/>
      <c r="U83" s="52"/>
      <c r="V83" s="28"/>
      <c r="W83" s="91"/>
      <c r="X83" s="91"/>
      <c r="Y83" s="91"/>
      <c r="Z83" s="91"/>
      <c r="AA83" s="91"/>
      <c r="AB83" s="91"/>
      <c r="AC83" s="91"/>
      <c r="AD83" s="91"/>
      <c r="AE83" s="91"/>
      <c r="AF83" s="91"/>
      <c r="AG83" s="91"/>
      <c r="AH83" s="91"/>
      <c r="AI83" s="91"/>
      <c r="AJ83" s="91"/>
      <c r="AK83" s="91"/>
      <c r="AL83" s="92"/>
      <c r="AM83" s="52"/>
      <c r="AN83" s="28"/>
      <c r="AO83" s="91"/>
      <c r="AP83" s="91"/>
      <c r="AQ83" s="91"/>
    </row>
    <row r="84" spans="1:43" ht="6" customHeight="1" x14ac:dyDescent="0.2">
      <c r="A84" s="18"/>
      <c r="B84" s="326"/>
      <c r="C84" s="50"/>
      <c r="D84" s="29"/>
      <c r="E84" s="18"/>
      <c r="F84" s="18"/>
      <c r="G84" s="18"/>
      <c r="H84" s="18"/>
      <c r="I84" s="18"/>
      <c r="J84" s="18"/>
      <c r="K84" s="18"/>
      <c r="L84" s="18"/>
      <c r="M84" s="18"/>
      <c r="N84" s="18"/>
      <c r="O84" s="18"/>
      <c r="P84" s="18"/>
      <c r="Q84" s="18"/>
      <c r="R84" s="18"/>
      <c r="S84" s="18"/>
      <c r="T84" s="18"/>
      <c r="U84" s="50"/>
      <c r="V84" s="29"/>
      <c r="W84" s="18"/>
      <c r="X84" s="18"/>
      <c r="Y84" s="18"/>
      <c r="Z84" s="18"/>
      <c r="AA84" s="18"/>
      <c r="AB84" s="18"/>
      <c r="AC84" s="18"/>
      <c r="AD84" s="18"/>
      <c r="AE84" s="18"/>
      <c r="AF84" s="18"/>
      <c r="AG84" s="18"/>
      <c r="AH84" s="18"/>
      <c r="AI84" s="18"/>
      <c r="AJ84" s="18"/>
      <c r="AK84" s="18"/>
      <c r="AL84" s="26"/>
      <c r="AM84" s="50"/>
      <c r="AN84" s="29"/>
      <c r="AO84" s="18"/>
      <c r="AP84" s="18"/>
      <c r="AQ84" s="18"/>
    </row>
    <row r="85" spans="1:43" ht="11.25" customHeight="1" x14ac:dyDescent="0.2">
      <c r="A85" s="232"/>
      <c r="B85" s="328">
        <v>915</v>
      </c>
      <c r="C85" s="334"/>
      <c r="D85" s="55"/>
      <c r="E85" s="671" t="str">
        <f ca="1">VLOOKUP(INDIRECT(ADDRESS(ROW(),COLUMN()-3)),Language_Translations,MATCH(Language_Selected,Language_Options,0),FALSE)</f>
        <v>Do you usually work throughout the year, or do you work seasonally, or only once in a while?</v>
      </c>
      <c r="F85" s="671"/>
      <c r="G85" s="671"/>
      <c r="H85" s="671"/>
      <c r="I85" s="671"/>
      <c r="J85" s="671"/>
      <c r="K85" s="671"/>
      <c r="L85" s="671"/>
      <c r="M85" s="671"/>
      <c r="N85" s="671"/>
      <c r="O85" s="671"/>
      <c r="P85" s="671"/>
      <c r="Q85" s="671"/>
      <c r="R85" s="671"/>
      <c r="S85" s="671"/>
      <c r="T85" s="671"/>
      <c r="U85" s="334"/>
      <c r="V85" s="55"/>
      <c r="W85" s="232" t="s">
        <v>957</v>
      </c>
      <c r="X85" s="232"/>
      <c r="Y85" s="232"/>
      <c r="Z85" s="232"/>
      <c r="AA85" s="232"/>
      <c r="AB85" s="232"/>
      <c r="AC85" s="232"/>
      <c r="AD85" s="232"/>
      <c r="AF85" s="51" t="s">
        <v>9</v>
      </c>
      <c r="AG85" s="111"/>
      <c r="AH85" s="51"/>
      <c r="AI85" s="51"/>
      <c r="AJ85" s="51"/>
      <c r="AK85" s="51"/>
      <c r="AL85" s="88" t="s">
        <v>87</v>
      </c>
      <c r="AM85" s="334"/>
      <c r="AN85" s="55"/>
      <c r="AO85" s="232"/>
      <c r="AP85" s="232"/>
      <c r="AQ85" s="232"/>
    </row>
    <row r="86" spans="1:43" x14ac:dyDescent="0.2">
      <c r="A86" s="232"/>
      <c r="B86" s="328"/>
      <c r="C86" s="334"/>
      <c r="D86" s="55"/>
      <c r="E86" s="671"/>
      <c r="F86" s="671"/>
      <c r="G86" s="671"/>
      <c r="H86" s="671"/>
      <c r="I86" s="671"/>
      <c r="J86" s="671"/>
      <c r="K86" s="671"/>
      <c r="L86" s="671"/>
      <c r="M86" s="671"/>
      <c r="N86" s="671"/>
      <c r="O86" s="671"/>
      <c r="P86" s="671"/>
      <c r="Q86" s="671"/>
      <c r="R86" s="671"/>
      <c r="S86" s="671"/>
      <c r="T86" s="671"/>
      <c r="U86" s="334"/>
      <c r="V86" s="55"/>
      <c r="W86" s="232" t="s">
        <v>958</v>
      </c>
      <c r="X86" s="232"/>
      <c r="Y86" s="232"/>
      <c r="Z86" s="232"/>
      <c r="AA86" s="232"/>
      <c r="AB86" s="232"/>
      <c r="AC86" s="232"/>
      <c r="AD86" s="232"/>
      <c r="AE86" s="232"/>
      <c r="AF86" s="232"/>
      <c r="AG86" s="232"/>
      <c r="AH86" s="51" t="s">
        <v>9</v>
      </c>
      <c r="AI86" s="51"/>
      <c r="AJ86" s="51"/>
      <c r="AK86" s="51"/>
      <c r="AL86" s="88" t="s">
        <v>89</v>
      </c>
      <c r="AM86" s="334"/>
      <c r="AN86" s="55"/>
      <c r="AO86" s="232"/>
      <c r="AP86" s="232"/>
      <c r="AQ86" s="232"/>
    </row>
    <row r="87" spans="1:43" x14ac:dyDescent="0.2">
      <c r="A87" s="232"/>
      <c r="B87" s="328"/>
      <c r="C87" s="334"/>
      <c r="D87" s="55"/>
      <c r="E87" s="671"/>
      <c r="F87" s="671"/>
      <c r="G87" s="671"/>
      <c r="H87" s="671"/>
      <c r="I87" s="671"/>
      <c r="J87" s="671"/>
      <c r="K87" s="671"/>
      <c r="L87" s="671"/>
      <c r="M87" s="671"/>
      <c r="N87" s="671"/>
      <c r="O87" s="671"/>
      <c r="P87" s="671"/>
      <c r="Q87" s="671"/>
      <c r="R87" s="671"/>
      <c r="S87" s="671"/>
      <c r="T87" s="671"/>
      <c r="U87" s="334"/>
      <c r="V87" s="55"/>
      <c r="W87" s="232" t="s">
        <v>959</v>
      </c>
      <c r="X87" s="232"/>
      <c r="Y87" s="232"/>
      <c r="Z87" s="232"/>
      <c r="AA87" s="232"/>
      <c r="AB87" s="232"/>
      <c r="AC87" s="51" t="s">
        <v>9</v>
      </c>
      <c r="AD87" s="51"/>
      <c r="AE87" s="51"/>
      <c r="AF87" s="51"/>
      <c r="AG87" s="51"/>
      <c r="AH87" s="51"/>
      <c r="AI87" s="51"/>
      <c r="AJ87" s="51"/>
      <c r="AK87" s="51"/>
      <c r="AL87" s="88" t="s">
        <v>91</v>
      </c>
      <c r="AM87" s="334"/>
      <c r="AN87" s="55"/>
      <c r="AO87" s="232"/>
      <c r="AP87" s="232"/>
      <c r="AQ87" s="232"/>
    </row>
    <row r="88" spans="1:43" ht="6" customHeight="1" x14ac:dyDescent="0.2">
      <c r="A88" s="91"/>
      <c r="B88" s="90"/>
      <c r="C88" s="52"/>
      <c r="D88" s="28"/>
      <c r="E88" s="91"/>
      <c r="F88" s="91"/>
      <c r="G88" s="91"/>
      <c r="H88" s="91"/>
      <c r="I88" s="91"/>
      <c r="J88" s="91"/>
      <c r="K88" s="91"/>
      <c r="L88" s="91"/>
      <c r="M88" s="91"/>
      <c r="N88" s="91"/>
      <c r="O88" s="91"/>
      <c r="P88" s="91"/>
      <c r="Q88" s="91"/>
      <c r="R88" s="91"/>
      <c r="S88" s="91"/>
      <c r="T88" s="91"/>
      <c r="U88" s="52"/>
      <c r="V88" s="28"/>
      <c r="W88" s="91"/>
      <c r="X88" s="91"/>
      <c r="Y88" s="91"/>
      <c r="Z88" s="91"/>
      <c r="AA88" s="91"/>
      <c r="AB88" s="91"/>
      <c r="AC88" s="91"/>
      <c r="AD88" s="91"/>
      <c r="AE88" s="91"/>
      <c r="AF88" s="91"/>
      <c r="AG88" s="91"/>
      <c r="AH88" s="91"/>
      <c r="AI88" s="91"/>
      <c r="AJ88" s="91"/>
      <c r="AK88" s="91"/>
      <c r="AL88" s="92"/>
      <c r="AM88" s="52"/>
      <c r="AN88" s="28"/>
      <c r="AO88" s="91"/>
      <c r="AP88" s="91"/>
      <c r="AQ88" s="91"/>
    </row>
    <row r="89" spans="1:43" ht="6" customHeight="1" x14ac:dyDescent="0.2">
      <c r="A89" s="18"/>
      <c r="B89" s="326"/>
      <c r="C89" s="50"/>
      <c r="D89" s="29"/>
      <c r="E89" s="18"/>
      <c r="F89" s="18"/>
      <c r="G89" s="18"/>
      <c r="H89" s="18"/>
      <c r="I89" s="18"/>
      <c r="J89" s="18"/>
      <c r="K89" s="18"/>
      <c r="L89" s="18"/>
      <c r="M89" s="18"/>
      <c r="N89" s="18"/>
      <c r="O89" s="18"/>
      <c r="P89" s="18"/>
      <c r="Q89" s="18"/>
      <c r="R89" s="18"/>
      <c r="S89" s="18"/>
      <c r="T89" s="18"/>
      <c r="U89" s="50"/>
      <c r="V89" s="29"/>
      <c r="W89" s="18"/>
      <c r="X89" s="18"/>
      <c r="Y89" s="18"/>
      <c r="Z89" s="18"/>
      <c r="AA89" s="18"/>
      <c r="AB89" s="18"/>
      <c r="AC89" s="18"/>
      <c r="AD89" s="18"/>
      <c r="AE89" s="18"/>
      <c r="AF89" s="18"/>
      <c r="AG89" s="18"/>
      <c r="AH89" s="18"/>
      <c r="AI89" s="18"/>
      <c r="AJ89" s="18"/>
      <c r="AK89" s="18"/>
      <c r="AL89" s="26"/>
      <c r="AM89" s="50"/>
      <c r="AN89" s="29"/>
      <c r="AO89" s="18"/>
      <c r="AP89" s="18"/>
      <c r="AQ89" s="18"/>
    </row>
    <row r="90" spans="1:43" ht="11.25" customHeight="1" x14ac:dyDescent="0.2">
      <c r="A90" s="232"/>
      <c r="B90" s="328">
        <v>916</v>
      </c>
      <c r="C90" s="334"/>
      <c r="D90" s="55"/>
      <c r="E90" s="671" t="str">
        <f ca="1">VLOOKUP(INDIRECT(ADDRESS(ROW(),COLUMN()-3)),Language_Translations,MATCH(Language_Selected,Language_Options,0),FALSE)</f>
        <v>Are you paid in cash or kind for this work or are you not paid at all?</v>
      </c>
      <c r="F90" s="671"/>
      <c r="G90" s="671"/>
      <c r="H90" s="671"/>
      <c r="I90" s="671"/>
      <c r="J90" s="671"/>
      <c r="K90" s="671"/>
      <c r="L90" s="671"/>
      <c r="M90" s="671"/>
      <c r="N90" s="671"/>
      <c r="O90" s="671"/>
      <c r="P90" s="671"/>
      <c r="Q90" s="671"/>
      <c r="R90" s="671"/>
      <c r="S90" s="671"/>
      <c r="T90" s="671"/>
      <c r="U90" s="334"/>
      <c r="V90" s="55"/>
      <c r="W90" s="232" t="s">
        <v>960</v>
      </c>
      <c r="X90" s="232"/>
      <c r="Y90" s="232"/>
      <c r="Z90" s="232"/>
      <c r="AA90" s="232"/>
      <c r="AB90" s="51" t="s">
        <v>9</v>
      </c>
      <c r="AC90" s="51"/>
      <c r="AD90" s="111"/>
      <c r="AE90" s="51"/>
      <c r="AF90" s="51"/>
      <c r="AG90" s="51"/>
      <c r="AH90" s="51"/>
      <c r="AI90" s="51"/>
      <c r="AJ90" s="51"/>
      <c r="AK90" s="51"/>
      <c r="AL90" s="88" t="s">
        <v>87</v>
      </c>
      <c r="AM90" s="334"/>
      <c r="AN90" s="55"/>
      <c r="AO90" s="232"/>
      <c r="AP90" s="330"/>
      <c r="AQ90" s="232"/>
    </row>
    <row r="91" spans="1:43" x14ac:dyDescent="0.2">
      <c r="A91" s="232"/>
      <c r="B91" s="328"/>
      <c r="C91" s="334"/>
      <c r="D91" s="55"/>
      <c r="E91" s="671"/>
      <c r="F91" s="671"/>
      <c r="G91" s="671"/>
      <c r="H91" s="671"/>
      <c r="I91" s="671"/>
      <c r="J91" s="671"/>
      <c r="K91" s="671"/>
      <c r="L91" s="671"/>
      <c r="M91" s="671"/>
      <c r="N91" s="671"/>
      <c r="O91" s="671"/>
      <c r="P91" s="671"/>
      <c r="Q91" s="671"/>
      <c r="R91" s="671"/>
      <c r="S91" s="671"/>
      <c r="T91" s="671"/>
      <c r="U91" s="334"/>
      <c r="V91" s="55"/>
      <c r="W91" s="232" t="s">
        <v>961</v>
      </c>
      <c r="X91" s="232"/>
      <c r="Y91" s="232"/>
      <c r="Z91" s="232"/>
      <c r="AA91" s="232"/>
      <c r="AB91" s="232"/>
      <c r="AC91" s="51" t="s">
        <v>9</v>
      </c>
      <c r="AD91" s="111"/>
      <c r="AE91" s="51"/>
      <c r="AF91" s="51"/>
      <c r="AG91" s="51"/>
      <c r="AH91" s="51"/>
      <c r="AI91" s="51"/>
      <c r="AJ91" s="51"/>
      <c r="AK91" s="51"/>
      <c r="AL91" s="88" t="s">
        <v>89</v>
      </c>
      <c r="AM91" s="334"/>
      <c r="AN91" s="55"/>
      <c r="AO91" s="232"/>
      <c r="AP91" s="232"/>
      <c r="AQ91" s="232"/>
    </row>
    <row r="92" spans="1:43" x14ac:dyDescent="0.2">
      <c r="A92" s="232"/>
      <c r="B92" s="328"/>
      <c r="C92" s="334"/>
      <c r="D92" s="55"/>
      <c r="E92" s="671"/>
      <c r="F92" s="671"/>
      <c r="G92" s="671"/>
      <c r="H92" s="671"/>
      <c r="I92" s="671"/>
      <c r="J92" s="671"/>
      <c r="K92" s="671"/>
      <c r="L92" s="671"/>
      <c r="M92" s="671"/>
      <c r="N92" s="671"/>
      <c r="O92" s="671"/>
      <c r="P92" s="671"/>
      <c r="Q92" s="671"/>
      <c r="R92" s="671"/>
      <c r="S92" s="671"/>
      <c r="T92" s="671"/>
      <c r="U92" s="334"/>
      <c r="V92" s="55"/>
      <c r="W92" s="232" t="s">
        <v>962</v>
      </c>
      <c r="X92" s="232"/>
      <c r="Y92" s="232"/>
      <c r="Z92" s="232"/>
      <c r="AA92" s="232"/>
      <c r="AB92" s="51" t="s">
        <v>9</v>
      </c>
      <c r="AC92" s="51"/>
      <c r="AD92" s="111"/>
      <c r="AE92" s="51"/>
      <c r="AF92" s="51"/>
      <c r="AG92" s="51"/>
      <c r="AH92" s="51"/>
      <c r="AI92" s="51"/>
      <c r="AJ92" s="51"/>
      <c r="AK92" s="51"/>
      <c r="AL92" s="88" t="s">
        <v>91</v>
      </c>
      <c r="AM92" s="334"/>
      <c r="AN92" s="55"/>
      <c r="AO92" s="232"/>
      <c r="AP92" s="232"/>
      <c r="AQ92" s="232"/>
    </row>
    <row r="93" spans="1:43" x14ac:dyDescent="0.2">
      <c r="A93" s="232"/>
      <c r="B93" s="328"/>
      <c r="C93" s="334"/>
      <c r="D93" s="55"/>
      <c r="E93" s="671"/>
      <c r="F93" s="671"/>
      <c r="G93" s="671"/>
      <c r="H93" s="671"/>
      <c r="I93" s="671"/>
      <c r="J93" s="671"/>
      <c r="K93" s="671"/>
      <c r="L93" s="671"/>
      <c r="M93" s="671"/>
      <c r="N93" s="671"/>
      <c r="O93" s="671"/>
      <c r="P93" s="671"/>
      <c r="Q93" s="671"/>
      <c r="R93" s="671"/>
      <c r="S93" s="671"/>
      <c r="T93" s="671"/>
      <c r="U93" s="334"/>
      <c r="V93" s="55"/>
      <c r="W93" s="232" t="s">
        <v>963</v>
      </c>
      <c r="X93" s="232"/>
      <c r="Y93" s="232"/>
      <c r="Z93" s="232"/>
      <c r="AA93" s="51" t="s">
        <v>9</v>
      </c>
      <c r="AB93" s="51"/>
      <c r="AC93" s="51"/>
      <c r="AD93" s="111"/>
      <c r="AE93" s="51"/>
      <c r="AF93" s="51"/>
      <c r="AG93" s="51"/>
      <c r="AH93" s="51"/>
      <c r="AI93" s="51"/>
      <c r="AJ93" s="51"/>
      <c r="AK93" s="51"/>
      <c r="AL93" s="88" t="s">
        <v>109</v>
      </c>
      <c r="AM93" s="334"/>
      <c r="AN93" s="55"/>
      <c r="AO93" s="232"/>
      <c r="AP93" s="232"/>
      <c r="AQ93" s="232"/>
    </row>
    <row r="94" spans="1:43" ht="6" customHeight="1" thickBot="1" x14ac:dyDescent="0.25">
      <c r="A94" s="85"/>
      <c r="B94" s="332"/>
      <c r="C94" s="86"/>
      <c r="D94" s="87"/>
      <c r="E94" s="85"/>
      <c r="F94" s="85"/>
      <c r="G94" s="85"/>
      <c r="H94" s="85"/>
      <c r="I94" s="85"/>
      <c r="J94" s="85"/>
      <c r="K94" s="85"/>
      <c r="L94" s="85"/>
      <c r="M94" s="85"/>
      <c r="N94" s="85"/>
      <c r="O94" s="85"/>
      <c r="P94" s="85"/>
      <c r="Q94" s="85"/>
      <c r="R94" s="85"/>
      <c r="S94" s="85"/>
      <c r="T94" s="85"/>
      <c r="U94" s="86"/>
      <c r="V94" s="87"/>
      <c r="W94" s="85"/>
      <c r="X94" s="85"/>
      <c r="Y94" s="85"/>
      <c r="Z94" s="85"/>
      <c r="AA94" s="85"/>
      <c r="AB94" s="85"/>
      <c r="AC94" s="85"/>
      <c r="AD94" s="85"/>
      <c r="AE94" s="85"/>
      <c r="AF94" s="85"/>
      <c r="AG94" s="85"/>
      <c r="AH94" s="85"/>
      <c r="AI94" s="85"/>
      <c r="AJ94" s="85"/>
      <c r="AK94" s="85"/>
      <c r="AL94" s="105"/>
      <c r="AM94" s="86"/>
      <c r="AN94" s="87"/>
      <c r="AO94" s="85"/>
      <c r="AP94" s="85"/>
      <c r="AQ94" s="85"/>
    </row>
    <row r="95" spans="1:43" ht="6" customHeight="1" x14ac:dyDescent="0.2">
      <c r="A95" s="96"/>
      <c r="B95" s="97"/>
      <c r="C95" s="98"/>
      <c r="D95" s="99"/>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00"/>
      <c r="AM95" s="98"/>
      <c r="AN95" s="99"/>
      <c r="AO95" s="1"/>
      <c r="AP95" s="1"/>
      <c r="AQ95" s="101"/>
    </row>
    <row r="96" spans="1:43" x14ac:dyDescent="0.2">
      <c r="A96" s="102"/>
      <c r="B96" s="328">
        <v>917</v>
      </c>
      <c r="C96" s="334"/>
      <c r="D96" s="55"/>
      <c r="E96" s="670" t="s">
        <v>828</v>
      </c>
      <c r="F96" s="670"/>
      <c r="G96" s="670"/>
      <c r="H96" s="670"/>
      <c r="I96" s="670"/>
      <c r="J96" s="670"/>
      <c r="K96" s="670"/>
      <c r="L96" s="670"/>
      <c r="M96" s="670"/>
      <c r="N96" s="670"/>
      <c r="O96" s="670"/>
      <c r="P96" s="670"/>
      <c r="Q96" s="670"/>
      <c r="R96" s="670"/>
      <c r="S96" s="670"/>
      <c r="T96" s="670"/>
      <c r="U96" s="232"/>
      <c r="V96" s="232"/>
      <c r="W96" s="232"/>
      <c r="X96" s="232"/>
      <c r="Y96" s="232"/>
      <c r="Z96" s="232"/>
      <c r="AA96" s="232"/>
      <c r="AB96" s="232"/>
      <c r="AC96" s="232"/>
      <c r="AD96" s="232"/>
      <c r="AE96" s="232"/>
      <c r="AF96" s="232"/>
      <c r="AG96" s="232"/>
      <c r="AH96" s="232"/>
      <c r="AI96" s="232"/>
      <c r="AJ96" s="232"/>
      <c r="AK96" s="232"/>
      <c r="AL96" s="88"/>
      <c r="AM96" s="334"/>
      <c r="AN96" s="55"/>
      <c r="AO96" s="232"/>
      <c r="AP96" s="232"/>
      <c r="AQ96" s="103"/>
    </row>
    <row r="97" spans="1:43" ht="6" customHeight="1" x14ac:dyDescent="0.2">
      <c r="A97" s="102"/>
      <c r="B97" s="328"/>
      <c r="C97" s="334"/>
      <c r="D97" s="55"/>
      <c r="E97" s="232"/>
      <c r="F97" s="232"/>
      <c r="G97" s="232"/>
      <c r="H97" s="232"/>
      <c r="I97" s="232"/>
      <c r="J97" s="232"/>
      <c r="K97" s="232"/>
      <c r="L97" s="232"/>
      <c r="M97" s="232"/>
      <c r="N97" s="232"/>
      <c r="O97" s="232"/>
      <c r="P97" s="232"/>
      <c r="Q97" s="232"/>
      <c r="R97" s="232"/>
      <c r="S97" s="232"/>
      <c r="T97" s="232"/>
      <c r="U97" s="232"/>
      <c r="V97" s="232"/>
      <c r="W97" s="232"/>
      <c r="X97" s="232"/>
      <c r="Y97" s="232"/>
      <c r="Z97" s="232"/>
      <c r="AA97" s="232"/>
      <c r="AB97" s="232"/>
      <c r="AC97" s="232"/>
      <c r="AD97" s="232"/>
      <c r="AE97" s="232"/>
      <c r="AF97" s="232"/>
      <c r="AG97" s="232"/>
      <c r="AH97" s="232"/>
      <c r="AI97" s="232"/>
      <c r="AJ97" s="232"/>
      <c r="AK97" s="232"/>
      <c r="AL97" s="88"/>
      <c r="AM97" s="334"/>
      <c r="AN97" s="55"/>
      <c r="AO97" s="232"/>
      <c r="AP97" s="232"/>
      <c r="AQ97" s="103"/>
    </row>
    <row r="98" spans="1:43" x14ac:dyDescent="0.2">
      <c r="A98" s="102"/>
      <c r="B98" s="328"/>
      <c r="C98" s="334"/>
      <c r="D98" s="55"/>
      <c r="E98" s="232"/>
      <c r="F98" s="232"/>
      <c r="G98" s="232"/>
      <c r="H98" s="232"/>
      <c r="I98" s="232"/>
      <c r="J98" s="232"/>
      <c r="K98" s="232"/>
      <c r="M98" s="232"/>
      <c r="N98" s="232"/>
      <c r="O98" s="232"/>
      <c r="P98" s="88" t="s">
        <v>829</v>
      </c>
      <c r="Q98" s="232"/>
      <c r="R98" s="232"/>
      <c r="S98" s="232"/>
      <c r="T98" s="232"/>
      <c r="U98" s="232"/>
      <c r="V98" s="232"/>
      <c r="W98" s="232"/>
      <c r="X98" s="232"/>
      <c r="Y98" s="232"/>
      <c r="Z98" s="232"/>
      <c r="AA98" s="232"/>
      <c r="AB98" s="232"/>
      <c r="AC98" s="232"/>
      <c r="AD98" s="232"/>
      <c r="AE98" s="232"/>
      <c r="AF98" s="232"/>
      <c r="AG98" s="232"/>
      <c r="AH98" s="232"/>
      <c r="AI98" s="232"/>
      <c r="AJ98" s="232"/>
      <c r="AK98" s="232"/>
      <c r="AL98" s="88"/>
      <c r="AM98" s="334"/>
      <c r="AN98" s="55"/>
      <c r="AO98" s="232"/>
      <c r="AP98" s="232"/>
      <c r="AQ98" s="103"/>
    </row>
    <row r="99" spans="1:43" x14ac:dyDescent="0.2">
      <c r="A99" s="102"/>
      <c r="B99" s="328"/>
      <c r="C99" s="334"/>
      <c r="D99" s="55"/>
      <c r="E99" s="232"/>
      <c r="F99" s="232"/>
      <c r="G99" s="232"/>
      <c r="H99" s="232"/>
      <c r="I99" s="232"/>
      <c r="J99" s="232"/>
      <c r="K99" s="232"/>
      <c r="M99" s="232"/>
      <c r="N99" s="232"/>
      <c r="O99" s="232"/>
      <c r="P99" s="88" t="s">
        <v>964</v>
      </c>
      <c r="Q99" s="232"/>
      <c r="R99" s="232"/>
      <c r="S99" s="232"/>
      <c r="T99" s="232"/>
      <c r="U99" s="232"/>
      <c r="V99" s="232"/>
      <c r="X99" s="232"/>
      <c r="Y99" s="232"/>
      <c r="Z99" s="232"/>
      <c r="AA99" s="232"/>
      <c r="AB99" s="88" t="s">
        <v>965</v>
      </c>
      <c r="AC99" s="232"/>
      <c r="AD99" s="232"/>
      <c r="AE99" s="232"/>
      <c r="AF99" s="232"/>
      <c r="AG99" s="232"/>
      <c r="AH99" s="232"/>
      <c r="AI99" s="232"/>
      <c r="AJ99" s="232"/>
      <c r="AK99" s="232"/>
      <c r="AL99" s="88"/>
      <c r="AM99" s="334"/>
      <c r="AN99" s="55"/>
      <c r="AO99" s="232"/>
      <c r="AP99" s="232">
        <v>925</v>
      </c>
      <c r="AQ99" s="103"/>
    </row>
    <row r="100" spans="1:43" x14ac:dyDescent="0.2">
      <c r="A100" s="102"/>
      <c r="B100" s="328"/>
      <c r="C100" s="334"/>
      <c r="D100" s="55"/>
      <c r="E100" s="232"/>
      <c r="F100" s="232"/>
      <c r="G100" s="232"/>
      <c r="H100" s="232"/>
      <c r="I100" s="232"/>
      <c r="J100" s="232"/>
      <c r="K100" s="232"/>
      <c r="M100" s="232"/>
      <c r="N100" s="232"/>
      <c r="O100" s="232"/>
      <c r="P100" s="88" t="s">
        <v>832</v>
      </c>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88"/>
      <c r="AM100" s="334"/>
      <c r="AN100" s="55"/>
      <c r="AO100" s="232"/>
      <c r="AQ100" s="103"/>
    </row>
    <row r="101" spans="1:43" ht="6" customHeight="1" thickBot="1" x14ac:dyDescent="0.25">
      <c r="A101" s="104"/>
      <c r="B101" s="332"/>
      <c r="C101" s="86"/>
      <c r="D101" s="87"/>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105"/>
      <c r="AM101" s="86"/>
      <c r="AN101" s="87"/>
      <c r="AO101" s="85"/>
      <c r="AP101" s="85"/>
      <c r="AQ101" s="106"/>
    </row>
    <row r="102" spans="1:43" ht="6" customHeight="1" x14ac:dyDescent="0.2">
      <c r="A102" s="96"/>
      <c r="B102" s="97"/>
      <c r="C102" s="98"/>
      <c r="D102" s="99"/>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00"/>
      <c r="AM102" s="98"/>
      <c r="AN102" s="99"/>
      <c r="AO102" s="1"/>
      <c r="AP102" s="1"/>
      <c r="AQ102" s="101"/>
    </row>
    <row r="103" spans="1:43" x14ac:dyDescent="0.2">
      <c r="A103" s="102"/>
      <c r="B103" s="328">
        <v>918</v>
      </c>
      <c r="C103" s="334"/>
      <c r="D103" s="55"/>
      <c r="E103" s="670" t="s">
        <v>966</v>
      </c>
      <c r="F103" s="670"/>
      <c r="G103" s="670"/>
      <c r="H103" s="670"/>
      <c r="I103" s="670"/>
      <c r="J103" s="670"/>
      <c r="K103" s="670"/>
      <c r="L103" s="670"/>
      <c r="M103" s="670"/>
      <c r="N103" s="670"/>
      <c r="O103" s="670"/>
      <c r="P103" s="670"/>
      <c r="Q103" s="670"/>
      <c r="R103" s="670"/>
      <c r="S103" s="670"/>
      <c r="T103" s="670"/>
      <c r="U103" s="232"/>
      <c r="V103" s="232"/>
      <c r="W103" s="232"/>
      <c r="X103" s="232"/>
      <c r="Y103" s="232"/>
      <c r="Z103" s="232"/>
      <c r="AA103" s="232"/>
      <c r="AB103" s="232"/>
      <c r="AC103" s="232"/>
      <c r="AD103" s="232"/>
      <c r="AE103" s="232"/>
      <c r="AF103" s="232"/>
      <c r="AG103" s="232"/>
      <c r="AH103" s="232"/>
      <c r="AI103" s="232"/>
      <c r="AJ103" s="232"/>
      <c r="AK103" s="232"/>
      <c r="AL103" s="88"/>
      <c r="AM103" s="334"/>
      <c r="AN103" s="55"/>
      <c r="AO103" s="232"/>
      <c r="AP103" s="232"/>
      <c r="AQ103" s="103"/>
    </row>
    <row r="104" spans="1:43" ht="6" customHeight="1" x14ac:dyDescent="0.2">
      <c r="A104" s="102"/>
      <c r="B104" s="328"/>
      <c r="C104" s="334"/>
      <c r="D104" s="55"/>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88"/>
      <c r="AM104" s="334"/>
      <c r="AN104" s="55"/>
      <c r="AO104" s="232"/>
      <c r="AP104" s="232"/>
      <c r="AQ104" s="103"/>
    </row>
    <row r="105" spans="1:43" x14ac:dyDescent="0.2">
      <c r="A105" s="102"/>
      <c r="B105" s="328"/>
      <c r="C105" s="334"/>
      <c r="D105" s="55"/>
      <c r="E105" s="232"/>
      <c r="F105" s="232"/>
      <c r="G105" s="232"/>
      <c r="H105" s="232"/>
      <c r="I105" s="232"/>
      <c r="J105" s="232"/>
      <c r="K105" s="232"/>
      <c r="M105" s="232"/>
      <c r="N105" s="232"/>
      <c r="O105" s="232"/>
      <c r="P105" s="88" t="s">
        <v>967</v>
      </c>
      <c r="Q105" s="232"/>
      <c r="R105" s="232"/>
      <c r="S105" s="232"/>
      <c r="T105" s="232"/>
      <c r="U105" s="232"/>
      <c r="V105" s="232"/>
      <c r="X105" s="232"/>
      <c r="Y105" s="232"/>
      <c r="Z105" s="232"/>
      <c r="AA105" s="232"/>
      <c r="AB105" s="88" t="s">
        <v>253</v>
      </c>
      <c r="AC105" s="232"/>
      <c r="AD105" s="232"/>
      <c r="AE105" s="232"/>
      <c r="AF105" s="232"/>
      <c r="AG105" s="232"/>
      <c r="AH105" s="232"/>
      <c r="AI105" s="232"/>
      <c r="AJ105" s="232"/>
      <c r="AK105" s="232"/>
      <c r="AL105" s="88"/>
      <c r="AM105" s="334"/>
      <c r="AN105" s="55"/>
      <c r="AO105" s="232"/>
      <c r="AP105" s="684">
        <v>921</v>
      </c>
      <c r="AQ105" s="103"/>
    </row>
    <row r="106" spans="1:43" x14ac:dyDescent="0.2">
      <c r="A106" s="102"/>
      <c r="B106" s="328"/>
      <c r="C106" s="334"/>
      <c r="D106" s="55"/>
      <c r="E106" s="232"/>
      <c r="F106" s="232"/>
      <c r="G106" s="232"/>
      <c r="H106" s="232"/>
      <c r="I106" s="232"/>
      <c r="J106" s="232"/>
      <c r="K106" s="232"/>
      <c r="M106" s="232"/>
      <c r="N106" s="232"/>
      <c r="O106" s="232"/>
      <c r="P106" s="88" t="s">
        <v>135</v>
      </c>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88"/>
      <c r="AM106" s="334"/>
      <c r="AN106" s="55"/>
      <c r="AO106" s="232"/>
      <c r="AP106" s="684"/>
      <c r="AQ106" s="103"/>
    </row>
    <row r="107" spans="1:43" ht="6" customHeight="1" thickBot="1" x14ac:dyDescent="0.25">
      <c r="A107" s="104"/>
      <c r="B107" s="332"/>
      <c r="C107" s="86"/>
      <c r="D107" s="87"/>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105"/>
      <c r="AM107" s="86"/>
      <c r="AN107" s="87"/>
      <c r="AO107" s="85"/>
      <c r="AP107" s="85"/>
      <c r="AQ107" s="106"/>
    </row>
    <row r="108" spans="1:43" ht="6" customHeight="1" x14ac:dyDescent="0.2">
      <c r="A108" s="1"/>
      <c r="B108" s="97"/>
      <c r="C108" s="98"/>
      <c r="D108" s="99"/>
      <c r="E108" s="1"/>
      <c r="F108" s="1"/>
      <c r="G108" s="1"/>
      <c r="H108" s="1"/>
      <c r="I108" s="1"/>
      <c r="J108" s="1"/>
      <c r="K108" s="1"/>
      <c r="L108" s="1"/>
      <c r="M108" s="1"/>
      <c r="N108" s="1"/>
      <c r="O108" s="1"/>
      <c r="P108" s="1"/>
      <c r="Q108" s="1"/>
      <c r="R108" s="1"/>
      <c r="S108" s="1"/>
      <c r="T108" s="1"/>
      <c r="U108" s="98"/>
      <c r="V108" s="99"/>
      <c r="W108" s="1"/>
      <c r="X108" s="1"/>
      <c r="Y108" s="1"/>
      <c r="Z108" s="1"/>
      <c r="AA108" s="1"/>
      <c r="AB108" s="1"/>
      <c r="AC108" s="1"/>
      <c r="AD108" s="1"/>
      <c r="AE108" s="1"/>
      <c r="AF108" s="1"/>
      <c r="AG108" s="1"/>
      <c r="AH108" s="1"/>
      <c r="AI108" s="1"/>
      <c r="AJ108" s="1"/>
      <c r="AK108" s="1"/>
      <c r="AL108" s="100"/>
      <c r="AM108" s="98"/>
      <c r="AN108" s="99"/>
      <c r="AO108" s="1"/>
      <c r="AP108" s="1"/>
      <c r="AQ108" s="1"/>
    </row>
    <row r="109" spans="1:43" ht="11.25" customHeight="1" x14ac:dyDescent="0.2">
      <c r="A109" s="232"/>
      <c r="B109" s="328">
        <v>919</v>
      </c>
      <c r="C109" s="334"/>
      <c r="D109" s="55"/>
      <c r="E109" s="671" t="str">
        <f ca="1">VLOOKUP(INDIRECT(ADDRESS(ROW(),COLUMN()-3)),Language_Translations,MATCH(Language_Selected,Language_Options,0),FALSE)</f>
        <v>Who usually decides how the money you earn will be used: you, your (husband/partner), or you and your (husband/partner) jointly?</v>
      </c>
      <c r="F109" s="671"/>
      <c r="G109" s="671"/>
      <c r="H109" s="671"/>
      <c r="I109" s="671"/>
      <c r="J109" s="671"/>
      <c r="K109" s="671"/>
      <c r="L109" s="671"/>
      <c r="M109" s="671"/>
      <c r="N109" s="671"/>
      <c r="O109" s="671"/>
      <c r="P109" s="671"/>
      <c r="Q109" s="671"/>
      <c r="R109" s="671"/>
      <c r="S109" s="671"/>
      <c r="T109" s="671"/>
      <c r="U109" s="334"/>
      <c r="V109" s="55"/>
      <c r="W109" s="232" t="s">
        <v>288</v>
      </c>
      <c r="X109" s="232"/>
      <c r="Y109" s="232"/>
      <c r="Z109" s="232"/>
      <c r="AA109" s="232"/>
      <c r="AB109" s="51" t="s">
        <v>9</v>
      </c>
      <c r="AC109" s="51"/>
      <c r="AD109" s="111"/>
      <c r="AE109" s="51"/>
      <c r="AF109" s="51"/>
      <c r="AG109" s="51"/>
      <c r="AH109" s="51"/>
      <c r="AI109" s="51"/>
      <c r="AJ109" s="51"/>
      <c r="AK109" s="51"/>
      <c r="AL109" s="89" t="s">
        <v>87</v>
      </c>
      <c r="AM109" s="334"/>
      <c r="AN109" s="55"/>
      <c r="AO109" s="232"/>
      <c r="AP109" s="232"/>
      <c r="AQ109" s="232"/>
    </row>
    <row r="110" spans="1:43" x14ac:dyDescent="0.2">
      <c r="A110" s="232"/>
      <c r="B110" s="328"/>
      <c r="C110" s="334"/>
      <c r="D110" s="55"/>
      <c r="E110" s="671"/>
      <c r="F110" s="671"/>
      <c r="G110" s="671"/>
      <c r="H110" s="671"/>
      <c r="I110" s="671"/>
      <c r="J110" s="671"/>
      <c r="K110" s="671"/>
      <c r="L110" s="671"/>
      <c r="M110" s="671"/>
      <c r="N110" s="671"/>
      <c r="O110" s="671"/>
      <c r="P110" s="671"/>
      <c r="Q110" s="671"/>
      <c r="R110" s="671"/>
      <c r="S110" s="671"/>
      <c r="T110" s="671"/>
      <c r="U110" s="334"/>
      <c r="V110" s="55"/>
      <c r="W110" s="232" t="s">
        <v>938</v>
      </c>
      <c r="X110" s="232"/>
      <c r="Y110" s="232"/>
      <c r="Z110" s="232"/>
      <c r="AA110" s="232"/>
      <c r="AB110" s="232"/>
      <c r="AC110" s="232"/>
      <c r="AD110" s="51" t="s">
        <v>9</v>
      </c>
      <c r="AE110" s="111"/>
      <c r="AF110" s="51"/>
      <c r="AG110" s="51"/>
      <c r="AH110" s="51"/>
      <c r="AI110" s="51"/>
      <c r="AJ110" s="51"/>
      <c r="AK110" s="51"/>
      <c r="AL110" s="89" t="s">
        <v>89</v>
      </c>
      <c r="AM110" s="334"/>
      <c r="AN110" s="55"/>
      <c r="AO110" s="232"/>
      <c r="AP110" s="232"/>
      <c r="AQ110" s="232"/>
    </row>
    <row r="111" spans="1:43" x14ac:dyDescent="0.2">
      <c r="A111" s="232"/>
      <c r="B111" s="328"/>
      <c r="C111" s="334"/>
      <c r="D111" s="55"/>
      <c r="E111" s="671"/>
      <c r="F111" s="671"/>
      <c r="G111" s="671"/>
      <c r="H111" s="671"/>
      <c r="I111" s="671"/>
      <c r="J111" s="671"/>
      <c r="K111" s="671"/>
      <c r="L111" s="671"/>
      <c r="M111" s="671"/>
      <c r="N111" s="671"/>
      <c r="O111" s="671"/>
      <c r="P111" s="671"/>
      <c r="Q111" s="671"/>
      <c r="R111" s="671"/>
      <c r="S111" s="671"/>
      <c r="T111" s="671"/>
      <c r="U111" s="334"/>
      <c r="V111" s="55"/>
      <c r="W111" s="232" t="s">
        <v>968</v>
      </c>
      <c r="X111" s="232"/>
      <c r="Y111" s="232"/>
      <c r="Z111" s="232"/>
      <c r="AA111" s="232"/>
      <c r="AB111" s="232"/>
      <c r="AC111" s="232"/>
      <c r="AD111" s="232"/>
      <c r="AE111" s="232"/>
      <c r="AF111" s="232"/>
      <c r="AG111" s="232"/>
      <c r="AH111" s="232"/>
      <c r="AI111" s="232"/>
      <c r="AJ111" s="232"/>
      <c r="AK111" s="232"/>
      <c r="AL111" s="88"/>
      <c r="AM111" s="334"/>
      <c r="AN111" s="55"/>
      <c r="AO111" s="232"/>
      <c r="AP111" s="232"/>
      <c r="AQ111" s="232"/>
    </row>
    <row r="112" spans="1:43" x14ac:dyDescent="0.2">
      <c r="A112" s="232"/>
      <c r="B112" s="328"/>
      <c r="C112" s="334"/>
      <c r="D112" s="55"/>
      <c r="E112" s="671"/>
      <c r="F112" s="671"/>
      <c r="G112" s="671"/>
      <c r="H112" s="671"/>
      <c r="I112" s="671"/>
      <c r="J112" s="671"/>
      <c r="K112" s="671"/>
      <c r="L112" s="671"/>
      <c r="M112" s="671"/>
      <c r="N112" s="671"/>
      <c r="O112" s="671"/>
      <c r="P112" s="671"/>
      <c r="Q112" s="671"/>
      <c r="R112" s="671"/>
      <c r="S112" s="671"/>
      <c r="T112" s="671"/>
      <c r="U112" s="334"/>
      <c r="V112" s="55"/>
      <c r="W112" s="232"/>
      <c r="X112" s="232" t="s">
        <v>969</v>
      </c>
      <c r="Y112" s="232"/>
      <c r="Z112" s="232"/>
      <c r="AA112" s="232"/>
      <c r="AB112" s="232"/>
      <c r="AC112" s="232"/>
      <c r="AD112" s="232"/>
      <c r="AE112" s="232"/>
      <c r="AF112" s="232"/>
      <c r="AH112" s="51" t="s">
        <v>9</v>
      </c>
      <c r="AI112" s="51"/>
      <c r="AJ112" s="111"/>
      <c r="AK112" s="51"/>
      <c r="AL112" s="89" t="s">
        <v>91</v>
      </c>
      <c r="AM112" s="334"/>
      <c r="AN112" s="55"/>
      <c r="AO112" s="232"/>
      <c r="AP112" s="232"/>
      <c r="AQ112" s="232"/>
    </row>
    <row r="113" spans="1:43" x14ac:dyDescent="0.2">
      <c r="A113" s="232"/>
      <c r="B113" s="328"/>
      <c r="C113" s="334"/>
      <c r="D113" s="55"/>
      <c r="E113" s="671"/>
      <c r="F113" s="671"/>
      <c r="G113" s="671"/>
      <c r="H113" s="671"/>
      <c r="I113" s="671"/>
      <c r="J113" s="671"/>
      <c r="K113" s="671"/>
      <c r="L113" s="671"/>
      <c r="M113" s="671"/>
      <c r="N113" s="671"/>
      <c r="O113" s="671"/>
      <c r="P113" s="671"/>
      <c r="Q113" s="671"/>
      <c r="R113" s="671"/>
      <c r="S113" s="671"/>
      <c r="T113" s="671"/>
      <c r="U113" s="334"/>
      <c r="V113" s="55"/>
      <c r="W113" s="232"/>
      <c r="X113" s="232"/>
      <c r="Y113" s="232"/>
      <c r="Z113" s="232"/>
      <c r="AA113" s="232"/>
      <c r="AB113" s="232"/>
      <c r="AC113" s="232"/>
      <c r="AD113" s="232"/>
      <c r="AE113" s="232"/>
      <c r="AF113" s="232"/>
      <c r="AH113" s="51"/>
      <c r="AI113" s="51"/>
      <c r="AJ113" s="111"/>
      <c r="AK113" s="51"/>
      <c r="AL113" s="89"/>
      <c r="AM113" s="334"/>
      <c r="AN113" s="55"/>
      <c r="AO113" s="232"/>
      <c r="AP113" s="232"/>
      <c r="AQ113" s="232"/>
    </row>
    <row r="114" spans="1:43" x14ac:dyDescent="0.2">
      <c r="A114" s="232"/>
      <c r="B114" s="328"/>
      <c r="C114" s="334"/>
      <c r="D114" s="55"/>
      <c r="E114" s="671"/>
      <c r="F114" s="671"/>
      <c r="G114" s="671"/>
      <c r="H114" s="671"/>
      <c r="I114" s="671"/>
      <c r="J114" s="671"/>
      <c r="K114" s="671"/>
      <c r="L114" s="671"/>
      <c r="M114" s="671"/>
      <c r="N114" s="671"/>
      <c r="O114" s="671"/>
      <c r="P114" s="671"/>
      <c r="Q114" s="671"/>
      <c r="R114" s="671"/>
      <c r="S114" s="671"/>
      <c r="T114" s="671"/>
      <c r="U114" s="334"/>
      <c r="V114" s="55"/>
      <c r="W114" s="232" t="s">
        <v>253</v>
      </c>
      <c r="X114" s="232"/>
      <c r="Y114" s="232"/>
      <c r="Z114" s="232"/>
      <c r="AA114" s="232"/>
      <c r="AB114" s="232"/>
      <c r="AC114" s="232"/>
      <c r="AD114" s="232"/>
      <c r="AE114" s="232"/>
      <c r="AF114" s="232"/>
      <c r="AG114" s="232"/>
      <c r="AH114" s="232"/>
      <c r="AI114" s="232"/>
      <c r="AJ114" s="232"/>
      <c r="AK114" s="232"/>
      <c r="AL114" s="89" t="s">
        <v>265</v>
      </c>
      <c r="AM114" s="334"/>
      <c r="AN114" s="55"/>
      <c r="AO114" s="232"/>
      <c r="AP114" s="232"/>
      <c r="AQ114" s="232"/>
    </row>
    <row r="115" spans="1:43" x14ac:dyDescent="0.2">
      <c r="A115" s="232"/>
      <c r="B115" s="328"/>
      <c r="C115" s="334"/>
      <c r="D115" s="55"/>
      <c r="E115" s="671"/>
      <c r="F115" s="671"/>
      <c r="G115" s="671"/>
      <c r="H115" s="671"/>
      <c r="I115" s="671"/>
      <c r="J115" s="671"/>
      <c r="K115" s="671"/>
      <c r="L115" s="671"/>
      <c r="M115" s="671"/>
      <c r="N115" s="671"/>
      <c r="O115" s="671"/>
      <c r="P115" s="671"/>
      <c r="Q115" s="671"/>
      <c r="R115" s="671"/>
      <c r="S115" s="671"/>
      <c r="T115" s="671"/>
      <c r="U115" s="334"/>
      <c r="V115" s="55"/>
      <c r="W115" s="232"/>
      <c r="X115" s="232"/>
      <c r="Y115" s="232"/>
      <c r="Z115" s="663" t="s">
        <v>102</v>
      </c>
      <c r="AA115" s="663"/>
      <c r="AB115" s="663"/>
      <c r="AC115" s="663"/>
      <c r="AD115" s="663"/>
      <c r="AE115" s="663"/>
      <c r="AF115" s="663"/>
      <c r="AG115" s="663"/>
      <c r="AH115" s="663"/>
      <c r="AI115" s="663"/>
      <c r="AJ115" s="663"/>
      <c r="AK115" s="663"/>
      <c r="AL115" s="88"/>
      <c r="AM115" s="334"/>
      <c r="AN115" s="55"/>
      <c r="AO115" s="232"/>
      <c r="AP115" s="232"/>
      <c r="AQ115" s="232"/>
    </row>
    <row r="116" spans="1:43" ht="6" customHeight="1" x14ac:dyDescent="0.2">
      <c r="A116" s="91"/>
      <c r="B116" s="90"/>
      <c r="C116" s="52"/>
      <c r="D116" s="28"/>
      <c r="E116" s="91"/>
      <c r="F116" s="91"/>
      <c r="G116" s="91"/>
      <c r="H116" s="91"/>
      <c r="I116" s="91"/>
      <c r="J116" s="91"/>
      <c r="K116" s="91"/>
      <c r="L116" s="91"/>
      <c r="M116" s="91"/>
      <c r="N116" s="91"/>
      <c r="O116" s="91"/>
      <c r="P116" s="91"/>
      <c r="Q116" s="91"/>
      <c r="R116" s="91"/>
      <c r="S116" s="91"/>
      <c r="T116" s="91"/>
      <c r="U116" s="52"/>
      <c r="V116" s="28"/>
      <c r="W116" s="91"/>
      <c r="X116" s="91"/>
      <c r="Y116" s="91"/>
      <c r="Z116" s="91"/>
      <c r="AA116" s="91"/>
      <c r="AB116" s="91"/>
      <c r="AC116" s="91"/>
      <c r="AD116" s="91"/>
      <c r="AE116" s="91"/>
      <c r="AF116" s="91"/>
      <c r="AG116" s="91"/>
      <c r="AH116" s="91"/>
      <c r="AI116" s="91"/>
      <c r="AJ116" s="91"/>
      <c r="AK116" s="91"/>
      <c r="AL116" s="92"/>
      <c r="AM116" s="52"/>
      <c r="AN116" s="28"/>
      <c r="AO116" s="91"/>
      <c r="AP116" s="91"/>
      <c r="AQ116" s="91"/>
    </row>
    <row r="117" spans="1:43" ht="6" customHeight="1" x14ac:dyDescent="0.2">
      <c r="A117" s="18"/>
      <c r="B117" s="326"/>
      <c r="C117" s="50"/>
      <c r="D117" s="29"/>
      <c r="E117" s="18"/>
      <c r="F117" s="18"/>
      <c r="G117" s="18"/>
      <c r="H117" s="18"/>
      <c r="I117" s="18"/>
      <c r="J117" s="18"/>
      <c r="K117" s="18"/>
      <c r="L117" s="18"/>
      <c r="M117" s="18"/>
      <c r="N117" s="18"/>
      <c r="O117" s="18"/>
      <c r="P117" s="18"/>
      <c r="Q117" s="18"/>
      <c r="R117" s="18"/>
      <c r="S117" s="18"/>
      <c r="T117" s="18"/>
      <c r="U117" s="50"/>
      <c r="V117" s="29"/>
      <c r="W117" s="18"/>
      <c r="X117" s="18"/>
      <c r="Y117" s="18"/>
      <c r="Z117" s="18"/>
      <c r="AA117" s="18"/>
      <c r="AB117" s="18"/>
      <c r="AC117" s="18"/>
      <c r="AD117" s="18"/>
      <c r="AE117" s="18"/>
      <c r="AF117" s="18"/>
      <c r="AG117" s="18"/>
      <c r="AH117" s="18"/>
      <c r="AI117" s="18"/>
      <c r="AJ117" s="18"/>
      <c r="AK117" s="18"/>
      <c r="AL117" s="26"/>
      <c r="AM117" s="50"/>
      <c r="AN117" s="29"/>
      <c r="AO117" s="18"/>
      <c r="AP117" s="18"/>
      <c r="AQ117" s="18"/>
    </row>
    <row r="118" spans="1:43" ht="11.25" customHeight="1" x14ac:dyDescent="0.2">
      <c r="A118" s="232"/>
      <c r="B118" s="328">
        <v>920</v>
      </c>
      <c r="C118" s="334"/>
      <c r="D118" s="55"/>
      <c r="E118" s="671" t="str">
        <f ca="1">VLOOKUP(INDIRECT(ADDRESS(ROW(),COLUMN()-3)),Language_Translations,MATCH(Language_Selected,Language_Options,0),FALSE)</f>
        <v>Would you say that the money that you earn is more than what your (husband/partner) earns, less than what he earns, or about the same?</v>
      </c>
      <c r="F118" s="671"/>
      <c r="G118" s="671"/>
      <c r="H118" s="671"/>
      <c r="I118" s="671"/>
      <c r="J118" s="671"/>
      <c r="K118" s="671"/>
      <c r="L118" s="671"/>
      <c r="M118" s="671"/>
      <c r="N118" s="671"/>
      <c r="O118" s="671"/>
      <c r="P118" s="671"/>
      <c r="Q118" s="671"/>
      <c r="R118" s="671"/>
      <c r="S118" s="671"/>
      <c r="T118" s="671"/>
      <c r="U118" s="334"/>
      <c r="V118" s="55"/>
      <c r="W118" s="232" t="s">
        <v>970</v>
      </c>
      <c r="X118" s="232"/>
      <c r="Y118" s="232"/>
      <c r="Z118" s="232"/>
      <c r="AA118" s="232"/>
      <c r="AC118" s="51" t="s">
        <v>9</v>
      </c>
      <c r="AD118" s="111"/>
      <c r="AE118" s="51"/>
      <c r="AF118" s="51"/>
      <c r="AG118" s="51"/>
      <c r="AH118" s="51"/>
      <c r="AI118" s="51"/>
      <c r="AJ118" s="51"/>
      <c r="AK118" s="51"/>
      <c r="AL118" s="89" t="s">
        <v>87</v>
      </c>
      <c r="AM118" s="334"/>
      <c r="AN118" s="55"/>
      <c r="AO118" s="232"/>
      <c r="AP118" s="232"/>
      <c r="AQ118" s="232"/>
    </row>
    <row r="119" spans="1:43" x14ac:dyDescent="0.2">
      <c r="A119" s="232"/>
      <c r="B119" s="328"/>
      <c r="C119" s="334"/>
      <c r="D119" s="55"/>
      <c r="E119" s="671"/>
      <c r="F119" s="671"/>
      <c r="G119" s="671"/>
      <c r="H119" s="671"/>
      <c r="I119" s="671"/>
      <c r="J119" s="671"/>
      <c r="K119" s="671"/>
      <c r="L119" s="671"/>
      <c r="M119" s="671"/>
      <c r="N119" s="671"/>
      <c r="O119" s="671"/>
      <c r="P119" s="671"/>
      <c r="Q119" s="671"/>
      <c r="R119" s="671"/>
      <c r="S119" s="671"/>
      <c r="T119" s="671"/>
      <c r="U119" s="334"/>
      <c r="V119" s="55"/>
      <c r="W119" s="232" t="s">
        <v>971</v>
      </c>
      <c r="X119" s="232"/>
      <c r="Y119" s="232"/>
      <c r="Z119" s="232"/>
      <c r="AA119" s="232"/>
      <c r="AC119" s="51" t="s">
        <v>9</v>
      </c>
      <c r="AD119" s="111"/>
      <c r="AE119" s="51"/>
      <c r="AF119" s="51"/>
      <c r="AG119" s="51"/>
      <c r="AH119" s="51"/>
      <c r="AI119" s="51"/>
      <c r="AJ119" s="51"/>
      <c r="AK119" s="51"/>
      <c r="AL119" s="89" t="s">
        <v>89</v>
      </c>
      <c r="AM119" s="334"/>
      <c r="AN119" s="55"/>
      <c r="AO119" s="232"/>
      <c r="AP119" s="232"/>
      <c r="AQ119" s="232"/>
    </row>
    <row r="120" spans="1:43" x14ac:dyDescent="0.2">
      <c r="A120" s="232"/>
      <c r="B120" s="328"/>
      <c r="C120" s="334"/>
      <c r="D120" s="55"/>
      <c r="E120" s="671"/>
      <c r="F120" s="671"/>
      <c r="G120" s="671"/>
      <c r="H120" s="671"/>
      <c r="I120" s="671"/>
      <c r="J120" s="671"/>
      <c r="K120" s="671"/>
      <c r="L120" s="671"/>
      <c r="M120" s="671"/>
      <c r="N120" s="671"/>
      <c r="O120" s="671"/>
      <c r="P120" s="671"/>
      <c r="Q120" s="671"/>
      <c r="R120" s="671"/>
      <c r="S120" s="671"/>
      <c r="T120" s="671"/>
      <c r="U120" s="334"/>
      <c r="V120" s="55"/>
      <c r="W120" s="232" t="s">
        <v>660</v>
      </c>
      <c r="X120" s="232"/>
      <c r="Y120" s="232"/>
      <c r="Z120" s="232"/>
      <c r="AA120" s="232"/>
      <c r="AB120" s="232"/>
      <c r="AC120" s="51" t="s">
        <v>9</v>
      </c>
      <c r="AD120" s="51"/>
      <c r="AE120" s="51"/>
      <c r="AF120" s="51"/>
      <c r="AG120" s="51"/>
      <c r="AH120" s="51"/>
      <c r="AI120" s="51"/>
      <c r="AJ120" s="51"/>
      <c r="AK120" s="51"/>
      <c r="AL120" s="89" t="s">
        <v>91</v>
      </c>
      <c r="AM120" s="334"/>
      <c r="AN120" s="55"/>
      <c r="AO120" s="232"/>
      <c r="AP120" s="232"/>
      <c r="AQ120" s="232"/>
    </row>
    <row r="121" spans="1:43" x14ac:dyDescent="0.2">
      <c r="A121" s="232"/>
      <c r="B121" s="328"/>
      <c r="C121" s="334"/>
      <c r="D121" s="55"/>
      <c r="E121" s="671"/>
      <c r="F121" s="671"/>
      <c r="G121" s="671"/>
      <c r="H121" s="671"/>
      <c r="I121" s="671"/>
      <c r="J121" s="671"/>
      <c r="K121" s="671"/>
      <c r="L121" s="671"/>
      <c r="M121" s="671"/>
      <c r="N121" s="671"/>
      <c r="O121" s="671"/>
      <c r="P121" s="671"/>
      <c r="Q121" s="671"/>
      <c r="R121" s="671"/>
      <c r="S121" s="671"/>
      <c r="T121" s="671"/>
      <c r="U121" s="334"/>
      <c r="V121" s="55"/>
      <c r="W121" s="232" t="s">
        <v>972</v>
      </c>
      <c r="X121" s="232"/>
      <c r="Y121" s="232"/>
      <c r="Z121" s="232"/>
      <c r="AA121" s="232"/>
      <c r="AB121" s="232"/>
      <c r="AC121" s="232"/>
      <c r="AD121" s="232"/>
      <c r="AE121" s="232"/>
      <c r="AF121" s="232"/>
      <c r="AG121" s="232"/>
      <c r="AH121" s="232"/>
      <c r="AI121" s="232"/>
      <c r="AJ121" s="232"/>
      <c r="AK121" s="232"/>
      <c r="AL121" s="88"/>
      <c r="AM121" s="334"/>
      <c r="AN121" s="55"/>
      <c r="AO121" s="232"/>
      <c r="AP121" s="232"/>
      <c r="AQ121" s="232"/>
    </row>
    <row r="122" spans="1:43" x14ac:dyDescent="0.2">
      <c r="A122" s="232"/>
      <c r="B122" s="328"/>
      <c r="C122" s="334"/>
      <c r="D122" s="55"/>
      <c r="E122" s="671"/>
      <c r="F122" s="671"/>
      <c r="G122" s="671"/>
      <c r="H122" s="671"/>
      <c r="I122" s="671"/>
      <c r="J122" s="671"/>
      <c r="K122" s="671"/>
      <c r="L122" s="671"/>
      <c r="M122" s="671"/>
      <c r="N122" s="671"/>
      <c r="O122" s="671"/>
      <c r="P122" s="671"/>
      <c r="Q122" s="671"/>
      <c r="R122" s="671"/>
      <c r="S122" s="671"/>
      <c r="T122" s="671"/>
      <c r="U122" s="334"/>
      <c r="V122" s="55"/>
      <c r="W122" s="232"/>
      <c r="X122" s="232" t="s">
        <v>973</v>
      </c>
      <c r="Y122" s="232"/>
      <c r="Z122" s="232"/>
      <c r="AA122" s="232"/>
      <c r="AB122" s="232"/>
      <c r="AC122" s="51" t="s">
        <v>9</v>
      </c>
      <c r="AD122" s="51"/>
      <c r="AE122" s="51"/>
      <c r="AF122" s="51"/>
      <c r="AG122" s="51"/>
      <c r="AH122" s="51"/>
      <c r="AI122" s="51"/>
      <c r="AJ122" s="51"/>
      <c r="AK122" s="51"/>
      <c r="AL122" s="89" t="s">
        <v>109</v>
      </c>
      <c r="AM122" s="334"/>
      <c r="AN122" s="55"/>
      <c r="AO122" s="232"/>
      <c r="AP122" s="232">
        <v>922</v>
      </c>
      <c r="AQ122" s="232"/>
    </row>
    <row r="123" spans="1:43" x14ac:dyDescent="0.2">
      <c r="A123" s="232"/>
      <c r="B123" s="328"/>
      <c r="C123" s="334"/>
      <c r="D123" s="55"/>
      <c r="E123" s="671"/>
      <c r="F123" s="671"/>
      <c r="G123" s="671"/>
      <c r="H123" s="671"/>
      <c r="I123" s="671"/>
      <c r="J123" s="671"/>
      <c r="K123" s="671"/>
      <c r="L123" s="671"/>
      <c r="M123" s="671"/>
      <c r="N123" s="671"/>
      <c r="O123" s="671"/>
      <c r="P123" s="671"/>
      <c r="Q123" s="671"/>
      <c r="R123" s="671"/>
      <c r="S123" s="671"/>
      <c r="T123" s="671"/>
      <c r="U123" s="334"/>
      <c r="V123" s="55"/>
      <c r="W123" s="232" t="s">
        <v>260</v>
      </c>
      <c r="X123" s="232"/>
      <c r="Y123" s="232"/>
      <c r="Z123" s="232"/>
      <c r="AA123" s="232"/>
      <c r="AB123" s="51" t="s">
        <v>9</v>
      </c>
      <c r="AC123" s="51"/>
      <c r="AD123" s="51"/>
      <c r="AE123" s="51"/>
      <c r="AF123" s="51"/>
      <c r="AG123" s="51"/>
      <c r="AH123" s="51"/>
      <c r="AI123" s="51"/>
      <c r="AJ123" s="51"/>
      <c r="AK123" s="51"/>
      <c r="AL123" s="89" t="s">
        <v>212</v>
      </c>
      <c r="AM123" s="334"/>
      <c r="AN123" s="55"/>
      <c r="AO123" s="232"/>
      <c r="AP123" s="330"/>
      <c r="AQ123" s="232"/>
    </row>
    <row r="124" spans="1:43" ht="6" customHeight="1" x14ac:dyDescent="0.2">
      <c r="A124" s="91"/>
      <c r="B124" s="90"/>
      <c r="C124" s="52"/>
      <c r="D124" s="28"/>
      <c r="E124" s="91"/>
      <c r="F124" s="91"/>
      <c r="G124" s="91"/>
      <c r="H124" s="91"/>
      <c r="I124" s="91"/>
      <c r="J124" s="91"/>
      <c r="K124" s="91"/>
      <c r="L124" s="91"/>
      <c r="M124" s="91"/>
      <c r="N124" s="91"/>
      <c r="O124" s="91"/>
      <c r="P124" s="91"/>
      <c r="Q124" s="91"/>
      <c r="R124" s="91"/>
      <c r="S124" s="91"/>
      <c r="T124" s="91"/>
      <c r="U124" s="52"/>
      <c r="V124" s="28"/>
      <c r="W124" s="91"/>
      <c r="X124" s="91"/>
      <c r="Y124" s="91"/>
      <c r="Z124" s="91"/>
      <c r="AA124" s="91"/>
      <c r="AB124" s="91"/>
      <c r="AC124" s="91"/>
      <c r="AD124" s="91"/>
      <c r="AE124" s="91"/>
      <c r="AF124" s="91"/>
      <c r="AG124" s="91"/>
      <c r="AH124" s="91"/>
      <c r="AI124" s="91"/>
      <c r="AJ124" s="91"/>
      <c r="AK124" s="91"/>
      <c r="AL124" s="92"/>
      <c r="AM124" s="52"/>
      <c r="AN124" s="28"/>
      <c r="AO124" s="91"/>
      <c r="AP124" s="91"/>
      <c r="AQ124" s="91"/>
    </row>
    <row r="125" spans="1:43" ht="6" customHeight="1" x14ac:dyDescent="0.2">
      <c r="A125" s="18"/>
      <c r="B125" s="326"/>
      <c r="C125" s="50"/>
      <c r="D125" s="29"/>
      <c r="E125" s="18"/>
      <c r="F125" s="18"/>
      <c r="G125" s="18"/>
      <c r="H125" s="18"/>
      <c r="I125" s="18"/>
      <c r="J125" s="18"/>
      <c r="K125" s="18"/>
      <c r="L125" s="18"/>
      <c r="M125" s="18"/>
      <c r="N125" s="18"/>
      <c r="O125" s="18"/>
      <c r="P125" s="18"/>
      <c r="Q125" s="18"/>
      <c r="R125" s="18"/>
      <c r="S125" s="18"/>
      <c r="T125" s="18"/>
      <c r="U125" s="50"/>
      <c r="V125" s="29"/>
      <c r="W125" s="18"/>
      <c r="X125" s="18"/>
      <c r="Y125" s="18"/>
      <c r="Z125" s="18"/>
      <c r="AA125" s="18"/>
      <c r="AB125" s="18"/>
      <c r="AC125" s="18"/>
      <c r="AD125" s="18"/>
      <c r="AE125" s="18"/>
      <c r="AF125" s="18"/>
      <c r="AG125" s="18"/>
      <c r="AH125" s="18"/>
      <c r="AI125" s="18"/>
      <c r="AJ125" s="18"/>
      <c r="AK125" s="18"/>
      <c r="AL125" s="26"/>
      <c r="AM125" s="50"/>
      <c r="AN125" s="29"/>
      <c r="AO125" s="18"/>
      <c r="AP125" s="18"/>
      <c r="AQ125" s="18"/>
    </row>
    <row r="126" spans="1:43" ht="11.25" customHeight="1" x14ac:dyDescent="0.2">
      <c r="A126" s="232"/>
      <c r="B126" s="328">
        <v>921</v>
      </c>
      <c r="C126" s="334"/>
      <c r="D126" s="55"/>
      <c r="E126" s="671" t="str">
        <f ca="1">VLOOKUP(INDIRECT(ADDRESS(ROW(),COLUMN()-3)),Language_Translations,MATCH(Language_Selected,Language_Options,0),FALSE)</f>
        <v>Who usually decides how your (husband's/partner's) earnings will be used: you, your (husband/partner), or you and your (husband/partner) jointly?</v>
      </c>
      <c r="F126" s="671"/>
      <c r="G126" s="671"/>
      <c r="H126" s="671"/>
      <c r="I126" s="671"/>
      <c r="J126" s="671"/>
      <c r="K126" s="671"/>
      <c r="L126" s="671"/>
      <c r="M126" s="671"/>
      <c r="N126" s="671"/>
      <c r="O126" s="671"/>
      <c r="P126" s="671"/>
      <c r="Q126" s="671"/>
      <c r="R126" s="671"/>
      <c r="S126" s="671"/>
      <c r="T126" s="671"/>
      <c r="U126" s="334"/>
      <c r="V126" s="55"/>
      <c r="W126" s="232" t="s">
        <v>288</v>
      </c>
      <c r="X126" s="232"/>
      <c r="Y126" s="232"/>
      <c r="Z126" s="232"/>
      <c r="AA126" s="232"/>
      <c r="AB126" s="51" t="s">
        <v>9</v>
      </c>
      <c r="AC126" s="51"/>
      <c r="AD126" s="111"/>
      <c r="AE126" s="51"/>
      <c r="AF126" s="51"/>
      <c r="AG126" s="51"/>
      <c r="AH126" s="51"/>
      <c r="AI126" s="51"/>
      <c r="AJ126" s="51"/>
      <c r="AK126" s="51"/>
      <c r="AL126" s="89" t="s">
        <v>87</v>
      </c>
      <c r="AM126" s="334"/>
      <c r="AN126" s="55"/>
      <c r="AO126" s="232"/>
      <c r="AP126" s="232"/>
      <c r="AQ126" s="232"/>
    </row>
    <row r="127" spans="1:43" x14ac:dyDescent="0.2">
      <c r="A127" s="232"/>
      <c r="B127" s="328"/>
      <c r="C127" s="334"/>
      <c r="D127" s="55"/>
      <c r="E127" s="671"/>
      <c r="F127" s="671"/>
      <c r="G127" s="671"/>
      <c r="H127" s="671"/>
      <c r="I127" s="671"/>
      <c r="J127" s="671"/>
      <c r="K127" s="671"/>
      <c r="L127" s="671"/>
      <c r="M127" s="671"/>
      <c r="N127" s="671"/>
      <c r="O127" s="671"/>
      <c r="P127" s="671"/>
      <c r="Q127" s="671"/>
      <c r="R127" s="671"/>
      <c r="S127" s="671"/>
      <c r="T127" s="671"/>
      <c r="U127" s="334"/>
      <c r="V127" s="55"/>
      <c r="W127" s="232" t="s">
        <v>938</v>
      </c>
      <c r="X127" s="232"/>
      <c r="Y127" s="232"/>
      <c r="Z127" s="232"/>
      <c r="AA127" s="232"/>
      <c r="AB127" s="232"/>
      <c r="AC127" s="232"/>
      <c r="AD127" s="51" t="s">
        <v>9</v>
      </c>
      <c r="AE127" s="111"/>
      <c r="AF127" s="51"/>
      <c r="AG127" s="51"/>
      <c r="AH127" s="51"/>
      <c r="AI127" s="51"/>
      <c r="AJ127" s="51"/>
      <c r="AK127" s="51"/>
      <c r="AL127" s="89" t="s">
        <v>89</v>
      </c>
      <c r="AM127" s="334"/>
      <c r="AN127" s="55"/>
      <c r="AO127" s="232"/>
      <c r="AP127" s="232"/>
      <c r="AQ127" s="232"/>
    </row>
    <row r="128" spans="1:43" x14ac:dyDescent="0.2">
      <c r="A128" s="232"/>
      <c r="B128" s="328"/>
      <c r="C128" s="334"/>
      <c r="D128" s="55"/>
      <c r="E128" s="671"/>
      <c r="F128" s="671"/>
      <c r="G128" s="671"/>
      <c r="H128" s="671"/>
      <c r="I128" s="671"/>
      <c r="J128" s="671"/>
      <c r="K128" s="671"/>
      <c r="L128" s="671"/>
      <c r="M128" s="671"/>
      <c r="N128" s="671"/>
      <c r="O128" s="671"/>
      <c r="P128" s="671"/>
      <c r="Q128" s="671"/>
      <c r="R128" s="671"/>
      <c r="S128" s="671"/>
      <c r="T128" s="671"/>
      <c r="U128" s="334"/>
      <c r="V128" s="55"/>
      <c r="W128" s="232" t="s">
        <v>968</v>
      </c>
      <c r="X128" s="232"/>
      <c r="Y128" s="232"/>
      <c r="Z128" s="232"/>
      <c r="AA128" s="232"/>
      <c r="AB128" s="232"/>
      <c r="AC128" s="232"/>
      <c r="AD128" s="232"/>
      <c r="AE128" s="232"/>
      <c r="AF128" s="232"/>
      <c r="AG128" s="232"/>
      <c r="AH128" s="232"/>
      <c r="AI128" s="232"/>
      <c r="AJ128" s="232"/>
      <c r="AK128" s="232"/>
      <c r="AL128" s="88"/>
      <c r="AM128" s="334"/>
      <c r="AN128" s="55"/>
      <c r="AO128" s="232"/>
      <c r="AP128" s="232"/>
      <c r="AQ128" s="232"/>
    </row>
    <row r="129" spans="1:43" x14ac:dyDescent="0.2">
      <c r="A129" s="232"/>
      <c r="B129" s="328"/>
      <c r="C129" s="334"/>
      <c r="D129" s="55"/>
      <c r="E129" s="671"/>
      <c r="F129" s="671"/>
      <c r="G129" s="671"/>
      <c r="H129" s="671"/>
      <c r="I129" s="671"/>
      <c r="J129" s="671"/>
      <c r="K129" s="671"/>
      <c r="L129" s="671"/>
      <c r="M129" s="671"/>
      <c r="N129" s="671"/>
      <c r="O129" s="671"/>
      <c r="P129" s="671"/>
      <c r="Q129" s="671"/>
      <c r="R129" s="671"/>
      <c r="S129" s="671"/>
      <c r="T129" s="671"/>
      <c r="U129" s="334"/>
      <c r="V129" s="55"/>
      <c r="W129" s="232"/>
      <c r="X129" s="232" t="s">
        <v>969</v>
      </c>
      <c r="Y129" s="232"/>
      <c r="Z129" s="232"/>
      <c r="AA129" s="232"/>
      <c r="AB129" s="232"/>
      <c r="AC129" s="232"/>
      <c r="AD129" s="232"/>
      <c r="AE129" s="232"/>
      <c r="AF129" s="232"/>
      <c r="AH129" s="51" t="s">
        <v>9</v>
      </c>
      <c r="AI129" s="51"/>
      <c r="AJ129" s="111"/>
      <c r="AK129" s="51"/>
      <c r="AL129" s="89" t="s">
        <v>91</v>
      </c>
      <c r="AM129" s="334"/>
      <c r="AN129" s="55"/>
      <c r="AO129" s="232"/>
      <c r="AP129" s="232"/>
      <c r="AQ129" s="232"/>
    </row>
    <row r="130" spans="1:43" x14ac:dyDescent="0.2">
      <c r="A130" s="232"/>
      <c r="B130" s="328"/>
      <c r="C130" s="334"/>
      <c r="D130" s="55"/>
      <c r="E130" s="671"/>
      <c r="F130" s="671"/>
      <c r="G130" s="671"/>
      <c r="H130" s="671"/>
      <c r="I130" s="671"/>
      <c r="J130" s="671"/>
      <c r="K130" s="671"/>
      <c r="L130" s="671"/>
      <c r="M130" s="671"/>
      <c r="N130" s="671"/>
      <c r="O130" s="671"/>
      <c r="P130" s="671"/>
      <c r="Q130" s="671"/>
      <c r="R130" s="671"/>
      <c r="S130" s="671"/>
      <c r="T130" s="671"/>
      <c r="U130" s="334"/>
      <c r="V130" s="55"/>
      <c r="W130" s="232" t="s">
        <v>972</v>
      </c>
      <c r="X130" s="232"/>
      <c r="Y130" s="232"/>
      <c r="Z130" s="232"/>
      <c r="AA130" s="232"/>
      <c r="AB130" s="232"/>
      <c r="AC130" s="232"/>
      <c r="AD130" s="232"/>
      <c r="AE130" s="232"/>
      <c r="AF130" s="232"/>
      <c r="AG130" s="232"/>
      <c r="AH130" s="232"/>
      <c r="AI130" s="232"/>
      <c r="AJ130" s="232"/>
      <c r="AK130" s="232"/>
      <c r="AL130" s="88"/>
      <c r="AM130" s="334"/>
      <c r="AN130" s="55"/>
      <c r="AO130" s="232"/>
      <c r="AP130" s="232"/>
      <c r="AQ130" s="232"/>
    </row>
    <row r="131" spans="1:43" x14ac:dyDescent="0.2">
      <c r="A131" s="232"/>
      <c r="B131" s="328"/>
      <c r="C131" s="334"/>
      <c r="D131" s="55"/>
      <c r="E131" s="671"/>
      <c r="F131" s="671"/>
      <c r="G131" s="671"/>
      <c r="H131" s="671"/>
      <c r="I131" s="671"/>
      <c r="J131" s="671"/>
      <c r="K131" s="671"/>
      <c r="L131" s="671"/>
      <c r="M131" s="671"/>
      <c r="N131" s="671"/>
      <c r="O131" s="671"/>
      <c r="P131" s="671"/>
      <c r="Q131" s="671"/>
      <c r="R131" s="671"/>
      <c r="S131" s="671"/>
      <c r="T131" s="671"/>
      <c r="U131" s="334"/>
      <c r="V131" s="55"/>
      <c r="W131" s="232" t="s">
        <v>515</v>
      </c>
      <c r="X131" s="232" t="s">
        <v>973</v>
      </c>
      <c r="Y131" s="232"/>
      <c r="Z131" s="232"/>
      <c r="AA131" s="232"/>
      <c r="AB131" s="232"/>
      <c r="AC131" s="51" t="s">
        <v>9</v>
      </c>
      <c r="AD131" s="51"/>
      <c r="AE131" s="51"/>
      <c r="AF131" s="51"/>
      <c r="AG131" s="51"/>
      <c r="AH131" s="51"/>
      <c r="AI131" s="51"/>
      <c r="AJ131" s="51"/>
      <c r="AK131" s="51"/>
      <c r="AL131" s="89" t="s">
        <v>109</v>
      </c>
      <c r="AM131" s="334"/>
      <c r="AN131" s="55"/>
      <c r="AO131" s="232"/>
      <c r="AP131" s="232"/>
      <c r="AQ131" s="232"/>
    </row>
    <row r="132" spans="1:43" x14ac:dyDescent="0.2">
      <c r="A132" s="232"/>
      <c r="B132" s="328"/>
      <c r="C132" s="334"/>
      <c r="D132" s="55"/>
      <c r="E132" s="671"/>
      <c r="F132" s="671"/>
      <c r="G132" s="671"/>
      <c r="H132" s="671"/>
      <c r="I132" s="671"/>
      <c r="J132" s="671"/>
      <c r="K132" s="671"/>
      <c r="L132" s="671"/>
      <c r="M132" s="671"/>
      <c r="N132" s="671"/>
      <c r="O132" s="671"/>
      <c r="P132" s="671"/>
      <c r="Q132" s="671"/>
      <c r="R132" s="671"/>
      <c r="S132" s="671"/>
      <c r="T132" s="671"/>
      <c r="U132" s="334"/>
      <c r="V132" s="55"/>
      <c r="W132" s="232"/>
      <c r="X132" s="232"/>
      <c r="Y132" s="232"/>
      <c r="Z132" s="232"/>
      <c r="AA132" s="232"/>
      <c r="AB132" s="232"/>
      <c r="AC132" s="51"/>
      <c r="AD132" s="51"/>
      <c r="AE132" s="51"/>
      <c r="AF132" s="51"/>
      <c r="AG132" s="51"/>
      <c r="AH132" s="51"/>
      <c r="AI132" s="51"/>
      <c r="AJ132" s="51"/>
      <c r="AK132" s="51"/>
      <c r="AL132" s="89"/>
      <c r="AM132" s="334"/>
      <c r="AN132" s="55"/>
      <c r="AO132" s="232"/>
      <c r="AP132" s="232"/>
      <c r="AQ132" s="232"/>
    </row>
    <row r="133" spans="1:43" x14ac:dyDescent="0.2">
      <c r="A133" s="232"/>
      <c r="B133" s="328"/>
      <c r="C133" s="334"/>
      <c r="D133" s="55"/>
      <c r="E133" s="671"/>
      <c r="F133" s="671"/>
      <c r="G133" s="671"/>
      <c r="H133" s="671"/>
      <c r="I133" s="671"/>
      <c r="J133" s="671"/>
      <c r="K133" s="671"/>
      <c r="L133" s="671"/>
      <c r="M133" s="671"/>
      <c r="N133" s="671"/>
      <c r="O133" s="671"/>
      <c r="P133" s="671"/>
      <c r="Q133" s="671"/>
      <c r="R133" s="671"/>
      <c r="S133" s="671"/>
      <c r="T133" s="671"/>
      <c r="U133" s="334"/>
      <c r="V133" s="55"/>
      <c r="W133" s="232" t="s">
        <v>253</v>
      </c>
      <c r="X133" s="232"/>
      <c r="Y133" s="232"/>
      <c r="Z133" s="232"/>
      <c r="AA133" s="232"/>
      <c r="AB133" s="232"/>
      <c r="AC133" s="232"/>
      <c r="AD133" s="232"/>
      <c r="AE133" s="232"/>
      <c r="AF133" s="232"/>
      <c r="AG133" s="232"/>
      <c r="AH133" s="232"/>
      <c r="AI133" s="232"/>
      <c r="AJ133" s="232"/>
      <c r="AK133" s="232"/>
      <c r="AL133" s="89" t="s">
        <v>265</v>
      </c>
      <c r="AM133" s="334"/>
      <c r="AN133" s="55"/>
      <c r="AO133" s="232"/>
      <c r="AP133" s="232"/>
      <c r="AQ133" s="232"/>
    </row>
    <row r="134" spans="1:43" x14ac:dyDescent="0.2">
      <c r="A134" s="232"/>
      <c r="B134" s="328"/>
      <c r="C134" s="334"/>
      <c r="D134" s="55"/>
      <c r="E134" s="671"/>
      <c r="F134" s="671"/>
      <c r="G134" s="671"/>
      <c r="H134" s="671"/>
      <c r="I134" s="671"/>
      <c r="J134" s="671"/>
      <c r="K134" s="671"/>
      <c r="L134" s="671"/>
      <c r="M134" s="671"/>
      <c r="N134" s="671"/>
      <c r="O134" s="671"/>
      <c r="P134" s="671"/>
      <c r="Q134" s="671"/>
      <c r="R134" s="671"/>
      <c r="S134" s="671"/>
      <c r="T134" s="671"/>
      <c r="U134" s="334"/>
      <c r="V134" s="55"/>
      <c r="W134" s="232"/>
      <c r="X134" s="232"/>
      <c r="Y134" s="232"/>
      <c r="Z134" s="663" t="s">
        <v>102</v>
      </c>
      <c r="AA134" s="663"/>
      <c r="AB134" s="663"/>
      <c r="AC134" s="663"/>
      <c r="AD134" s="663"/>
      <c r="AE134" s="663"/>
      <c r="AF134" s="663"/>
      <c r="AG134" s="663"/>
      <c r="AH134" s="663"/>
      <c r="AI134" s="663"/>
      <c r="AJ134" s="663"/>
      <c r="AK134" s="663"/>
      <c r="AL134" s="88"/>
      <c r="AM134" s="334"/>
      <c r="AN134" s="55"/>
      <c r="AO134" s="232"/>
      <c r="AP134" s="232"/>
      <c r="AQ134" s="232"/>
    </row>
    <row r="135" spans="1:43" ht="6" customHeight="1" x14ac:dyDescent="0.2">
      <c r="A135" s="91"/>
      <c r="B135" s="90"/>
      <c r="C135" s="52"/>
      <c r="D135" s="28"/>
      <c r="E135" s="91"/>
      <c r="F135" s="91"/>
      <c r="G135" s="91"/>
      <c r="H135" s="91"/>
      <c r="I135" s="91"/>
      <c r="J135" s="91"/>
      <c r="K135" s="91"/>
      <c r="L135" s="91"/>
      <c r="M135" s="91"/>
      <c r="N135" s="91"/>
      <c r="O135" s="91"/>
      <c r="P135" s="91"/>
      <c r="Q135" s="91"/>
      <c r="R135" s="91"/>
      <c r="S135" s="91"/>
      <c r="T135" s="91"/>
      <c r="U135" s="52"/>
      <c r="V135" s="28"/>
      <c r="W135" s="91"/>
      <c r="X135" s="91"/>
      <c r="Y135" s="91"/>
      <c r="Z135" s="91"/>
      <c r="AA135" s="91"/>
      <c r="AB135" s="91"/>
      <c r="AC135" s="91"/>
      <c r="AD135" s="91"/>
      <c r="AE135" s="91"/>
      <c r="AF135" s="91"/>
      <c r="AG135" s="91"/>
      <c r="AH135" s="91"/>
      <c r="AI135" s="91"/>
      <c r="AJ135" s="91"/>
      <c r="AK135" s="91"/>
      <c r="AL135" s="92"/>
      <c r="AM135" s="52"/>
      <c r="AN135" s="28"/>
      <c r="AO135" s="91"/>
      <c r="AP135" s="91"/>
      <c r="AQ135" s="91"/>
    </row>
    <row r="136" spans="1:43" ht="6" customHeight="1" x14ac:dyDescent="0.2">
      <c r="A136" s="18"/>
      <c r="B136" s="326"/>
      <c r="C136" s="50"/>
      <c r="D136" s="29"/>
      <c r="E136" s="18"/>
      <c r="F136" s="18"/>
      <c r="G136" s="18"/>
      <c r="H136" s="18"/>
      <c r="I136" s="18"/>
      <c r="J136" s="18"/>
      <c r="K136" s="18"/>
      <c r="L136" s="18"/>
      <c r="M136" s="18"/>
      <c r="N136" s="18"/>
      <c r="O136" s="18"/>
      <c r="P136" s="18"/>
      <c r="Q136" s="18"/>
      <c r="R136" s="18"/>
      <c r="S136" s="18"/>
      <c r="T136" s="18"/>
      <c r="U136" s="50"/>
      <c r="V136" s="29"/>
      <c r="W136" s="18"/>
      <c r="X136" s="18"/>
      <c r="Y136" s="18"/>
      <c r="Z136" s="18"/>
      <c r="AA136" s="18"/>
      <c r="AB136" s="18"/>
      <c r="AC136" s="18"/>
      <c r="AD136" s="18"/>
      <c r="AE136" s="18"/>
      <c r="AF136" s="18"/>
      <c r="AG136" s="18"/>
      <c r="AH136" s="18"/>
      <c r="AI136" s="18"/>
      <c r="AJ136" s="18"/>
      <c r="AK136" s="18"/>
      <c r="AL136" s="26"/>
      <c r="AM136" s="50"/>
      <c r="AN136" s="29"/>
      <c r="AO136" s="18"/>
      <c r="AP136" s="18"/>
      <c r="AQ136" s="18"/>
    </row>
    <row r="137" spans="1:43" ht="11.25" customHeight="1" x14ac:dyDescent="0.2">
      <c r="A137" s="232"/>
      <c r="B137" s="328">
        <v>922</v>
      </c>
      <c r="C137" s="334"/>
      <c r="D137" s="55"/>
      <c r="E137" s="671" t="str">
        <f ca="1">VLOOKUP(INDIRECT(ADDRESS(ROW(),COLUMN()-3)),Language_Translations,MATCH(Language_Selected,Language_Options,0),FALSE)</f>
        <v>Who usually makes decisions about health care for yourself: you, your (husband/partner), you and your (husband/partner) jointly, or someone else?</v>
      </c>
      <c r="F137" s="671"/>
      <c r="G137" s="671"/>
      <c r="H137" s="671"/>
      <c r="I137" s="671"/>
      <c r="J137" s="671"/>
      <c r="K137" s="671"/>
      <c r="L137" s="671"/>
      <c r="M137" s="671"/>
      <c r="N137" s="671"/>
      <c r="O137" s="671"/>
      <c r="P137" s="671"/>
      <c r="Q137" s="671"/>
      <c r="R137" s="671"/>
      <c r="S137" s="671"/>
      <c r="T137" s="671"/>
      <c r="U137" s="334"/>
      <c r="V137" s="55"/>
      <c r="W137" s="232" t="s">
        <v>288</v>
      </c>
      <c r="X137" s="232"/>
      <c r="Y137" s="232"/>
      <c r="Z137" s="232"/>
      <c r="AA137" s="232"/>
      <c r="AB137" s="51" t="s">
        <v>9</v>
      </c>
      <c r="AC137" s="51"/>
      <c r="AD137" s="111"/>
      <c r="AE137" s="51"/>
      <c r="AF137" s="51"/>
      <c r="AG137" s="51"/>
      <c r="AH137" s="51"/>
      <c r="AI137" s="51"/>
      <c r="AJ137" s="51"/>
      <c r="AK137" s="51"/>
      <c r="AL137" s="89" t="s">
        <v>87</v>
      </c>
      <c r="AM137" s="334"/>
      <c r="AN137" s="55"/>
      <c r="AO137" s="232"/>
      <c r="AP137" s="232"/>
      <c r="AQ137" s="232"/>
    </row>
    <row r="138" spans="1:43" x14ac:dyDescent="0.2">
      <c r="A138" s="232"/>
      <c r="B138" s="328"/>
      <c r="C138" s="334"/>
      <c r="D138" s="55"/>
      <c r="E138" s="671"/>
      <c r="F138" s="671"/>
      <c r="G138" s="671"/>
      <c r="H138" s="671"/>
      <c r="I138" s="671"/>
      <c r="J138" s="671"/>
      <c r="K138" s="671"/>
      <c r="L138" s="671"/>
      <c r="M138" s="671"/>
      <c r="N138" s="671"/>
      <c r="O138" s="671"/>
      <c r="P138" s="671"/>
      <c r="Q138" s="671"/>
      <c r="R138" s="671"/>
      <c r="S138" s="671"/>
      <c r="T138" s="671"/>
      <c r="U138" s="334"/>
      <c r="V138" s="55"/>
      <c r="W138" s="232" t="s">
        <v>938</v>
      </c>
      <c r="X138" s="232"/>
      <c r="Y138" s="232"/>
      <c r="Z138" s="232"/>
      <c r="AA138" s="232"/>
      <c r="AB138" s="232"/>
      <c r="AC138" s="232"/>
      <c r="AD138" s="51" t="s">
        <v>9</v>
      </c>
      <c r="AE138" s="111"/>
      <c r="AF138" s="51"/>
      <c r="AG138" s="51"/>
      <c r="AH138" s="51"/>
      <c r="AI138" s="51"/>
      <c r="AJ138" s="51"/>
      <c r="AK138" s="51"/>
      <c r="AL138" s="89" t="s">
        <v>89</v>
      </c>
      <c r="AM138" s="334"/>
      <c r="AN138" s="55"/>
      <c r="AO138" s="232"/>
      <c r="AP138" s="232"/>
      <c r="AQ138" s="232"/>
    </row>
    <row r="139" spans="1:43" x14ac:dyDescent="0.2">
      <c r="A139" s="232"/>
      <c r="B139" s="328"/>
      <c r="C139" s="334"/>
      <c r="D139" s="55"/>
      <c r="E139" s="671"/>
      <c r="F139" s="671"/>
      <c r="G139" s="671"/>
      <c r="H139" s="671"/>
      <c r="I139" s="671"/>
      <c r="J139" s="671"/>
      <c r="K139" s="671"/>
      <c r="L139" s="671"/>
      <c r="M139" s="671"/>
      <c r="N139" s="671"/>
      <c r="O139" s="671"/>
      <c r="P139" s="671"/>
      <c r="Q139" s="671"/>
      <c r="R139" s="671"/>
      <c r="S139" s="671"/>
      <c r="T139" s="671"/>
      <c r="U139" s="334"/>
      <c r="V139" s="55"/>
      <c r="W139" s="232" t="s">
        <v>968</v>
      </c>
      <c r="X139" s="232"/>
      <c r="Y139" s="232"/>
      <c r="Z139" s="232"/>
      <c r="AA139" s="232"/>
      <c r="AB139" s="232"/>
      <c r="AC139" s="232"/>
      <c r="AD139" s="232"/>
      <c r="AE139" s="232"/>
      <c r="AF139" s="232"/>
      <c r="AG139" s="232"/>
      <c r="AH139" s="232"/>
      <c r="AI139" s="232"/>
      <c r="AJ139" s="232"/>
      <c r="AK139" s="232"/>
      <c r="AL139" s="88"/>
      <c r="AM139" s="334"/>
      <c r="AN139" s="55"/>
      <c r="AO139" s="232"/>
      <c r="AP139" s="232"/>
      <c r="AQ139" s="232"/>
    </row>
    <row r="140" spans="1:43" x14ac:dyDescent="0.2">
      <c r="A140" s="232"/>
      <c r="B140" s="328"/>
      <c r="C140" s="334"/>
      <c r="D140" s="55"/>
      <c r="E140" s="671"/>
      <c r="F140" s="671"/>
      <c r="G140" s="671"/>
      <c r="H140" s="671"/>
      <c r="I140" s="671"/>
      <c r="J140" s="671"/>
      <c r="K140" s="671"/>
      <c r="L140" s="671"/>
      <c r="M140" s="671"/>
      <c r="N140" s="671"/>
      <c r="O140" s="671"/>
      <c r="P140" s="671"/>
      <c r="Q140" s="671"/>
      <c r="R140" s="671"/>
      <c r="S140" s="671"/>
      <c r="T140" s="671"/>
      <c r="U140" s="334"/>
      <c r="V140" s="55"/>
      <c r="W140" s="232"/>
      <c r="X140" s="232" t="s">
        <v>969</v>
      </c>
      <c r="Y140" s="232"/>
      <c r="Z140" s="232"/>
      <c r="AA140" s="232"/>
      <c r="AB140" s="232"/>
      <c r="AC140" s="232"/>
      <c r="AD140" s="232"/>
      <c r="AE140" s="232"/>
      <c r="AF140" s="232"/>
      <c r="AH140" s="51" t="s">
        <v>9</v>
      </c>
      <c r="AI140" s="51"/>
      <c r="AJ140" s="111"/>
      <c r="AK140" s="51"/>
      <c r="AL140" s="89" t="s">
        <v>91</v>
      </c>
      <c r="AM140" s="334"/>
      <c r="AN140" s="55"/>
      <c r="AO140" s="232"/>
      <c r="AP140" s="232"/>
      <c r="AQ140" s="232"/>
    </row>
    <row r="141" spans="1:43" x14ac:dyDescent="0.2">
      <c r="A141" s="232"/>
      <c r="B141" s="328"/>
      <c r="C141" s="334"/>
      <c r="D141" s="55"/>
      <c r="E141" s="671"/>
      <c r="F141" s="671"/>
      <c r="G141" s="671"/>
      <c r="H141" s="671"/>
      <c r="I141" s="671"/>
      <c r="J141" s="671"/>
      <c r="K141" s="671"/>
      <c r="L141" s="671"/>
      <c r="M141" s="671"/>
      <c r="N141" s="671"/>
      <c r="O141" s="671"/>
      <c r="P141" s="671"/>
      <c r="Q141" s="671"/>
      <c r="R141" s="671"/>
      <c r="S141" s="671"/>
      <c r="T141" s="671"/>
      <c r="U141" s="334"/>
      <c r="V141" s="55"/>
      <c r="W141" s="232" t="s">
        <v>941</v>
      </c>
      <c r="X141" s="232"/>
      <c r="Y141" s="232"/>
      <c r="Z141" s="232"/>
      <c r="AA141" s="232"/>
      <c r="AC141" s="51" t="s">
        <v>9</v>
      </c>
      <c r="AD141" s="111"/>
      <c r="AE141" s="51"/>
      <c r="AF141" s="51"/>
      <c r="AG141" s="51"/>
      <c r="AH141" s="51"/>
      <c r="AI141" s="51"/>
      <c r="AJ141" s="51"/>
      <c r="AK141" s="51"/>
      <c r="AL141" s="89" t="s">
        <v>109</v>
      </c>
      <c r="AM141" s="122"/>
      <c r="AN141" s="55"/>
      <c r="AO141" s="232"/>
      <c r="AP141" s="232"/>
      <c r="AQ141" s="232"/>
    </row>
    <row r="142" spans="1:43" x14ac:dyDescent="0.2">
      <c r="A142" s="232"/>
      <c r="B142" s="328"/>
      <c r="C142" s="334"/>
      <c r="D142" s="55"/>
      <c r="E142" s="671"/>
      <c r="F142" s="671"/>
      <c r="G142" s="671"/>
      <c r="H142" s="671"/>
      <c r="I142" s="671"/>
      <c r="J142" s="671"/>
      <c r="K142" s="671"/>
      <c r="L142" s="671"/>
      <c r="M142" s="671"/>
      <c r="N142" s="671"/>
      <c r="O142" s="671"/>
      <c r="P142" s="671"/>
      <c r="Q142" s="671"/>
      <c r="R142" s="671"/>
      <c r="S142" s="671"/>
      <c r="T142" s="671"/>
      <c r="U142" s="334"/>
      <c r="V142" s="55"/>
      <c r="W142" s="232" t="s">
        <v>253</v>
      </c>
      <c r="X142" s="232"/>
      <c r="Y142" s="232"/>
      <c r="Z142" s="51" t="s">
        <v>9</v>
      </c>
      <c r="AA142" s="111"/>
      <c r="AB142" s="51"/>
      <c r="AC142" s="51"/>
      <c r="AD142" s="51"/>
      <c r="AE142" s="51"/>
      <c r="AF142" s="51"/>
      <c r="AG142" s="51"/>
      <c r="AH142" s="51"/>
      <c r="AI142" s="51"/>
      <c r="AJ142" s="51"/>
      <c r="AK142" s="51"/>
      <c r="AL142" s="89" t="s">
        <v>265</v>
      </c>
      <c r="AM142" s="122"/>
      <c r="AN142" s="55"/>
      <c r="AO142" s="232"/>
      <c r="AP142" s="232"/>
      <c r="AQ142" s="232"/>
    </row>
    <row r="143" spans="1:43" ht="6" customHeight="1" x14ac:dyDescent="0.2">
      <c r="A143" s="91"/>
      <c r="B143" s="90"/>
      <c r="C143" s="52"/>
      <c r="D143" s="28"/>
      <c r="E143" s="91"/>
      <c r="F143" s="91"/>
      <c r="G143" s="91"/>
      <c r="H143" s="91"/>
      <c r="I143" s="91"/>
      <c r="J143" s="91"/>
      <c r="K143" s="91"/>
      <c r="L143" s="91"/>
      <c r="M143" s="91"/>
      <c r="N143" s="91"/>
      <c r="O143" s="91"/>
      <c r="P143" s="91"/>
      <c r="Q143" s="91"/>
      <c r="R143" s="91"/>
      <c r="S143" s="91"/>
      <c r="T143" s="91"/>
      <c r="U143" s="52"/>
      <c r="V143" s="28"/>
      <c r="W143" s="91"/>
      <c r="X143" s="91"/>
      <c r="Y143" s="91"/>
      <c r="Z143" s="91"/>
      <c r="AA143" s="91"/>
      <c r="AB143" s="91"/>
      <c r="AC143" s="91"/>
      <c r="AD143" s="91"/>
      <c r="AE143" s="91"/>
      <c r="AF143" s="91"/>
      <c r="AG143" s="91"/>
      <c r="AH143" s="91"/>
      <c r="AI143" s="91"/>
      <c r="AJ143" s="91"/>
      <c r="AK143" s="91"/>
      <c r="AL143" s="92"/>
      <c r="AM143" s="124"/>
      <c r="AN143" s="28"/>
      <c r="AO143" s="91"/>
      <c r="AP143" s="91"/>
      <c r="AQ143" s="91"/>
    </row>
    <row r="144" spans="1:43" ht="6" customHeight="1" x14ac:dyDescent="0.2">
      <c r="A144" s="18"/>
      <c r="B144" s="326"/>
      <c r="C144" s="50"/>
      <c r="D144" s="29"/>
      <c r="E144" s="18"/>
      <c r="F144" s="18"/>
      <c r="G144" s="18"/>
      <c r="H144" s="18"/>
      <c r="I144" s="18"/>
      <c r="J144" s="18"/>
      <c r="K144" s="18"/>
      <c r="L144" s="18"/>
      <c r="M144" s="18"/>
      <c r="N144" s="18"/>
      <c r="O144" s="18"/>
      <c r="P144" s="18"/>
      <c r="Q144" s="18"/>
      <c r="R144" s="18"/>
      <c r="S144" s="18"/>
      <c r="T144" s="18"/>
      <c r="U144" s="50"/>
      <c r="V144" s="29"/>
      <c r="W144" s="18"/>
      <c r="X144" s="18"/>
      <c r="Y144" s="18"/>
      <c r="Z144" s="18"/>
      <c r="AA144" s="18"/>
      <c r="AB144" s="18"/>
      <c r="AC144" s="18"/>
      <c r="AD144" s="18"/>
      <c r="AE144" s="18"/>
      <c r="AF144" s="18"/>
      <c r="AG144" s="18"/>
      <c r="AH144" s="18"/>
      <c r="AI144" s="18"/>
      <c r="AJ144" s="18"/>
      <c r="AK144" s="18"/>
      <c r="AL144" s="26"/>
      <c r="AM144" s="50"/>
      <c r="AN144" s="29"/>
      <c r="AO144" s="18"/>
      <c r="AP144" s="18"/>
      <c r="AQ144" s="18"/>
    </row>
    <row r="145" spans="1:43" ht="11.25" customHeight="1" x14ac:dyDescent="0.2">
      <c r="A145" s="232"/>
      <c r="B145" s="328">
        <v>923</v>
      </c>
      <c r="C145" s="334"/>
      <c r="D145" s="55"/>
      <c r="E145" s="671" t="str">
        <f ca="1">VLOOKUP(INDIRECT(ADDRESS(ROW(),COLUMN()-3)),Language_Translations,MATCH(Language_Selected,Language_Options,0),FALSE)</f>
        <v>Who usually makes decisions about making major household purchases?</v>
      </c>
      <c r="F145" s="671"/>
      <c r="G145" s="671"/>
      <c r="H145" s="671"/>
      <c r="I145" s="671"/>
      <c r="J145" s="671"/>
      <c r="K145" s="671"/>
      <c r="L145" s="671"/>
      <c r="M145" s="671"/>
      <c r="N145" s="671"/>
      <c r="O145" s="671"/>
      <c r="P145" s="671"/>
      <c r="Q145" s="671"/>
      <c r="R145" s="671"/>
      <c r="S145" s="671"/>
      <c r="T145" s="671"/>
      <c r="U145" s="334"/>
      <c r="V145" s="55"/>
      <c r="W145" s="232" t="s">
        <v>288</v>
      </c>
      <c r="X145" s="232"/>
      <c r="Y145" s="232"/>
      <c r="Z145" s="232"/>
      <c r="AA145" s="232"/>
      <c r="AB145" s="51" t="s">
        <v>9</v>
      </c>
      <c r="AC145" s="51"/>
      <c r="AD145" s="111"/>
      <c r="AE145" s="51"/>
      <c r="AF145" s="51"/>
      <c r="AG145" s="51"/>
      <c r="AH145" s="51"/>
      <c r="AI145" s="51"/>
      <c r="AJ145" s="51"/>
      <c r="AK145" s="51"/>
      <c r="AL145" s="89" t="s">
        <v>87</v>
      </c>
      <c r="AM145" s="122"/>
      <c r="AN145" s="55"/>
      <c r="AO145" s="232"/>
      <c r="AP145" s="232"/>
      <c r="AQ145" s="232"/>
    </row>
    <row r="146" spans="1:43" x14ac:dyDescent="0.2">
      <c r="A146" s="232"/>
      <c r="B146" s="328"/>
      <c r="C146" s="334"/>
      <c r="D146" s="55"/>
      <c r="E146" s="671"/>
      <c r="F146" s="671"/>
      <c r="G146" s="671"/>
      <c r="H146" s="671"/>
      <c r="I146" s="671"/>
      <c r="J146" s="671"/>
      <c r="K146" s="671"/>
      <c r="L146" s="671"/>
      <c r="M146" s="671"/>
      <c r="N146" s="671"/>
      <c r="O146" s="671"/>
      <c r="P146" s="671"/>
      <c r="Q146" s="671"/>
      <c r="R146" s="671"/>
      <c r="S146" s="671"/>
      <c r="T146" s="671"/>
      <c r="U146" s="334"/>
      <c r="V146" s="55"/>
      <c r="W146" s="232" t="s">
        <v>938</v>
      </c>
      <c r="X146" s="232"/>
      <c r="Y146" s="232"/>
      <c r="Z146" s="232"/>
      <c r="AA146" s="232"/>
      <c r="AB146" s="232"/>
      <c r="AC146" s="232"/>
      <c r="AD146" s="51" t="s">
        <v>9</v>
      </c>
      <c r="AE146" s="111"/>
      <c r="AF146" s="51"/>
      <c r="AG146" s="51"/>
      <c r="AH146" s="51"/>
      <c r="AI146" s="51"/>
      <c r="AJ146" s="51"/>
      <c r="AK146" s="51"/>
      <c r="AL146" s="89" t="s">
        <v>89</v>
      </c>
      <c r="AM146" s="334"/>
      <c r="AN146" s="55"/>
      <c r="AO146" s="232"/>
      <c r="AP146" s="232"/>
      <c r="AQ146" s="232"/>
    </row>
    <row r="147" spans="1:43" x14ac:dyDescent="0.2">
      <c r="A147" s="232"/>
      <c r="B147" s="328"/>
      <c r="C147" s="334"/>
      <c r="D147" s="55"/>
      <c r="E147" s="671"/>
      <c r="F147" s="671"/>
      <c r="G147" s="671"/>
      <c r="H147" s="671"/>
      <c r="I147" s="671"/>
      <c r="J147" s="671"/>
      <c r="K147" s="671"/>
      <c r="L147" s="671"/>
      <c r="M147" s="671"/>
      <c r="N147" s="671"/>
      <c r="O147" s="671"/>
      <c r="P147" s="671"/>
      <c r="Q147" s="671"/>
      <c r="R147" s="671"/>
      <c r="S147" s="671"/>
      <c r="T147" s="671"/>
      <c r="U147" s="334"/>
      <c r="V147" s="55"/>
      <c r="W147" s="232" t="s">
        <v>968</v>
      </c>
      <c r="X147" s="232"/>
      <c r="Y147" s="232"/>
      <c r="Z147" s="232"/>
      <c r="AA147" s="232"/>
      <c r="AB147" s="232"/>
      <c r="AC147" s="232"/>
      <c r="AD147" s="232"/>
      <c r="AE147" s="232"/>
      <c r="AF147" s="232"/>
      <c r="AG147" s="232"/>
      <c r="AH147" s="232"/>
      <c r="AI147" s="232"/>
      <c r="AJ147" s="232"/>
      <c r="AK147" s="232"/>
      <c r="AL147" s="88"/>
      <c r="AM147" s="334"/>
      <c r="AN147" s="55"/>
      <c r="AO147" s="232"/>
      <c r="AP147" s="232"/>
      <c r="AQ147" s="232"/>
    </row>
    <row r="148" spans="1:43" x14ac:dyDescent="0.2">
      <c r="A148" s="232"/>
      <c r="B148" s="328"/>
      <c r="C148" s="334"/>
      <c r="D148" s="55"/>
      <c r="E148" s="671"/>
      <c r="F148" s="671"/>
      <c r="G148" s="671"/>
      <c r="H148" s="671"/>
      <c r="I148" s="671"/>
      <c r="J148" s="671"/>
      <c r="K148" s="671"/>
      <c r="L148" s="671"/>
      <c r="M148" s="671"/>
      <c r="N148" s="671"/>
      <c r="O148" s="671"/>
      <c r="P148" s="671"/>
      <c r="Q148" s="671"/>
      <c r="R148" s="671"/>
      <c r="S148" s="671"/>
      <c r="T148" s="671"/>
      <c r="U148" s="334"/>
      <c r="V148" s="55"/>
      <c r="W148" s="232"/>
      <c r="X148" s="232" t="s">
        <v>969</v>
      </c>
      <c r="Y148" s="232"/>
      <c r="Z148" s="232"/>
      <c r="AA148" s="232"/>
      <c r="AB148" s="232"/>
      <c r="AC148" s="232"/>
      <c r="AD148" s="232"/>
      <c r="AE148" s="232"/>
      <c r="AF148" s="232"/>
      <c r="AH148" s="51" t="s">
        <v>9</v>
      </c>
      <c r="AI148" s="51"/>
      <c r="AJ148" s="111"/>
      <c r="AK148" s="51"/>
      <c r="AL148" s="89" t="s">
        <v>91</v>
      </c>
      <c r="AM148" s="334"/>
      <c r="AN148" s="55"/>
      <c r="AO148" s="232"/>
      <c r="AP148" s="232"/>
      <c r="AQ148" s="232"/>
    </row>
    <row r="149" spans="1:43" x14ac:dyDescent="0.2">
      <c r="A149" s="232"/>
      <c r="B149" s="328"/>
      <c r="C149" s="334"/>
      <c r="D149" s="55"/>
      <c r="E149" s="671"/>
      <c r="F149" s="671"/>
      <c r="G149" s="671"/>
      <c r="H149" s="671"/>
      <c r="I149" s="671"/>
      <c r="J149" s="671"/>
      <c r="K149" s="671"/>
      <c r="L149" s="671"/>
      <c r="M149" s="671"/>
      <c r="N149" s="671"/>
      <c r="O149" s="671"/>
      <c r="P149" s="671"/>
      <c r="Q149" s="671"/>
      <c r="R149" s="671"/>
      <c r="S149" s="671"/>
      <c r="T149" s="671"/>
      <c r="U149" s="334"/>
      <c r="V149" s="55"/>
      <c r="W149" s="232" t="s">
        <v>941</v>
      </c>
      <c r="X149" s="232"/>
      <c r="Y149" s="232"/>
      <c r="Z149" s="232"/>
      <c r="AA149" s="232"/>
      <c r="AC149" s="51" t="s">
        <v>9</v>
      </c>
      <c r="AD149" s="111"/>
      <c r="AE149" s="51"/>
      <c r="AF149" s="51"/>
      <c r="AG149" s="51"/>
      <c r="AH149" s="51"/>
      <c r="AI149" s="51"/>
      <c r="AJ149" s="51"/>
      <c r="AK149" s="51"/>
      <c r="AL149" s="89" t="s">
        <v>109</v>
      </c>
      <c r="AM149" s="334"/>
      <c r="AN149" s="55"/>
      <c r="AO149" s="232"/>
      <c r="AP149" s="232"/>
      <c r="AQ149" s="232"/>
    </row>
    <row r="150" spans="1:43" x14ac:dyDescent="0.2">
      <c r="A150" s="232"/>
      <c r="B150" s="328"/>
      <c r="C150" s="334"/>
      <c r="D150" s="55"/>
      <c r="E150" s="671"/>
      <c r="F150" s="671"/>
      <c r="G150" s="671"/>
      <c r="H150" s="671"/>
      <c r="I150" s="671"/>
      <c r="J150" s="671"/>
      <c r="K150" s="671"/>
      <c r="L150" s="671"/>
      <c r="M150" s="671"/>
      <c r="N150" s="671"/>
      <c r="O150" s="671"/>
      <c r="P150" s="671"/>
      <c r="Q150" s="671"/>
      <c r="R150" s="671"/>
      <c r="S150" s="671"/>
      <c r="T150" s="671"/>
      <c r="U150" s="334"/>
      <c r="V150" s="55"/>
      <c r="W150" s="232" t="s">
        <v>253</v>
      </c>
      <c r="X150" s="232"/>
      <c r="Y150" s="232"/>
      <c r="Z150" s="51" t="s">
        <v>9</v>
      </c>
      <c r="AA150" s="111"/>
      <c r="AB150" s="51"/>
      <c r="AC150" s="51"/>
      <c r="AD150" s="51"/>
      <c r="AE150" s="51"/>
      <c r="AF150" s="51"/>
      <c r="AG150" s="51"/>
      <c r="AH150" s="51"/>
      <c r="AI150" s="51"/>
      <c r="AJ150" s="51"/>
      <c r="AK150" s="51"/>
      <c r="AL150" s="89" t="s">
        <v>265</v>
      </c>
      <c r="AM150" s="122"/>
      <c r="AN150" s="55"/>
      <c r="AO150" s="232"/>
      <c r="AP150" s="232"/>
      <c r="AQ150" s="232"/>
    </row>
    <row r="151" spans="1:43" ht="6" customHeight="1" x14ac:dyDescent="0.2">
      <c r="A151" s="91"/>
      <c r="B151" s="90"/>
      <c r="C151" s="52"/>
      <c r="D151" s="28"/>
      <c r="E151" s="91"/>
      <c r="F151" s="91"/>
      <c r="G151" s="91"/>
      <c r="H151" s="91"/>
      <c r="I151" s="91"/>
      <c r="J151" s="91"/>
      <c r="K151" s="91"/>
      <c r="L151" s="91"/>
      <c r="M151" s="91"/>
      <c r="N151" s="91"/>
      <c r="O151" s="91"/>
      <c r="P151" s="91"/>
      <c r="Q151" s="91"/>
      <c r="R151" s="91"/>
      <c r="S151" s="91"/>
      <c r="T151" s="91"/>
      <c r="U151" s="52"/>
      <c r="V151" s="28"/>
      <c r="W151" s="91"/>
      <c r="X151" s="91"/>
      <c r="Y151" s="91"/>
      <c r="Z151" s="91"/>
      <c r="AA151" s="91"/>
      <c r="AB151" s="91"/>
      <c r="AC151" s="91"/>
      <c r="AD151" s="91"/>
      <c r="AE151" s="91"/>
      <c r="AF151" s="91"/>
      <c r="AG151" s="91"/>
      <c r="AH151" s="91"/>
      <c r="AI151" s="91"/>
      <c r="AJ151" s="91"/>
      <c r="AK151" s="91"/>
      <c r="AL151" s="92"/>
      <c r="AM151" s="52"/>
      <c r="AN151" s="28"/>
      <c r="AO151" s="91"/>
      <c r="AP151" s="91"/>
      <c r="AQ151" s="91"/>
    </row>
    <row r="152" spans="1:43" ht="6" customHeight="1" x14ac:dyDescent="0.2">
      <c r="A152" s="18"/>
      <c r="B152" s="326"/>
      <c r="C152" s="50"/>
      <c r="D152" s="29"/>
      <c r="E152" s="18"/>
      <c r="F152" s="18"/>
      <c r="G152" s="18"/>
      <c r="H152" s="18"/>
      <c r="I152" s="18"/>
      <c r="J152" s="18"/>
      <c r="K152" s="18"/>
      <c r="L152" s="18"/>
      <c r="M152" s="18"/>
      <c r="N152" s="18"/>
      <c r="O152" s="18"/>
      <c r="P152" s="18"/>
      <c r="Q152" s="18"/>
      <c r="R152" s="18"/>
      <c r="S152" s="18"/>
      <c r="T152" s="18"/>
      <c r="U152" s="50"/>
      <c r="V152" s="29"/>
      <c r="W152" s="18"/>
      <c r="X152" s="18"/>
      <c r="Y152" s="18"/>
      <c r="Z152" s="18"/>
      <c r="AA152" s="18"/>
      <c r="AB152" s="18"/>
      <c r="AC152" s="18"/>
      <c r="AD152" s="18"/>
      <c r="AE152" s="18"/>
      <c r="AF152" s="18"/>
      <c r="AG152" s="18"/>
      <c r="AH152" s="18"/>
      <c r="AI152" s="18"/>
      <c r="AJ152" s="18"/>
      <c r="AK152" s="18"/>
      <c r="AL152" s="26"/>
      <c r="AM152" s="50"/>
      <c r="AN152" s="29"/>
      <c r="AO152" s="18"/>
      <c r="AP152" s="18"/>
      <c r="AQ152" s="18"/>
    </row>
    <row r="153" spans="1:43" ht="11.25" customHeight="1" x14ac:dyDescent="0.2">
      <c r="A153" s="232"/>
      <c r="B153" s="328">
        <v>924</v>
      </c>
      <c r="C153" s="334"/>
      <c r="D153" s="55"/>
      <c r="E153" s="671" t="str">
        <f ca="1">VLOOKUP(INDIRECT(ADDRESS(ROW(),COLUMN()-3)),Language_Translations,MATCH(Language_Selected,Language_Options,0),FALSE)</f>
        <v>Who usually makes decisions about visits to your family or relatives?</v>
      </c>
      <c r="F153" s="671"/>
      <c r="G153" s="671"/>
      <c r="H153" s="671"/>
      <c r="I153" s="671"/>
      <c r="J153" s="671"/>
      <c r="K153" s="671"/>
      <c r="L153" s="671"/>
      <c r="M153" s="671"/>
      <c r="N153" s="671"/>
      <c r="O153" s="671"/>
      <c r="P153" s="671"/>
      <c r="Q153" s="671"/>
      <c r="R153" s="671"/>
      <c r="S153" s="671"/>
      <c r="T153" s="671"/>
      <c r="U153" s="334"/>
      <c r="V153" s="55"/>
      <c r="W153" s="232" t="s">
        <v>288</v>
      </c>
      <c r="X153" s="232"/>
      <c r="Y153" s="232"/>
      <c r="Z153" s="232"/>
      <c r="AA153" s="232"/>
      <c r="AB153" s="51" t="s">
        <v>9</v>
      </c>
      <c r="AC153" s="51"/>
      <c r="AD153" s="111"/>
      <c r="AE153" s="51"/>
      <c r="AF153" s="51"/>
      <c r="AG153" s="51"/>
      <c r="AH153" s="51"/>
      <c r="AI153" s="51"/>
      <c r="AJ153" s="51"/>
      <c r="AK153" s="51"/>
      <c r="AL153" s="89" t="s">
        <v>87</v>
      </c>
      <c r="AM153" s="334"/>
      <c r="AN153" s="55"/>
      <c r="AO153" s="232"/>
      <c r="AP153" s="232"/>
      <c r="AQ153" s="232"/>
    </row>
    <row r="154" spans="1:43" x14ac:dyDescent="0.2">
      <c r="A154" s="232"/>
      <c r="B154" s="328"/>
      <c r="C154" s="334"/>
      <c r="D154" s="55"/>
      <c r="E154" s="671"/>
      <c r="F154" s="671"/>
      <c r="G154" s="671"/>
      <c r="H154" s="671"/>
      <c r="I154" s="671"/>
      <c r="J154" s="671"/>
      <c r="K154" s="671"/>
      <c r="L154" s="671"/>
      <c r="M154" s="671"/>
      <c r="N154" s="671"/>
      <c r="O154" s="671"/>
      <c r="P154" s="671"/>
      <c r="Q154" s="671"/>
      <c r="R154" s="671"/>
      <c r="S154" s="671"/>
      <c r="T154" s="671"/>
      <c r="U154" s="334"/>
      <c r="V154" s="55"/>
      <c r="W154" s="232" t="s">
        <v>938</v>
      </c>
      <c r="X154" s="232"/>
      <c r="Y154" s="232"/>
      <c r="Z154" s="232"/>
      <c r="AA154" s="232"/>
      <c r="AB154" s="232"/>
      <c r="AC154" s="232"/>
      <c r="AD154" s="51" t="s">
        <v>9</v>
      </c>
      <c r="AE154" s="111"/>
      <c r="AF154" s="51"/>
      <c r="AG154" s="51"/>
      <c r="AH154" s="51"/>
      <c r="AI154" s="51"/>
      <c r="AJ154" s="51"/>
      <c r="AK154" s="51"/>
      <c r="AL154" s="89" t="s">
        <v>89</v>
      </c>
      <c r="AM154" s="334"/>
      <c r="AN154" s="55"/>
      <c r="AO154" s="232"/>
      <c r="AP154" s="232"/>
      <c r="AQ154" s="232"/>
    </row>
    <row r="155" spans="1:43" x14ac:dyDescent="0.2">
      <c r="A155" s="232"/>
      <c r="B155" s="328"/>
      <c r="C155" s="334"/>
      <c r="D155" s="55"/>
      <c r="E155" s="671"/>
      <c r="F155" s="671"/>
      <c r="G155" s="671"/>
      <c r="H155" s="671"/>
      <c r="I155" s="671"/>
      <c r="J155" s="671"/>
      <c r="K155" s="671"/>
      <c r="L155" s="671"/>
      <c r="M155" s="671"/>
      <c r="N155" s="671"/>
      <c r="O155" s="671"/>
      <c r="P155" s="671"/>
      <c r="Q155" s="671"/>
      <c r="R155" s="671"/>
      <c r="S155" s="671"/>
      <c r="T155" s="671"/>
      <c r="U155" s="334"/>
      <c r="V155" s="55"/>
      <c r="W155" s="232" t="s">
        <v>968</v>
      </c>
      <c r="X155" s="232"/>
      <c r="Y155" s="232"/>
      <c r="Z155" s="232"/>
      <c r="AA155" s="232"/>
      <c r="AB155" s="232"/>
      <c r="AC155" s="232"/>
      <c r="AD155" s="232"/>
      <c r="AE155" s="232"/>
      <c r="AF155" s="232"/>
      <c r="AG155" s="232"/>
      <c r="AH155" s="232"/>
      <c r="AI155" s="232"/>
      <c r="AJ155" s="232"/>
      <c r="AK155" s="232"/>
      <c r="AL155" s="88"/>
      <c r="AM155" s="334"/>
      <c r="AN155" s="55"/>
      <c r="AO155" s="232"/>
      <c r="AP155" s="232"/>
      <c r="AQ155" s="232"/>
    </row>
    <row r="156" spans="1:43" x14ac:dyDescent="0.2">
      <c r="A156" s="232"/>
      <c r="B156" s="328"/>
      <c r="C156" s="334"/>
      <c r="D156" s="55"/>
      <c r="E156" s="671"/>
      <c r="F156" s="671"/>
      <c r="G156" s="671"/>
      <c r="H156" s="671"/>
      <c r="I156" s="671"/>
      <c r="J156" s="671"/>
      <c r="K156" s="671"/>
      <c r="L156" s="671"/>
      <c r="M156" s="671"/>
      <c r="N156" s="671"/>
      <c r="O156" s="671"/>
      <c r="P156" s="671"/>
      <c r="Q156" s="671"/>
      <c r="R156" s="671"/>
      <c r="S156" s="671"/>
      <c r="T156" s="671"/>
      <c r="U156" s="334"/>
      <c r="V156" s="55"/>
      <c r="W156" s="232"/>
      <c r="X156" s="232" t="s">
        <v>969</v>
      </c>
      <c r="Y156" s="232"/>
      <c r="Z156" s="232"/>
      <c r="AA156" s="232"/>
      <c r="AB156" s="232"/>
      <c r="AC156" s="232"/>
      <c r="AD156" s="232"/>
      <c r="AE156" s="232"/>
      <c r="AF156" s="232"/>
      <c r="AH156" s="51" t="s">
        <v>9</v>
      </c>
      <c r="AI156" s="51"/>
      <c r="AJ156" s="111"/>
      <c r="AK156" s="51"/>
      <c r="AL156" s="89" t="s">
        <v>91</v>
      </c>
      <c r="AM156" s="334"/>
      <c r="AN156" s="55"/>
      <c r="AO156" s="232"/>
      <c r="AP156" s="232"/>
      <c r="AQ156" s="232"/>
    </row>
    <row r="157" spans="1:43" x14ac:dyDescent="0.2">
      <c r="A157" s="232"/>
      <c r="B157" s="328"/>
      <c r="C157" s="334"/>
      <c r="D157" s="55"/>
      <c r="E157" s="671"/>
      <c r="F157" s="671"/>
      <c r="G157" s="671"/>
      <c r="H157" s="671"/>
      <c r="I157" s="671"/>
      <c r="J157" s="671"/>
      <c r="K157" s="671"/>
      <c r="L157" s="671"/>
      <c r="M157" s="671"/>
      <c r="N157" s="671"/>
      <c r="O157" s="671"/>
      <c r="P157" s="671"/>
      <c r="Q157" s="671"/>
      <c r="R157" s="671"/>
      <c r="S157" s="671"/>
      <c r="T157" s="671"/>
      <c r="U157" s="334"/>
      <c r="V157" s="55"/>
      <c r="W157" s="232" t="s">
        <v>941</v>
      </c>
      <c r="X157" s="232"/>
      <c r="Y157" s="232"/>
      <c r="Z157" s="232"/>
      <c r="AA157" s="232"/>
      <c r="AC157" s="51" t="s">
        <v>9</v>
      </c>
      <c r="AD157" s="111"/>
      <c r="AE157" s="51"/>
      <c r="AF157" s="51"/>
      <c r="AG157" s="51"/>
      <c r="AH157" s="51"/>
      <c r="AI157" s="51"/>
      <c r="AJ157" s="51"/>
      <c r="AK157" s="51"/>
      <c r="AL157" s="89" t="s">
        <v>109</v>
      </c>
      <c r="AM157" s="334"/>
      <c r="AN157" s="55"/>
      <c r="AO157" s="232"/>
      <c r="AP157" s="232"/>
      <c r="AQ157" s="232"/>
    </row>
    <row r="158" spans="1:43" x14ac:dyDescent="0.2">
      <c r="A158" s="232"/>
      <c r="B158" s="328"/>
      <c r="C158" s="334"/>
      <c r="D158" s="55"/>
      <c r="E158" s="671"/>
      <c r="F158" s="671"/>
      <c r="G158" s="671"/>
      <c r="H158" s="671"/>
      <c r="I158" s="671"/>
      <c r="J158" s="671"/>
      <c r="K158" s="671"/>
      <c r="L158" s="671"/>
      <c r="M158" s="671"/>
      <c r="N158" s="671"/>
      <c r="O158" s="671"/>
      <c r="P158" s="671"/>
      <c r="Q158" s="671"/>
      <c r="R158" s="671"/>
      <c r="S158" s="671"/>
      <c r="T158" s="671"/>
      <c r="U158" s="334"/>
      <c r="V158" s="55"/>
      <c r="W158" s="232" t="s">
        <v>253</v>
      </c>
      <c r="X158" s="232"/>
      <c r="Y158" s="232"/>
      <c r="Z158" s="51" t="s">
        <v>9</v>
      </c>
      <c r="AA158" s="111"/>
      <c r="AB158" s="51"/>
      <c r="AC158" s="51"/>
      <c r="AD158" s="51"/>
      <c r="AE158" s="51"/>
      <c r="AF158" s="51"/>
      <c r="AG158" s="51"/>
      <c r="AH158" s="51"/>
      <c r="AI158" s="51"/>
      <c r="AJ158" s="51"/>
      <c r="AK158" s="51"/>
      <c r="AL158" s="89" t="s">
        <v>265</v>
      </c>
      <c r="AM158" s="334"/>
      <c r="AN158" s="55"/>
      <c r="AO158" s="232"/>
      <c r="AP158" s="232"/>
      <c r="AQ158" s="232"/>
    </row>
    <row r="159" spans="1:43" ht="6" customHeight="1" x14ac:dyDescent="0.2">
      <c r="A159" s="91"/>
      <c r="B159" s="90"/>
      <c r="C159" s="52"/>
      <c r="D159" s="28"/>
      <c r="E159" s="91"/>
      <c r="F159" s="91"/>
      <c r="G159" s="91"/>
      <c r="H159" s="91"/>
      <c r="I159" s="91"/>
      <c r="J159" s="91"/>
      <c r="K159" s="91"/>
      <c r="L159" s="91"/>
      <c r="M159" s="91"/>
      <c r="N159" s="91"/>
      <c r="O159" s="91"/>
      <c r="P159" s="91"/>
      <c r="Q159" s="91"/>
      <c r="R159" s="91"/>
      <c r="S159" s="91"/>
      <c r="T159" s="91"/>
      <c r="U159" s="52"/>
      <c r="V159" s="28"/>
      <c r="W159" s="91"/>
      <c r="X159" s="91"/>
      <c r="Y159" s="91"/>
      <c r="Z159" s="91"/>
      <c r="AA159" s="91"/>
      <c r="AB159" s="91"/>
      <c r="AC159" s="91"/>
      <c r="AD159" s="91"/>
      <c r="AE159" s="91"/>
      <c r="AF159" s="91"/>
      <c r="AG159" s="91"/>
      <c r="AH159" s="91"/>
      <c r="AI159" s="91"/>
      <c r="AJ159" s="91"/>
      <c r="AK159" s="91"/>
      <c r="AL159" s="92"/>
      <c r="AM159" s="52"/>
      <c r="AN159" s="28"/>
      <c r="AO159" s="91"/>
      <c r="AP159" s="91"/>
      <c r="AQ159" s="91"/>
    </row>
    <row r="160" spans="1:43" ht="6" customHeight="1" x14ac:dyDescent="0.2">
      <c r="A160" s="18"/>
      <c r="B160" s="326"/>
      <c r="C160" s="50"/>
      <c r="D160" s="29"/>
      <c r="E160" s="18"/>
      <c r="F160" s="18"/>
      <c r="G160" s="18"/>
      <c r="H160" s="18"/>
      <c r="I160" s="18"/>
      <c r="J160" s="18"/>
      <c r="K160" s="18"/>
      <c r="L160" s="18"/>
      <c r="M160" s="18"/>
      <c r="N160" s="18"/>
      <c r="O160" s="18"/>
      <c r="P160" s="18"/>
      <c r="Q160" s="18"/>
      <c r="R160" s="18"/>
      <c r="S160" s="18"/>
      <c r="T160" s="18"/>
      <c r="U160" s="50"/>
      <c r="V160" s="29"/>
      <c r="W160" s="18"/>
      <c r="X160" s="18"/>
      <c r="Y160" s="18"/>
      <c r="Z160" s="18"/>
      <c r="AA160" s="18"/>
      <c r="AB160" s="18"/>
      <c r="AC160" s="18"/>
      <c r="AD160" s="18"/>
      <c r="AE160" s="18"/>
      <c r="AF160" s="18"/>
      <c r="AG160" s="18"/>
      <c r="AH160" s="18"/>
      <c r="AI160" s="18"/>
      <c r="AJ160" s="18"/>
      <c r="AK160" s="18"/>
      <c r="AL160" s="26"/>
      <c r="AM160" s="50"/>
      <c r="AN160" s="29"/>
      <c r="AO160" s="18"/>
      <c r="AP160" s="18"/>
      <c r="AQ160" s="18"/>
    </row>
    <row r="161" spans="1:64" ht="11.25" customHeight="1" x14ac:dyDescent="0.2">
      <c r="A161" s="232"/>
      <c r="B161" s="328">
        <v>925</v>
      </c>
      <c r="C161" s="334"/>
      <c r="D161" s="55"/>
      <c r="E161" s="671" t="str">
        <f ca="1">VLOOKUP(INDIRECT(ADDRESS(ROW(),COLUMN()-3)),Language_Translations,MATCH(Language_Selected,Language_Options,0),FALSE)</f>
        <v>Do you own this or any other house either alone or jointly with someone else?</v>
      </c>
      <c r="F161" s="671"/>
      <c r="G161" s="671"/>
      <c r="H161" s="671"/>
      <c r="I161" s="671"/>
      <c r="J161" s="671"/>
      <c r="K161" s="671"/>
      <c r="L161" s="671"/>
      <c r="M161" s="671"/>
      <c r="N161" s="671"/>
      <c r="O161" s="671"/>
      <c r="P161" s="671"/>
      <c r="Q161" s="671"/>
      <c r="R161" s="671"/>
      <c r="S161" s="671"/>
      <c r="T161" s="671"/>
      <c r="U161" s="334"/>
      <c r="V161" s="55"/>
      <c r="W161" s="232" t="s">
        <v>974</v>
      </c>
      <c r="X161" s="232"/>
      <c r="Y161" s="232"/>
      <c r="Z161" s="232"/>
      <c r="AA161" s="232"/>
      <c r="AB161" s="51" t="s">
        <v>9</v>
      </c>
      <c r="AC161" s="111"/>
      <c r="AD161" s="51"/>
      <c r="AE161" s="51"/>
      <c r="AF161" s="51"/>
      <c r="AG161" s="51"/>
      <c r="AH161" s="51"/>
      <c r="AI161" s="51"/>
      <c r="AJ161" s="51"/>
      <c r="AK161" s="51"/>
      <c r="AL161" s="89" t="s">
        <v>67</v>
      </c>
      <c r="AM161" s="334"/>
      <c r="AN161" s="55"/>
      <c r="AO161" s="232"/>
      <c r="AP161" s="232"/>
      <c r="AQ161" s="232"/>
    </row>
    <row r="162" spans="1:64" x14ac:dyDescent="0.2">
      <c r="A162" s="232"/>
      <c r="B162" s="328"/>
      <c r="C162" s="334"/>
      <c r="D162" s="55"/>
      <c r="E162" s="671"/>
      <c r="F162" s="671"/>
      <c r="G162" s="671"/>
      <c r="H162" s="671"/>
      <c r="I162" s="671"/>
      <c r="J162" s="671"/>
      <c r="K162" s="671"/>
      <c r="L162" s="671"/>
      <c r="M162" s="671"/>
      <c r="N162" s="671"/>
      <c r="O162" s="671"/>
      <c r="P162" s="671"/>
      <c r="Q162" s="671"/>
      <c r="R162" s="671"/>
      <c r="S162" s="671"/>
      <c r="T162" s="671"/>
      <c r="U162" s="334"/>
      <c r="V162" s="55"/>
      <c r="W162" s="232" t="s">
        <v>975</v>
      </c>
      <c r="X162" s="232"/>
      <c r="Y162" s="232"/>
      <c r="Z162" s="232"/>
      <c r="AA162" s="232"/>
      <c r="AC162" s="111"/>
      <c r="AE162" s="51"/>
      <c r="AF162" s="51"/>
      <c r="AH162" s="51"/>
      <c r="AK162" s="51" t="s">
        <v>9</v>
      </c>
      <c r="AL162" s="89" t="s">
        <v>68</v>
      </c>
      <c r="AM162" s="334"/>
      <c r="AN162" s="55"/>
      <c r="AO162" s="232"/>
      <c r="AP162" s="232"/>
      <c r="AQ162" s="232"/>
    </row>
    <row r="163" spans="1:64" x14ac:dyDescent="0.2">
      <c r="A163" s="232"/>
      <c r="B163" s="328"/>
      <c r="C163" s="334"/>
      <c r="D163" s="55"/>
      <c r="E163" s="671"/>
      <c r="F163" s="671"/>
      <c r="G163" s="671"/>
      <c r="H163" s="671"/>
      <c r="I163" s="671"/>
      <c r="J163" s="671"/>
      <c r="K163" s="671"/>
      <c r="L163" s="671"/>
      <c r="M163" s="671"/>
      <c r="N163" s="671"/>
      <c r="O163" s="671"/>
      <c r="P163" s="671"/>
      <c r="Q163" s="671"/>
      <c r="R163" s="671"/>
      <c r="S163" s="671"/>
      <c r="T163" s="671"/>
      <c r="U163" s="334"/>
      <c r="V163" s="55"/>
      <c r="W163" t="s">
        <v>976</v>
      </c>
      <c r="AI163" s="111"/>
      <c r="AJ163" s="51" t="s">
        <v>9</v>
      </c>
      <c r="AK163" s="51"/>
      <c r="AL163" s="89" t="s">
        <v>69</v>
      </c>
      <c r="AM163" s="334"/>
      <c r="AN163" s="55"/>
      <c r="AO163" s="232"/>
      <c r="AP163" s="232"/>
      <c r="AQ163" s="232"/>
    </row>
    <row r="164" spans="1:64" x14ac:dyDescent="0.2">
      <c r="A164" s="232"/>
      <c r="B164" s="328"/>
      <c r="C164" s="334"/>
      <c r="D164" s="55"/>
      <c r="E164" s="671"/>
      <c r="F164" s="671"/>
      <c r="G164" s="671"/>
      <c r="H164" s="671"/>
      <c r="I164" s="671"/>
      <c r="J164" s="671"/>
      <c r="K164" s="671"/>
      <c r="L164" s="671"/>
      <c r="M164" s="671"/>
      <c r="N164" s="671"/>
      <c r="O164" s="671"/>
      <c r="P164" s="671"/>
      <c r="Q164" s="671"/>
      <c r="R164" s="671"/>
      <c r="S164" s="671"/>
      <c r="T164" s="671"/>
      <c r="U164" s="334"/>
      <c r="V164" s="55"/>
      <c r="W164" t="s">
        <v>977</v>
      </c>
      <c r="AH164" s="51"/>
      <c r="AI164" s="111"/>
      <c r="AJ164" s="51"/>
      <c r="AK164" s="51"/>
      <c r="AL164" s="89"/>
      <c r="AM164" s="334"/>
      <c r="AN164" s="55"/>
      <c r="AO164" s="232"/>
      <c r="AP164" s="232"/>
      <c r="AQ164" s="232"/>
    </row>
    <row r="165" spans="1:64" x14ac:dyDescent="0.2">
      <c r="A165" s="232"/>
      <c r="B165" s="328"/>
      <c r="C165" s="334"/>
      <c r="D165" s="55"/>
      <c r="E165" s="671"/>
      <c r="F165" s="671"/>
      <c r="G165" s="671"/>
      <c r="H165" s="671"/>
      <c r="I165" s="671"/>
      <c r="J165" s="671"/>
      <c r="K165" s="671"/>
      <c r="L165" s="671"/>
      <c r="M165" s="671"/>
      <c r="N165" s="671"/>
      <c r="O165" s="671"/>
      <c r="P165" s="671"/>
      <c r="Q165" s="671"/>
      <c r="R165" s="671"/>
      <c r="S165" s="671"/>
      <c r="T165" s="671"/>
      <c r="U165" s="334"/>
      <c r="V165" s="55"/>
      <c r="X165" t="s">
        <v>978</v>
      </c>
      <c r="AF165" s="51" t="s">
        <v>9</v>
      </c>
      <c r="AG165" s="51"/>
      <c r="AH165" s="111"/>
      <c r="AI165" s="51"/>
      <c r="AJ165" s="51"/>
      <c r="AK165" s="51"/>
      <c r="AL165" s="89" t="s">
        <v>98</v>
      </c>
      <c r="AM165" s="334"/>
      <c r="AN165" s="55"/>
      <c r="AO165" s="232"/>
      <c r="AP165" s="232"/>
      <c r="AQ165" s="232"/>
    </row>
    <row r="166" spans="1:64" x14ac:dyDescent="0.2">
      <c r="A166" s="232"/>
      <c r="B166" s="328"/>
      <c r="C166" s="334"/>
      <c r="D166" s="55"/>
      <c r="E166" s="671"/>
      <c r="F166" s="671"/>
      <c r="G166" s="671"/>
      <c r="H166" s="671"/>
      <c r="I166" s="671"/>
      <c r="J166" s="671"/>
      <c r="K166" s="671"/>
      <c r="L166" s="671"/>
      <c r="M166" s="671"/>
      <c r="N166" s="671"/>
      <c r="O166" s="671"/>
      <c r="P166" s="671"/>
      <c r="Q166" s="671"/>
      <c r="R166" s="671"/>
      <c r="S166" s="671"/>
      <c r="T166" s="671"/>
      <c r="U166" s="334"/>
      <c r="V166" s="55"/>
      <c r="W166" s="232" t="s">
        <v>979</v>
      </c>
      <c r="X166" s="232"/>
      <c r="Y166" s="232"/>
      <c r="Z166" s="232"/>
      <c r="AA166" s="232"/>
      <c r="AB166" s="232"/>
      <c r="AC166" s="232"/>
      <c r="AD166" s="232"/>
      <c r="AE166" s="232"/>
      <c r="AF166" s="51" t="s">
        <v>9</v>
      </c>
      <c r="AG166" s="51"/>
      <c r="AH166" s="111"/>
      <c r="AI166" s="51"/>
      <c r="AJ166" s="51"/>
      <c r="AK166" s="51"/>
      <c r="AL166" s="89" t="s">
        <v>100</v>
      </c>
      <c r="AM166" s="334"/>
      <c r="AN166" s="55"/>
      <c r="AO166" s="232"/>
      <c r="AP166" s="232"/>
      <c r="AQ166" s="232"/>
      <c r="BL166" s="449"/>
    </row>
    <row r="167" spans="1:64" x14ac:dyDescent="0.2">
      <c r="A167" s="232"/>
      <c r="B167" s="328"/>
      <c r="C167" s="334"/>
      <c r="D167" s="55"/>
      <c r="E167" s="671"/>
      <c r="F167" s="671"/>
      <c r="G167" s="671"/>
      <c r="H167" s="671"/>
      <c r="I167" s="671"/>
      <c r="J167" s="671"/>
      <c r="K167" s="671"/>
      <c r="L167" s="671"/>
      <c r="M167" s="671"/>
      <c r="N167" s="671"/>
      <c r="O167" s="671"/>
      <c r="P167" s="671"/>
      <c r="Q167" s="671"/>
      <c r="R167" s="671"/>
      <c r="S167" s="671"/>
      <c r="T167" s="671"/>
      <c r="U167" s="334"/>
      <c r="V167" s="55"/>
      <c r="W167" s="232" t="s">
        <v>980</v>
      </c>
      <c r="X167" s="232"/>
      <c r="Y167" s="232"/>
      <c r="Z167" s="232"/>
      <c r="AA167" s="232"/>
      <c r="AB167" s="232"/>
      <c r="AC167" s="51" t="s">
        <v>9</v>
      </c>
      <c r="AD167" s="51"/>
      <c r="AE167" s="51"/>
      <c r="AF167" s="51"/>
      <c r="AG167" s="51"/>
      <c r="AH167" s="51"/>
      <c r="AI167" s="51"/>
      <c r="AJ167" s="51"/>
      <c r="AK167" s="51"/>
      <c r="AL167" s="321" t="s">
        <v>268</v>
      </c>
      <c r="AM167" s="334"/>
      <c r="AN167" s="55"/>
      <c r="AO167" s="232"/>
      <c r="AP167" s="232">
        <v>928</v>
      </c>
      <c r="AQ167" s="232"/>
    </row>
    <row r="168" spans="1:64" ht="6" customHeight="1" x14ac:dyDescent="0.2">
      <c r="A168" s="91"/>
      <c r="B168" s="90"/>
      <c r="C168" s="52"/>
      <c r="D168" s="28"/>
      <c r="E168" s="91"/>
      <c r="F168" s="91"/>
      <c r="G168" s="91"/>
      <c r="H168" s="91"/>
      <c r="I168" s="91"/>
      <c r="J168" s="91"/>
      <c r="K168" s="91"/>
      <c r="L168" s="91"/>
      <c r="M168" s="91"/>
      <c r="N168" s="91"/>
      <c r="O168" s="91"/>
      <c r="P168" s="91"/>
      <c r="Q168" s="91"/>
      <c r="R168" s="91"/>
      <c r="S168" s="91"/>
      <c r="T168" s="91"/>
      <c r="U168" s="52"/>
      <c r="V168" s="28"/>
      <c r="W168" s="91"/>
      <c r="X168" s="91"/>
      <c r="Y168" s="91"/>
      <c r="Z168" s="91"/>
      <c r="AA168" s="91"/>
      <c r="AB168" s="91"/>
      <c r="AC168" s="91"/>
      <c r="AD168" s="91"/>
      <c r="AE168" s="91"/>
      <c r="AF168" s="91"/>
      <c r="AG168" s="91"/>
      <c r="AH168" s="91"/>
      <c r="AI168" s="91"/>
      <c r="AJ168" s="91"/>
      <c r="AK168" s="91"/>
      <c r="AL168" s="92"/>
      <c r="AM168" s="52"/>
      <c r="AN168" s="28"/>
      <c r="AO168" s="91"/>
      <c r="AP168" s="91"/>
      <c r="AQ168" s="91"/>
    </row>
    <row r="169" spans="1:64" ht="6" customHeight="1" x14ac:dyDescent="0.2">
      <c r="A169" s="18"/>
      <c r="B169" s="326"/>
      <c r="C169" s="50"/>
      <c r="D169" s="29"/>
      <c r="E169" s="18"/>
      <c r="F169" s="18"/>
      <c r="G169" s="18"/>
      <c r="H169" s="18"/>
      <c r="I169" s="18"/>
      <c r="J169" s="18"/>
      <c r="K169" s="18"/>
      <c r="L169" s="18"/>
      <c r="M169" s="18"/>
      <c r="N169" s="18"/>
      <c r="O169" s="18"/>
      <c r="P169" s="18"/>
      <c r="Q169" s="18"/>
      <c r="R169" s="18"/>
      <c r="S169" s="18"/>
      <c r="T169" s="18"/>
      <c r="U169" s="50"/>
      <c r="V169" s="29"/>
      <c r="W169" s="18"/>
      <c r="X169" s="18"/>
      <c r="Y169" s="18"/>
      <c r="Z169" s="18"/>
      <c r="AA169" s="18"/>
      <c r="AB169" s="18"/>
      <c r="AC169" s="18"/>
      <c r="AD169" s="18"/>
      <c r="AE169" s="18"/>
      <c r="AF169" s="18"/>
      <c r="AG169" s="18"/>
      <c r="AH169" s="18"/>
      <c r="AI169" s="18"/>
      <c r="AJ169" s="18"/>
      <c r="AK169" s="18"/>
      <c r="AL169" s="26"/>
      <c r="AM169" s="50"/>
      <c r="AN169" s="29"/>
      <c r="AO169" s="18"/>
      <c r="AP169" s="18"/>
      <c r="AQ169" s="18"/>
    </row>
    <row r="170" spans="1:64" ht="11.25" customHeight="1" x14ac:dyDescent="0.2">
      <c r="A170" s="232"/>
      <c r="B170" s="328">
        <v>926</v>
      </c>
      <c r="C170" s="334"/>
      <c r="D170" s="55"/>
      <c r="E170" s="671" t="str">
        <f ca="1">VLOOKUP(INDIRECT(ADDRESS(ROW(),COLUMN()-3)),Language_Translations,MATCH(Language_Selected,Language_Options,0),FALSE)</f>
        <v>Do you have a title deed or other government recognized document for any house you own?</v>
      </c>
      <c r="F170" s="671"/>
      <c r="G170" s="671"/>
      <c r="H170" s="671"/>
      <c r="I170" s="671"/>
      <c r="J170" s="671"/>
      <c r="K170" s="671"/>
      <c r="L170" s="671"/>
      <c r="M170" s="671"/>
      <c r="N170" s="671"/>
      <c r="O170" s="671"/>
      <c r="P170" s="671"/>
      <c r="Q170" s="671"/>
      <c r="R170" s="671"/>
      <c r="S170" s="671"/>
      <c r="T170" s="671"/>
      <c r="U170" s="334"/>
      <c r="V170" s="55"/>
      <c r="W170" s="232" t="s">
        <v>112</v>
      </c>
      <c r="X170" s="232"/>
      <c r="Y170" s="51" t="s">
        <v>9</v>
      </c>
      <c r="Z170" s="51"/>
      <c r="AA170" s="51"/>
      <c r="AB170" s="111"/>
      <c r="AC170" s="111"/>
      <c r="AD170" s="51"/>
      <c r="AE170" s="51"/>
      <c r="AF170" s="51"/>
      <c r="AG170" s="51"/>
      <c r="AH170" s="51"/>
      <c r="AI170" s="51"/>
      <c r="AJ170" s="51"/>
      <c r="AK170" s="51"/>
      <c r="AL170" s="89" t="s">
        <v>87</v>
      </c>
      <c r="AM170" s="334"/>
      <c r="AN170" s="55"/>
      <c r="AO170" s="232"/>
      <c r="AP170" s="232"/>
      <c r="AQ170" s="232"/>
    </row>
    <row r="171" spans="1:64" x14ac:dyDescent="0.2">
      <c r="A171" s="232"/>
      <c r="B171" s="328"/>
      <c r="C171" s="334"/>
      <c r="D171" s="55"/>
      <c r="E171" s="671"/>
      <c r="F171" s="671"/>
      <c r="G171" s="671"/>
      <c r="H171" s="671"/>
      <c r="I171" s="671"/>
      <c r="J171" s="671"/>
      <c r="K171" s="671"/>
      <c r="L171" s="671"/>
      <c r="M171" s="671"/>
      <c r="N171" s="671"/>
      <c r="O171" s="671"/>
      <c r="P171" s="671"/>
      <c r="Q171" s="671"/>
      <c r="R171" s="671"/>
      <c r="S171" s="671"/>
      <c r="T171" s="671"/>
      <c r="U171" s="334"/>
      <c r="V171" s="55"/>
      <c r="W171" s="232" t="s">
        <v>113</v>
      </c>
      <c r="X171" s="232"/>
      <c r="Y171" s="51" t="s">
        <v>9</v>
      </c>
      <c r="Z171" s="51"/>
      <c r="AA171" s="51"/>
      <c r="AB171" s="111"/>
      <c r="AC171" s="111"/>
      <c r="AD171" s="111"/>
      <c r="AE171" s="51"/>
      <c r="AF171" s="51"/>
      <c r="AG171" s="51"/>
      <c r="AH171" s="51"/>
      <c r="AI171" s="51"/>
      <c r="AJ171" s="51"/>
      <c r="AK171" s="51"/>
      <c r="AL171" s="89" t="s">
        <v>89</v>
      </c>
      <c r="AM171" s="334"/>
      <c r="AN171" s="55"/>
      <c r="AO171" s="232"/>
      <c r="AP171" s="684">
        <v>928</v>
      </c>
      <c r="AQ171" s="232"/>
    </row>
    <row r="172" spans="1:64" x14ac:dyDescent="0.2">
      <c r="A172" s="232"/>
      <c r="B172" s="328"/>
      <c r="C172" s="334"/>
      <c r="D172" s="55"/>
      <c r="E172" s="671"/>
      <c r="F172" s="671"/>
      <c r="G172" s="671"/>
      <c r="H172" s="671"/>
      <c r="I172" s="671"/>
      <c r="J172" s="671"/>
      <c r="K172" s="671"/>
      <c r="L172" s="671"/>
      <c r="M172" s="671"/>
      <c r="N172" s="671"/>
      <c r="O172" s="671"/>
      <c r="P172" s="671"/>
      <c r="Q172" s="671"/>
      <c r="R172" s="671"/>
      <c r="S172" s="671"/>
      <c r="T172" s="671"/>
      <c r="U172" s="334"/>
      <c r="V172" s="55"/>
      <c r="W172" s="232" t="s">
        <v>260</v>
      </c>
      <c r="X172" s="232"/>
      <c r="Y172" s="232"/>
      <c r="Z172" s="232"/>
      <c r="AA172" s="232"/>
      <c r="AB172" s="51" t="s">
        <v>9</v>
      </c>
      <c r="AC172" s="51"/>
      <c r="AD172" s="51"/>
      <c r="AE172" s="51"/>
      <c r="AF172" s="111"/>
      <c r="AG172" s="51"/>
      <c r="AH172" s="111"/>
      <c r="AI172" s="51"/>
      <c r="AJ172" s="51"/>
      <c r="AK172" s="51"/>
      <c r="AL172" s="89" t="s">
        <v>212</v>
      </c>
      <c r="AM172" s="334"/>
      <c r="AN172" s="55"/>
      <c r="AO172" s="232"/>
      <c r="AP172" s="684"/>
      <c r="AQ172" s="232"/>
    </row>
    <row r="173" spans="1:64" ht="6" customHeight="1" x14ac:dyDescent="0.2">
      <c r="A173" s="91"/>
      <c r="B173" s="90"/>
      <c r="C173" s="52"/>
      <c r="D173" s="28"/>
      <c r="E173" s="91"/>
      <c r="F173" s="91"/>
      <c r="G173" s="91"/>
      <c r="H173" s="91"/>
      <c r="I173" s="91"/>
      <c r="J173" s="91"/>
      <c r="K173" s="91"/>
      <c r="L173" s="91"/>
      <c r="M173" s="91"/>
      <c r="N173" s="91"/>
      <c r="O173" s="91"/>
      <c r="P173" s="91"/>
      <c r="Q173" s="91"/>
      <c r="R173" s="91"/>
      <c r="S173" s="91"/>
      <c r="T173" s="91"/>
      <c r="U173" s="52"/>
      <c r="V173" s="28"/>
      <c r="W173" s="91"/>
      <c r="X173" s="91"/>
      <c r="Y173" s="91"/>
      <c r="Z173" s="91"/>
      <c r="AA173" s="91"/>
      <c r="AB173" s="91"/>
      <c r="AC173" s="91"/>
      <c r="AD173" s="91"/>
      <c r="AE173" s="91"/>
      <c r="AF173" s="91"/>
      <c r="AG173" s="91"/>
      <c r="AH173" s="91"/>
      <c r="AI173" s="91"/>
      <c r="AJ173" s="91"/>
      <c r="AK173" s="91"/>
      <c r="AL173" s="92"/>
      <c r="AM173" s="52"/>
      <c r="AN173" s="28"/>
      <c r="AO173" s="91"/>
      <c r="AP173" s="91"/>
      <c r="AQ173" s="91"/>
    </row>
    <row r="174" spans="1:64" ht="6" customHeight="1" x14ac:dyDescent="0.2">
      <c r="A174" s="18"/>
      <c r="B174" s="326"/>
      <c r="C174" s="50"/>
      <c r="D174" s="29"/>
      <c r="E174" s="18"/>
      <c r="F174" s="18"/>
      <c r="G174" s="18"/>
      <c r="H174" s="18"/>
      <c r="I174" s="18"/>
      <c r="J174" s="18"/>
      <c r="K174" s="18"/>
      <c r="L174" s="18"/>
      <c r="M174" s="18"/>
      <c r="N174" s="18"/>
      <c r="O174" s="18"/>
      <c r="P174" s="18"/>
      <c r="Q174" s="18"/>
      <c r="R174" s="18"/>
      <c r="S174" s="18"/>
      <c r="T174" s="18"/>
      <c r="U174" s="50"/>
      <c r="V174" s="29"/>
      <c r="W174" s="18"/>
      <c r="X174" s="18"/>
      <c r="Y174" s="18"/>
      <c r="Z174" s="18"/>
      <c r="AA174" s="18"/>
      <c r="AB174" s="18"/>
      <c r="AC174" s="18"/>
      <c r="AD174" s="18"/>
      <c r="AE174" s="18"/>
      <c r="AF174" s="18"/>
      <c r="AG174" s="18"/>
      <c r="AH174" s="18"/>
      <c r="AI174" s="18"/>
      <c r="AJ174" s="18"/>
      <c r="AK174" s="18"/>
      <c r="AL174" s="26"/>
      <c r="AM174" s="50"/>
      <c r="AN174" s="29"/>
      <c r="AO174" s="18"/>
      <c r="AP174" s="18"/>
      <c r="AQ174" s="18"/>
    </row>
    <row r="175" spans="1:64" ht="11.25" customHeight="1" x14ac:dyDescent="0.2">
      <c r="A175" s="232"/>
      <c r="B175" s="328">
        <v>927</v>
      </c>
      <c r="C175" s="334"/>
      <c r="D175" s="55"/>
      <c r="E175" s="671" t="str">
        <f ca="1">VLOOKUP(INDIRECT(ADDRESS(ROW(),COLUMN()-3)),Language_Translations,MATCH(Language_Selected,Language_Options,0),FALSE)</f>
        <v>Is your name on this document?</v>
      </c>
      <c r="F175" s="671"/>
      <c r="G175" s="671"/>
      <c r="H175" s="671"/>
      <c r="I175" s="671"/>
      <c r="J175" s="671"/>
      <c r="K175" s="671"/>
      <c r="L175" s="671"/>
      <c r="M175" s="671"/>
      <c r="N175" s="671"/>
      <c r="O175" s="671"/>
      <c r="P175" s="671"/>
      <c r="Q175" s="671"/>
      <c r="R175" s="671"/>
      <c r="S175" s="671"/>
      <c r="T175" s="671"/>
      <c r="U175" s="334"/>
      <c r="V175" s="55"/>
      <c r="W175" s="232" t="s">
        <v>112</v>
      </c>
      <c r="X175" s="232"/>
      <c r="Y175" s="51" t="s">
        <v>9</v>
      </c>
      <c r="Z175" s="51"/>
      <c r="AA175" s="51"/>
      <c r="AB175" s="111"/>
      <c r="AC175" s="111"/>
      <c r="AD175" s="51"/>
      <c r="AE175" s="51"/>
      <c r="AF175" s="51"/>
      <c r="AG175" s="51"/>
      <c r="AH175" s="51"/>
      <c r="AI175" s="51"/>
      <c r="AJ175" s="51"/>
      <c r="AK175" s="51"/>
      <c r="AL175" s="89" t="s">
        <v>87</v>
      </c>
      <c r="AM175" s="334"/>
      <c r="AN175" s="55"/>
      <c r="AO175" s="232"/>
      <c r="AP175" s="232"/>
      <c r="AQ175" s="232"/>
    </row>
    <row r="176" spans="1:64" x14ac:dyDescent="0.2">
      <c r="A176" s="232"/>
      <c r="B176" s="328"/>
      <c r="C176" s="334"/>
      <c r="D176" s="55"/>
      <c r="E176" s="671"/>
      <c r="F176" s="671"/>
      <c r="G176" s="671"/>
      <c r="H176" s="671"/>
      <c r="I176" s="671"/>
      <c r="J176" s="671"/>
      <c r="K176" s="671"/>
      <c r="L176" s="671"/>
      <c r="M176" s="671"/>
      <c r="N176" s="671"/>
      <c r="O176" s="671"/>
      <c r="P176" s="671"/>
      <c r="Q176" s="671"/>
      <c r="R176" s="671"/>
      <c r="S176" s="671"/>
      <c r="T176" s="671"/>
      <c r="U176" s="334"/>
      <c r="V176" s="55"/>
      <c r="W176" s="232" t="s">
        <v>113</v>
      </c>
      <c r="X176" s="232"/>
      <c r="Y176" s="51" t="s">
        <v>9</v>
      </c>
      <c r="Z176" s="51"/>
      <c r="AA176" s="51"/>
      <c r="AB176" s="111"/>
      <c r="AC176" s="111"/>
      <c r="AD176" s="111"/>
      <c r="AE176" s="51"/>
      <c r="AF176" s="51"/>
      <c r="AG176" s="51"/>
      <c r="AH176" s="51"/>
      <c r="AI176" s="51"/>
      <c r="AJ176" s="51"/>
      <c r="AK176" s="51"/>
      <c r="AL176" s="89" t="s">
        <v>89</v>
      </c>
      <c r="AM176" s="334"/>
      <c r="AN176" s="55"/>
      <c r="AO176" s="232"/>
      <c r="AP176" s="2"/>
      <c r="AQ176" s="232"/>
    </row>
    <row r="177" spans="1:43" x14ac:dyDescent="0.2">
      <c r="A177" s="232"/>
      <c r="B177" s="328"/>
      <c r="C177" s="334"/>
      <c r="D177" s="55"/>
      <c r="E177" s="671"/>
      <c r="F177" s="671"/>
      <c r="G177" s="671"/>
      <c r="H177" s="671"/>
      <c r="I177" s="671"/>
      <c r="J177" s="671"/>
      <c r="K177" s="671"/>
      <c r="L177" s="671"/>
      <c r="M177" s="671"/>
      <c r="N177" s="671"/>
      <c r="O177" s="671"/>
      <c r="P177" s="671"/>
      <c r="Q177" s="671"/>
      <c r="R177" s="671"/>
      <c r="S177" s="671"/>
      <c r="T177" s="671"/>
      <c r="U177" s="334"/>
      <c r="V177" s="55"/>
      <c r="W177" s="232" t="s">
        <v>260</v>
      </c>
      <c r="X177" s="232"/>
      <c r="Y177" s="232"/>
      <c r="Z177" s="232"/>
      <c r="AA177" s="232"/>
      <c r="AB177" s="51" t="s">
        <v>9</v>
      </c>
      <c r="AC177" s="51"/>
      <c r="AD177" s="51"/>
      <c r="AE177" s="51"/>
      <c r="AF177" s="111"/>
      <c r="AG177" s="51"/>
      <c r="AH177" s="111"/>
      <c r="AI177" s="51"/>
      <c r="AJ177" s="51"/>
      <c r="AK177" s="51"/>
      <c r="AL177" s="89" t="s">
        <v>212</v>
      </c>
      <c r="AM177" s="334"/>
      <c r="AN177" s="55"/>
      <c r="AO177" s="232"/>
      <c r="AP177" s="2"/>
      <c r="AQ177" s="232"/>
    </row>
    <row r="178" spans="1:43" ht="6" customHeight="1" x14ac:dyDescent="0.2">
      <c r="A178" s="91"/>
      <c r="B178" s="90"/>
      <c r="C178" s="52"/>
      <c r="D178" s="28"/>
      <c r="E178" s="91"/>
      <c r="F178" s="91"/>
      <c r="G178" s="91"/>
      <c r="H178" s="91"/>
      <c r="I178" s="91"/>
      <c r="J178" s="91"/>
      <c r="K178" s="91"/>
      <c r="L178" s="91"/>
      <c r="M178" s="91"/>
      <c r="N178" s="91"/>
      <c r="O178" s="91"/>
      <c r="P178" s="91"/>
      <c r="Q178" s="91"/>
      <c r="R178" s="91"/>
      <c r="S178" s="91"/>
      <c r="T178" s="91"/>
      <c r="U178" s="52"/>
      <c r="V178" s="28"/>
      <c r="W178" s="91"/>
      <c r="X178" s="91"/>
      <c r="Y178" s="91"/>
      <c r="Z178" s="91"/>
      <c r="AA178" s="91"/>
      <c r="AB178" s="91"/>
      <c r="AC178" s="91"/>
      <c r="AD178" s="91"/>
      <c r="AE178" s="91"/>
      <c r="AF178" s="91"/>
      <c r="AG178" s="91"/>
      <c r="AH178" s="91"/>
      <c r="AI178" s="91"/>
      <c r="AJ178" s="91"/>
      <c r="AK178" s="91"/>
      <c r="AL178" s="92"/>
      <c r="AM178" s="52"/>
      <c r="AN178" s="28"/>
      <c r="AO178" s="91"/>
      <c r="AP178" s="91"/>
      <c r="AQ178" s="91"/>
    </row>
    <row r="179" spans="1:43" ht="6" customHeight="1" x14ac:dyDescent="0.2">
      <c r="A179" s="18"/>
      <c r="B179" s="326"/>
      <c r="C179" s="50"/>
      <c r="D179" s="29"/>
      <c r="E179" s="18"/>
      <c r="F179" s="18"/>
      <c r="G179" s="18"/>
      <c r="H179" s="18"/>
      <c r="I179" s="18"/>
      <c r="J179" s="18"/>
      <c r="K179" s="18"/>
      <c r="L179" s="18"/>
      <c r="M179" s="18"/>
      <c r="N179" s="18"/>
      <c r="O179" s="18"/>
      <c r="P179" s="18"/>
      <c r="Q179" s="18"/>
      <c r="R179" s="18"/>
      <c r="S179" s="18"/>
      <c r="T179" s="18"/>
      <c r="U179" s="50"/>
      <c r="V179" s="29"/>
      <c r="W179" s="18"/>
      <c r="X179" s="18"/>
      <c r="Y179" s="18"/>
      <c r="Z179" s="18"/>
      <c r="AA179" s="18"/>
      <c r="AB179" s="18"/>
      <c r="AC179" s="18"/>
      <c r="AD179" s="18"/>
      <c r="AE179" s="18"/>
      <c r="AF179" s="18"/>
      <c r="AG179" s="18"/>
      <c r="AH179" s="18"/>
      <c r="AI179" s="18"/>
      <c r="AJ179" s="18"/>
      <c r="AK179" s="18"/>
      <c r="AL179" s="26"/>
      <c r="AM179" s="50"/>
      <c r="AN179" s="29"/>
      <c r="AO179" s="18"/>
      <c r="AP179" s="18"/>
      <c r="AQ179" s="18"/>
    </row>
    <row r="180" spans="1:43" x14ac:dyDescent="0.2">
      <c r="A180" s="232"/>
      <c r="B180" s="328">
        <v>928</v>
      </c>
      <c r="C180" s="334"/>
      <c r="D180" s="55"/>
      <c r="E180" s="671" t="str">
        <f ca="1">VLOOKUP(INDIRECT(ADDRESS(ROW(),COLUMN()-3)),Language_Translations,MATCH(Language_Selected,Language_Options,0),FALSE)</f>
        <v>Do you own any agricultural or non-agricultural land either alone or jointly with someone else?</v>
      </c>
      <c r="F180" s="671"/>
      <c r="G180" s="671"/>
      <c r="H180" s="671"/>
      <c r="I180" s="671"/>
      <c r="J180" s="671"/>
      <c r="K180" s="671"/>
      <c r="L180" s="671"/>
      <c r="M180" s="671"/>
      <c r="N180" s="671"/>
      <c r="O180" s="671"/>
      <c r="P180" s="671"/>
      <c r="Q180" s="671"/>
      <c r="R180" s="671"/>
      <c r="S180" s="671"/>
      <c r="T180" s="671"/>
      <c r="U180" s="334"/>
      <c r="V180" s="55"/>
      <c r="W180" s="232" t="s">
        <v>974</v>
      </c>
      <c r="X180" s="232"/>
      <c r="Y180" s="232"/>
      <c r="Z180" s="232"/>
      <c r="AA180" s="232"/>
      <c r="AB180" s="51" t="s">
        <v>9</v>
      </c>
      <c r="AC180" s="111"/>
      <c r="AD180" s="51"/>
      <c r="AE180" s="51"/>
      <c r="AF180" s="51"/>
      <c r="AG180" s="51"/>
      <c r="AH180" s="51"/>
      <c r="AI180" s="51"/>
      <c r="AJ180" s="51"/>
      <c r="AK180" s="51"/>
      <c r="AL180" s="89" t="s">
        <v>67</v>
      </c>
      <c r="AM180" s="334"/>
      <c r="AN180" s="55"/>
      <c r="AO180" s="232"/>
      <c r="AP180" s="232"/>
      <c r="AQ180" s="232"/>
    </row>
    <row r="181" spans="1:43" x14ac:dyDescent="0.2">
      <c r="A181" s="232"/>
      <c r="B181" s="328"/>
      <c r="C181" s="334"/>
      <c r="D181" s="55"/>
      <c r="E181" s="671"/>
      <c r="F181" s="671"/>
      <c r="G181" s="671"/>
      <c r="H181" s="671"/>
      <c r="I181" s="671"/>
      <c r="J181" s="671"/>
      <c r="K181" s="671"/>
      <c r="L181" s="671"/>
      <c r="M181" s="671"/>
      <c r="N181" s="671"/>
      <c r="O181" s="671"/>
      <c r="P181" s="671"/>
      <c r="Q181" s="671"/>
      <c r="R181" s="671"/>
      <c r="S181" s="671"/>
      <c r="T181" s="671"/>
      <c r="U181" s="334"/>
      <c r="V181" s="55"/>
      <c r="W181" s="232" t="s">
        <v>975</v>
      </c>
      <c r="X181" s="232"/>
      <c r="Y181" s="232"/>
      <c r="Z181" s="232"/>
      <c r="AA181" s="232"/>
      <c r="AC181" s="111"/>
      <c r="AE181" s="51"/>
      <c r="AF181" s="51"/>
      <c r="AH181" s="51"/>
      <c r="AK181" s="51" t="s">
        <v>9</v>
      </c>
      <c r="AL181" s="89" t="s">
        <v>68</v>
      </c>
      <c r="AM181" s="334"/>
      <c r="AN181" s="55"/>
      <c r="AO181" s="232"/>
      <c r="AP181" s="232"/>
      <c r="AQ181" s="232"/>
    </row>
    <row r="182" spans="1:43" x14ac:dyDescent="0.2">
      <c r="A182" s="232"/>
      <c r="B182" s="328"/>
      <c r="C182" s="334"/>
      <c r="D182" s="55"/>
      <c r="E182" s="671"/>
      <c r="F182" s="671"/>
      <c r="G182" s="671"/>
      <c r="H182" s="671"/>
      <c r="I182" s="671"/>
      <c r="J182" s="671"/>
      <c r="K182" s="671"/>
      <c r="L182" s="671"/>
      <c r="M182" s="671"/>
      <c r="N182" s="671"/>
      <c r="O182" s="671"/>
      <c r="P182" s="671"/>
      <c r="Q182" s="671"/>
      <c r="R182" s="671"/>
      <c r="S182" s="671"/>
      <c r="T182" s="671"/>
      <c r="U182" s="334"/>
      <c r="V182" s="55"/>
      <c r="W182" t="s">
        <v>976</v>
      </c>
      <c r="AI182" s="111"/>
      <c r="AJ182" s="51" t="s">
        <v>9</v>
      </c>
      <c r="AK182" s="51"/>
      <c r="AL182" s="89" t="s">
        <v>69</v>
      </c>
      <c r="AM182" s="334"/>
      <c r="AN182" s="55"/>
      <c r="AO182" s="232"/>
      <c r="AP182" s="232"/>
      <c r="AQ182" s="232"/>
    </row>
    <row r="183" spans="1:43" x14ac:dyDescent="0.2">
      <c r="A183" s="232"/>
      <c r="B183" s="328"/>
      <c r="C183" s="334"/>
      <c r="D183" s="55"/>
      <c r="E183" s="671"/>
      <c r="F183" s="671"/>
      <c r="G183" s="671"/>
      <c r="H183" s="671"/>
      <c r="I183" s="671"/>
      <c r="J183" s="671"/>
      <c r="K183" s="671"/>
      <c r="L183" s="671"/>
      <c r="M183" s="671"/>
      <c r="N183" s="671"/>
      <c r="O183" s="671"/>
      <c r="P183" s="671"/>
      <c r="Q183" s="671"/>
      <c r="R183" s="671"/>
      <c r="S183" s="671"/>
      <c r="T183" s="671"/>
      <c r="U183" s="334"/>
      <c r="V183" s="55"/>
      <c r="W183" t="s">
        <v>977</v>
      </c>
      <c r="AH183" s="51"/>
      <c r="AI183" s="111"/>
      <c r="AJ183" s="51"/>
      <c r="AK183" s="51"/>
      <c r="AL183" s="89"/>
      <c r="AM183" s="334"/>
      <c r="AN183" s="55"/>
      <c r="AO183" s="232"/>
      <c r="AP183" s="232"/>
      <c r="AQ183" s="232"/>
    </row>
    <row r="184" spans="1:43" x14ac:dyDescent="0.2">
      <c r="A184" s="232"/>
      <c r="B184" s="328"/>
      <c r="C184" s="334"/>
      <c r="D184" s="55"/>
      <c r="E184" s="671"/>
      <c r="F184" s="671"/>
      <c r="G184" s="671"/>
      <c r="H184" s="671"/>
      <c r="I184" s="671"/>
      <c r="J184" s="671"/>
      <c r="K184" s="671"/>
      <c r="L184" s="671"/>
      <c r="M184" s="671"/>
      <c r="N184" s="671"/>
      <c r="O184" s="671"/>
      <c r="P184" s="671"/>
      <c r="Q184" s="671"/>
      <c r="R184" s="671"/>
      <c r="S184" s="671"/>
      <c r="T184" s="671"/>
      <c r="U184" s="334"/>
      <c r="V184" s="55"/>
      <c r="X184" t="s">
        <v>978</v>
      </c>
      <c r="AF184" s="51" t="s">
        <v>9</v>
      </c>
      <c r="AG184" s="51"/>
      <c r="AH184" s="111"/>
      <c r="AI184" s="51"/>
      <c r="AJ184" s="51"/>
      <c r="AK184" s="51"/>
      <c r="AL184" s="89" t="s">
        <v>98</v>
      </c>
      <c r="AM184" s="334"/>
      <c r="AN184" s="55"/>
      <c r="AO184" s="232"/>
      <c r="AP184" s="232"/>
      <c r="AQ184" s="232"/>
    </row>
    <row r="185" spans="1:43" x14ac:dyDescent="0.2">
      <c r="A185" s="232"/>
      <c r="B185" s="328"/>
      <c r="C185" s="334"/>
      <c r="D185" s="55"/>
      <c r="E185" s="671"/>
      <c r="F185" s="671"/>
      <c r="G185" s="671"/>
      <c r="H185" s="671"/>
      <c r="I185" s="671"/>
      <c r="J185" s="671"/>
      <c r="K185" s="671"/>
      <c r="L185" s="671"/>
      <c r="M185" s="671"/>
      <c r="N185" s="671"/>
      <c r="O185" s="671"/>
      <c r="P185" s="671"/>
      <c r="Q185" s="671"/>
      <c r="R185" s="671"/>
      <c r="S185" s="671"/>
      <c r="T185" s="671"/>
      <c r="U185" s="334"/>
      <c r="V185" s="55"/>
      <c r="W185" s="232" t="s">
        <v>979</v>
      </c>
      <c r="X185" s="232"/>
      <c r="Y185" s="232"/>
      <c r="Z185" s="232"/>
      <c r="AA185" s="232"/>
      <c r="AB185" s="232"/>
      <c r="AC185" s="232"/>
      <c r="AD185" s="232"/>
      <c r="AE185" s="232"/>
      <c r="AF185" s="51" t="s">
        <v>9</v>
      </c>
      <c r="AG185" s="51"/>
      <c r="AH185" s="111"/>
      <c r="AI185" s="51"/>
      <c r="AJ185" s="51"/>
      <c r="AK185" s="51"/>
      <c r="AL185" s="89" t="s">
        <v>100</v>
      </c>
      <c r="AM185" s="334"/>
      <c r="AN185" s="55"/>
      <c r="AO185" s="232"/>
      <c r="AP185" s="232"/>
      <c r="AQ185" s="232"/>
    </row>
    <row r="186" spans="1:43" x14ac:dyDescent="0.2">
      <c r="A186" s="232"/>
      <c r="B186" s="328"/>
      <c r="C186" s="334"/>
      <c r="D186" s="55"/>
      <c r="E186" s="671"/>
      <c r="F186" s="671"/>
      <c r="G186" s="671"/>
      <c r="H186" s="671"/>
      <c r="I186" s="671"/>
      <c r="J186" s="671"/>
      <c r="K186" s="671"/>
      <c r="L186" s="671"/>
      <c r="M186" s="671"/>
      <c r="N186" s="671"/>
      <c r="O186" s="671"/>
      <c r="P186" s="671"/>
      <c r="Q186" s="671"/>
      <c r="R186" s="671"/>
      <c r="S186" s="671"/>
      <c r="T186" s="671"/>
      <c r="U186" s="334"/>
      <c r="V186" s="55"/>
      <c r="W186" s="232" t="s">
        <v>980</v>
      </c>
      <c r="X186" s="232"/>
      <c r="Y186" s="232"/>
      <c r="Z186" s="232"/>
      <c r="AA186" s="232"/>
      <c r="AB186" s="232"/>
      <c r="AC186" s="51" t="s">
        <v>9</v>
      </c>
      <c r="AD186" s="51"/>
      <c r="AE186" s="51"/>
      <c r="AF186" s="51"/>
      <c r="AG186" s="51"/>
      <c r="AH186" s="51"/>
      <c r="AI186" s="51"/>
      <c r="AJ186" s="51"/>
      <c r="AK186" s="51"/>
      <c r="AL186" s="321" t="s">
        <v>268</v>
      </c>
      <c r="AM186" s="334"/>
      <c r="AN186" s="55"/>
      <c r="AO186" s="232"/>
      <c r="AP186" s="232" t="s">
        <v>981</v>
      </c>
      <c r="AQ186" s="232"/>
    </row>
    <row r="187" spans="1:43" ht="6" customHeight="1" x14ac:dyDescent="0.2">
      <c r="A187" s="91"/>
      <c r="B187" s="90"/>
      <c r="C187" s="52"/>
      <c r="D187" s="28"/>
      <c r="E187" s="91"/>
      <c r="F187" s="91"/>
      <c r="G187" s="91"/>
      <c r="H187" s="91"/>
      <c r="I187" s="91"/>
      <c r="J187" s="91"/>
      <c r="K187" s="91"/>
      <c r="L187" s="91"/>
      <c r="M187" s="91"/>
      <c r="N187" s="91"/>
      <c r="O187" s="91"/>
      <c r="P187" s="91"/>
      <c r="Q187" s="91"/>
      <c r="R187" s="91"/>
      <c r="S187" s="91"/>
      <c r="T187" s="91"/>
      <c r="U187" s="52"/>
      <c r="V187" s="28"/>
      <c r="W187" s="91"/>
      <c r="X187" s="91"/>
      <c r="Y187" s="91"/>
      <c r="Z187" s="91"/>
      <c r="AA187" s="91"/>
      <c r="AB187" s="91"/>
      <c r="AC187" s="91"/>
      <c r="AD187" s="91"/>
      <c r="AE187" s="91"/>
      <c r="AF187" s="91"/>
      <c r="AG187" s="91"/>
      <c r="AH187" s="91"/>
      <c r="AI187" s="91"/>
      <c r="AJ187" s="91"/>
      <c r="AK187" s="91"/>
      <c r="AL187" s="92"/>
      <c r="AM187" s="52"/>
      <c r="AN187" s="28"/>
      <c r="AO187" s="91"/>
      <c r="AP187" s="91"/>
      <c r="AQ187" s="91"/>
    </row>
    <row r="188" spans="1:43" ht="6" customHeight="1" x14ac:dyDescent="0.2">
      <c r="A188" s="18"/>
      <c r="B188" s="326"/>
      <c r="C188" s="50"/>
      <c r="D188" s="29"/>
      <c r="E188" s="18"/>
      <c r="F188" s="18"/>
      <c r="G188" s="18"/>
      <c r="H188" s="18"/>
      <c r="I188" s="18"/>
      <c r="J188" s="18"/>
      <c r="K188" s="18"/>
      <c r="L188" s="18"/>
      <c r="M188" s="18"/>
      <c r="N188" s="18"/>
      <c r="O188" s="18"/>
      <c r="P188" s="18"/>
      <c r="Q188" s="18"/>
      <c r="R188" s="18"/>
      <c r="S188" s="18"/>
      <c r="T188" s="18"/>
      <c r="U188" s="50"/>
      <c r="V188" s="29"/>
      <c r="W188" s="18"/>
      <c r="X188" s="18"/>
      <c r="Y188" s="18"/>
      <c r="Z188" s="18"/>
      <c r="AA188" s="18"/>
      <c r="AB188" s="18"/>
      <c r="AC188" s="18"/>
      <c r="AD188" s="18"/>
      <c r="AE188" s="18"/>
      <c r="AF188" s="18"/>
      <c r="AG188" s="18"/>
      <c r="AH188" s="18"/>
      <c r="AI188" s="18"/>
      <c r="AJ188" s="18"/>
      <c r="AK188" s="18"/>
      <c r="AL188" s="26"/>
      <c r="AM188" s="50"/>
      <c r="AN188" s="29"/>
      <c r="AO188" s="18"/>
      <c r="AP188" s="18"/>
      <c r="AQ188" s="18"/>
    </row>
    <row r="189" spans="1:43" ht="11.25" customHeight="1" x14ac:dyDescent="0.2">
      <c r="A189" s="232"/>
      <c r="B189" s="328">
        <v>929</v>
      </c>
      <c r="C189" s="334"/>
      <c r="D189" s="55"/>
      <c r="E189" s="671" t="str">
        <f ca="1">VLOOKUP(INDIRECT(ADDRESS(ROW(),COLUMN()-3)),Language_Translations,MATCH(Language_Selected,Language_Options,0),FALSE)</f>
        <v>Do you have a title deed or other government recognized document for any land you own?</v>
      </c>
      <c r="F189" s="671"/>
      <c r="G189" s="671"/>
      <c r="H189" s="671"/>
      <c r="I189" s="671"/>
      <c r="J189" s="671"/>
      <c r="K189" s="671"/>
      <c r="L189" s="671"/>
      <c r="M189" s="671"/>
      <c r="N189" s="671"/>
      <c r="O189" s="671"/>
      <c r="P189" s="671"/>
      <c r="Q189" s="671"/>
      <c r="R189" s="671"/>
      <c r="S189" s="671"/>
      <c r="T189" s="671"/>
      <c r="U189" s="334"/>
      <c r="V189" s="55"/>
      <c r="W189" s="232" t="s">
        <v>112</v>
      </c>
      <c r="X189" s="232"/>
      <c r="Y189" s="51" t="s">
        <v>9</v>
      </c>
      <c r="Z189" s="51"/>
      <c r="AA189" s="51"/>
      <c r="AB189" s="111"/>
      <c r="AC189" s="111"/>
      <c r="AD189" s="51"/>
      <c r="AE189" s="51"/>
      <c r="AF189" s="51"/>
      <c r="AG189" s="51"/>
      <c r="AH189" s="51"/>
      <c r="AI189" s="51"/>
      <c r="AJ189" s="51"/>
      <c r="AK189" s="51"/>
      <c r="AL189" s="89" t="s">
        <v>87</v>
      </c>
      <c r="AM189" s="334"/>
      <c r="AN189" s="55"/>
      <c r="AO189" s="232"/>
      <c r="AP189" s="232"/>
      <c r="AQ189" s="232"/>
    </row>
    <row r="190" spans="1:43" x14ac:dyDescent="0.2">
      <c r="A190" s="232"/>
      <c r="B190" s="328"/>
      <c r="C190" s="334"/>
      <c r="D190" s="55"/>
      <c r="E190" s="671"/>
      <c r="F190" s="671"/>
      <c r="G190" s="671"/>
      <c r="H190" s="671"/>
      <c r="I190" s="671"/>
      <c r="J190" s="671"/>
      <c r="K190" s="671"/>
      <c r="L190" s="671"/>
      <c r="M190" s="671"/>
      <c r="N190" s="671"/>
      <c r="O190" s="671"/>
      <c r="P190" s="671"/>
      <c r="Q190" s="671"/>
      <c r="R190" s="671"/>
      <c r="S190" s="671"/>
      <c r="T190" s="671"/>
      <c r="U190" s="334"/>
      <c r="V190" s="55"/>
      <c r="W190" s="232" t="s">
        <v>113</v>
      </c>
      <c r="X190" s="232"/>
      <c r="Y190" s="51" t="s">
        <v>9</v>
      </c>
      <c r="Z190" s="51"/>
      <c r="AA190" s="51"/>
      <c r="AB190" s="111"/>
      <c r="AC190" s="111"/>
      <c r="AD190" s="111"/>
      <c r="AE190" s="51"/>
      <c r="AF190" s="51"/>
      <c r="AG190" s="51"/>
      <c r="AH190" s="51"/>
      <c r="AI190" s="51"/>
      <c r="AJ190" s="51"/>
      <c r="AK190" s="51"/>
      <c r="AL190" s="89" t="s">
        <v>89</v>
      </c>
      <c r="AM190" s="334"/>
      <c r="AN190" s="55"/>
      <c r="AO190" s="232"/>
      <c r="AP190" s="684" t="s">
        <v>981</v>
      </c>
      <c r="AQ190" s="232"/>
    </row>
    <row r="191" spans="1:43" x14ac:dyDescent="0.2">
      <c r="A191" s="232"/>
      <c r="B191" s="328"/>
      <c r="C191" s="334"/>
      <c r="D191" s="55"/>
      <c r="E191" s="671"/>
      <c r="F191" s="671"/>
      <c r="G191" s="671"/>
      <c r="H191" s="671"/>
      <c r="I191" s="671"/>
      <c r="J191" s="671"/>
      <c r="K191" s="671"/>
      <c r="L191" s="671"/>
      <c r="M191" s="671"/>
      <c r="N191" s="671"/>
      <c r="O191" s="671"/>
      <c r="P191" s="671"/>
      <c r="Q191" s="671"/>
      <c r="R191" s="671"/>
      <c r="S191" s="671"/>
      <c r="T191" s="671"/>
      <c r="U191" s="334"/>
      <c r="V191" s="55"/>
      <c r="W191" s="232" t="s">
        <v>260</v>
      </c>
      <c r="X191" s="232"/>
      <c r="Y191" s="232"/>
      <c r="Z191" s="232"/>
      <c r="AA191" s="232"/>
      <c r="AB191" s="51" t="s">
        <v>9</v>
      </c>
      <c r="AC191" s="51"/>
      <c r="AD191" s="51"/>
      <c r="AE191" s="51"/>
      <c r="AF191" s="111"/>
      <c r="AG191" s="51"/>
      <c r="AH191" s="111"/>
      <c r="AI191" s="51"/>
      <c r="AJ191" s="51"/>
      <c r="AK191" s="51"/>
      <c r="AL191" s="89" t="s">
        <v>212</v>
      </c>
      <c r="AM191" s="334"/>
      <c r="AN191" s="55"/>
      <c r="AO191" s="232"/>
      <c r="AP191" s="684"/>
      <c r="AQ191" s="232"/>
    </row>
    <row r="192" spans="1:43" ht="6" customHeight="1" x14ac:dyDescent="0.2">
      <c r="A192" s="91"/>
      <c r="B192" s="90"/>
      <c r="C192" s="52"/>
      <c r="D192" s="28"/>
      <c r="E192" s="91"/>
      <c r="F192" s="91"/>
      <c r="G192" s="91"/>
      <c r="H192" s="91"/>
      <c r="I192" s="91"/>
      <c r="J192" s="91"/>
      <c r="K192" s="91"/>
      <c r="L192" s="91"/>
      <c r="M192" s="91"/>
      <c r="N192" s="91"/>
      <c r="O192" s="91"/>
      <c r="P192" s="91"/>
      <c r="Q192" s="91"/>
      <c r="R192" s="91"/>
      <c r="S192" s="91"/>
      <c r="T192" s="91"/>
      <c r="U192" s="52"/>
      <c r="V192" s="28"/>
      <c r="W192" s="91"/>
      <c r="X192" s="91"/>
      <c r="Y192" s="91"/>
      <c r="Z192" s="91"/>
      <c r="AA192" s="91"/>
      <c r="AB192" s="91"/>
      <c r="AC192" s="91"/>
      <c r="AD192" s="91"/>
      <c r="AE192" s="91"/>
      <c r="AF192" s="91"/>
      <c r="AG192" s="91"/>
      <c r="AH192" s="91"/>
      <c r="AI192" s="91"/>
      <c r="AJ192" s="91"/>
      <c r="AK192" s="91"/>
      <c r="AL192" s="92"/>
      <c r="AM192" s="52"/>
      <c r="AN192" s="28"/>
      <c r="AO192" s="91"/>
      <c r="AP192" s="91"/>
      <c r="AQ192" s="91"/>
    </row>
    <row r="193" spans="1:43" ht="6" customHeight="1" x14ac:dyDescent="0.2">
      <c r="A193" s="18"/>
      <c r="B193" s="326"/>
      <c r="C193" s="50"/>
      <c r="D193" s="29"/>
      <c r="E193" s="18"/>
      <c r="F193" s="18"/>
      <c r="G193" s="18"/>
      <c r="H193" s="18"/>
      <c r="I193" s="18"/>
      <c r="J193" s="18"/>
      <c r="K193" s="18"/>
      <c r="L193" s="18"/>
      <c r="M193" s="18"/>
      <c r="N193" s="18"/>
      <c r="O193" s="18"/>
      <c r="P193" s="18"/>
      <c r="Q193" s="18"/>
      <c r="R193" s="18"/>
      <c r="S193" s="18"/>
      <c r="T193" s="18"/>
      <c r="U193" s="50"/>
      <c r="V193" s="29"/>
      <c r="W193" s="18"/>
      <c r="X193" s="18"/>
      <c r="Y193" s="18"/>
      <c r="Z193" s="18"/>
      <c r="AA193" s="18"/>
      <c r="AB193" s="18"/>
      <c r="AC193" s="18"/>
      <c r="AD193" s="18"/>
      <c r="AE193" s="18"/>
      <c r="AF193" s="18"/>
      <c r="AG193" s="18"/>
      <c r="AH193" s="18"/>
      <c r="AI193" s="18"/>
      <c r="AJ193" s="18"/>
      <c r="AK193" s="18"/>
      <c r="AL193" s="26"/>
      <c r="AM193" s="50"/>
      <c r="AN193" s="29"/>
      <c r="AO193" s="18"/>
      <c r="AP193" s="18"/>
      <c r="AQ193" s="18"/>
    </row>
    <row r="194" spans="1:43" ht="11.25" customHeight="1" x14ac:dyDescent="0.2">
      <c r="A194" s="232"/>
      <c r="B194" s="328">
        <v>930</v>
      </c>
      <c r="C194" s="334"/>
      <c r="D194" s="55"/>
      <c r="E194" s="671" t="str">
        <f ca="1">VLOOKUP(INDIRECT(ADDRESS(ROW(),COLUMN()-3)),Language_Translations,MATCH(Language_Selected,Language_Options,0),FALSE)</f>
        <v>Is your name on this document?</v>
      </c>
      <c r="F194" s="671"/>
      <c r="G194" s="671"/>
      <c r="H194" s="671"/>
      <c r="I194" s="671"/>
      <c r="J194" s="671"/>
      <c r="K194" s="671"/>
      <c r="L194" s="671"/>
      <c r="M194" s="671"/>
      <c r="N194" s="671"/>
      <c r="O194" s="671"/>
      <c r="P194" s="671"/>
      <c r="Q194" s="671"/>
      <c r="R194" s="671"/>
      <c r="S194" s="671"/>
      <c r="T194" s="671"/>
      <c r="U194" s="334"/>
      <c r="V194" s="55"/>
      <c r="W194" s="232" t="s">
        <v>112</v>
      </c>
      <c r="X194" s="232"/>
      <c r="Y194" s="51" t="s">
        <v>9</v>
      </c>
      <c r="Z194" s="51"/>
      <c r="AA194" s="51"/>
      <c r="AB194" s="111"/>
      <c r="AC194" s="111"/>
      <c r="AD194" s="51"/>
      <c r="AE194" s="51"/>
      <c r="AF194" s="51"/>
      <c r="AG194" s="51"/>
      <c r="AH194" s="51"/>
      <c r="AI194" s="51"/>
      <c r="AJ194" s="51"/>
      <c r="AK194" s="51"/>
      <c r="AL194" s="89" t="s">
        <v>87</v>
      </c>
      <c r="AM194" s="334"/>
      <c r="AN194" s="55"/>
      <c r="AO194" s="232"/>
      <c r="AP194" s="232"/>
      <c r="AQ194" s="232"/>
    </row>
    <row r="195" spans="1:43" x14ac:dyDescent="0.2">
      <c r="A195" s="232"/>
      <c r="B195" s="328"/>
      <c r="C195" s="334"/>
      <c r="D195" s="55"/>
      <c r="E195" s="671"/>
      <c r="F195" s="671"/>
      <c r="G195" s="671"/>
      <c r="H195" s="671"/>
      <c r="I195" s="671"/>
      <c r="J195" s="671"/>
      <c r="K195" s="671"/>
      <c r="L195" s="671"/>
      <c r="M195" s="671"/>
      <c r="N195" s="671"/>
      <c r="O195" s="671"/>
      <c r="P195" s="671"/>
      <c r="Q195" s="671"/>
      <c r="R195" s="671"/>
      <c r="S195" s="671"/>
      <c r="T195" s="671"/>
      <c r="U195" s="334"/>
      <c r="V195" s="55"/>
      <c r="W195" s="232" t="s">
        <v>113</v>
      </c>
      <c r="X195" s="232"/>
      <c r="Y195" s="51" t="s">
        <v>9</v>
      </c>
      <c r="Z195" s="51"/>
      <c r="AA195" s="51"/>
      <c r="AB195" s="111"/>
      <c r="AC195" s="111"/>
      <c r="AD195" s="111"/>
      <c r="AE195" s="51"/>
      <c r="AF195" s="51"/>
      <c r="AG195" s="51"/>
      <c r="AH195" s="51"/>
      <c r="AI195" s="51"/>
      <c r="AJ195" s="51"/>
      <c r="AK195" s="51"/>
      <c r="AL195" s="89" t="s">
        <v>89</v>
      </c>
      <c r="AM195" s="334"/>
      <c r="AN195" s="55"/>
      <c r="AO195" s="232"/>
      <c r="AP195" s="2"/>
      <c r="AQ195" s="232"/>
    </row>
    <row r="196" spans="1:43" x14ac:dyDescent="0.2">
      <c r="A196" s="232"/>
      <c r="B196" s="328"/>
      <c r="C196" s="334"/>
      <c r="D196" s="55"/>
      <c r="E196" s="671"/>
      <c r="F196" s="671"/>
      <c r="G196" s="671"/>
      <c r="H196" s="671"/>
      <c r="I196" s="671"/>
      <c r="J196" s="671"/>
      <c r="K196" s="671"/>
      <c r="L196" s="671"/>
      <c r="M196" s="671"/>
      <c r="N196" s="671"/>
      <c r="O196" s="671"/>
      <c r="P196" s="671"/>
      <c r="Q196" s="671"/>
      <c r="R196" s="671"/>
      <c r="S196" s="671"/>
      <c r="T196" s="671"/>
      <c r="U196" s="334"/>
      <c r="V196" s="55"/>
      <c r="W196" s="232" t="s">
        <v>260</v>
      </c>
      <c r="X196" s="232"/>
      <c r="Y196" s="232"/>
      <c r="Z196" s="232"/>
      <c r="AA196" s="232"/>
      <c r="AB196" s="51" t="s">
        <v>9</v>
      </c>
      <c r="AC196" s="51"/>
      <c r="AD196" s="51"/>
      <c r="AE196" s="51"/>
      <c r="AF196" s="111"/>
      <c r="AG196" s="51"/>
      <c r="AH196" s="111"/>
      <c r="AI196" s="51"/>
      <c r="AJ196" s="51"/>
      <c r="AK196" s="51"/>
      <c r="AL196" s="89" t="s">
        <v>212</v>
      </c>
      <c r="AM196" s="334"/>
      <c r="AN196" s="55"/>
      <c r="AO196" s="232"/>
      <c r="AP196" s="2"/>
      <c r="AQ196" s="232"/>
    </row>
    <row r="197" spans="1:43" ht="6" customHeight="1" x14ac:dyDescent="0.2">
      <c r="A197" s="91"/>
      <c r="B197" s="90"/>
      <c r="C197" s="52"/>
      <c r="D197" s="28"/>
      <c r="E197" s="91"/>
      <c r="F197" s="91"/>
      <c r="G197" s="91"/>
      <c r="H197" s="91"/>
      <c r="I197" s="91"/>
      <c r="J197" s="91"/>
      <c r="K197" s="91"/>
      <c r="L197" s="91"/>
      <c r="M197" s="91"/>
      <c r="N197" s="91"/>
      <c r="O197" s="91"/>
      <c r="P197" s="91"/>
      <c r="Q197" s="91"/>
      <c r="R197" s="91"/>
      <c r="S197" s="91"/>
      <c r="T197" s="91"/>
      <c r="U197" s="52"/>
      <c r="V197" s="28"/>
      <c r="W197" s="91"/>
      <c r="X197" s="91"/>
      <c r="Y197" s="91"/>
      <c r="Z197" s="91"/>
      <c r="AA197" s="91"/>
      <c r="AB197" s="91"/>
      <c r="AC197" s="91"/>
      <c r="AD197" s="91"/>
      <c r="AE197" s="91"/>
      <c r="AF197" s="91"/>
      <c r="AG197" s="91"/>
      <c r="AH197" s="91"/>
      <c r="AI197" s="91"/>
      <c r="AJ197" s="91"/>
      <c r="AK197" s="91"/>
      <c r="AL197" s="92"/>
      <c r="AM197" s="52"/>
      <c r="AN197" s="28"/>
      <c r="AO197" s="91"/>
      <c r="AP197" s="91"/>
      <c r="AQ197" s="91"/>
    </row>
    <row r="198" spans="1:43" ht="6" customHeight="1" x14ac:dyDescent="0.2">
      <c r="A198" s="232"/>
      <c r="B198" s="328"/>
      <c r="C198" s="334"/>
      <c r="D198" s="55"/>
      <c r="E198" s="232"/>
      <c r="F198" s="232"/>
      <c r="G198" s="232"/>
      <c r="H198" s="232"/>
      <c r="I198" s="232"/>
      <c r="J198" s="232"/>
      <c r="K198" s="232"/>
      <c r="L198" s="232"/>
      <c r="M198" s="232"/>
      <c r="N198" s="232"/>
      <c r="O198" s="232"/>
      <c r="P198" s="232"/>
      <c r="Q198" s="232"/>
      <c r="R198" s="232"/>
      <c r="S198" s="232"/>
      <c r="T198" s="232"/>
      <c r="U198" s="334"/>
      <c r="V198" s="55"/>
      <c r="W198" s="232"/>
      <c r="X198" s="232"/>
      <c r="Y198" s="232"/>
      <c r="Z198" s="232"/>
      <c r="AA198" s="232"/>
      <c r="AB198" s="232"/>
      <c r="AC198" s="232"/>
      <c r="AD198" s="232"/>
      <c r="AE198" s="232"/>
      <c r="AF198" s="232"/>
      <c r="AG198" s="232"/>
      <c r="AH198" s="232"/>
      <c r="AI198" s="232"/>
      <c r="AJ198" s="232"/>
      <c r="AK198" s="232"/>
      <c r="AL198" s="88"/>
      <c r="AM198" s="334"/>
      <c r="AN198" s="55"/>
      <c r="AO198" s="232"/>
      <c r="AP198" s="232"/>
      <c r="AQ198" s="232"/>
    </row>
    <row r="199" spans="1:43" ht="11.25" customHeight="1" x14ac:dyDescent="0.2">
      <c r="A199" s="232"/>
      <c r="B199" s="93" t="s">
        <v>981</v>
      </c>
      <c r="C199" s="334"/>
      <c r="D199" s="55"/>
      <c r="E199" s="671" t="str">
        <f ca="1">VLOOKUP(INDIRECT(ADDRESS(ROW(),COLUMN()-3)),Language_Translations,MATCH(Language_Selected,Language_Options,0),FALSE)</f>
        <v>Do you have an account in a bank or other financial institution that you yourself use?</v>
      </c>
      <c r="F199" s="671"/>
      <c r="G199" s="671"/>
      <c r="H199" s="671"/>
      <c r="I199" s="671"/>
      <c r="J199" s="671"/>
      <c r="K199" s="671"/>
      <c r="L199" s="671"/>
      <c r="M199" s="671"/>
      <c r="N199" s="671"/>
      <c r="O199" s="671"/>
      <c r="P199" s="671"/>
      <c r="Q199" s="671"/>
      <c r="R199" s="671"/>
      <c r="S199" s="671"/>
      <c r="T199" s="671"/>
      <c r="U199" s="334"/>
      <c r="V199" s="55"/>
      <c r="W199" s="232" t="s">
        <v>112</v>
      </c>
      <c r="X199" s="232"/>
      <c r="Y199" s="51" t="s">
        <v>9</v>
      </c>
      <c r="Z199" s="51"/>
      <c r="AA199" s="51"/>
      <c r="AB199" s="51"/>
      <c r="AC199" s="51"/>
      <c r="AD199" s="51"/>
      <c r="AE199" s="51"/>
      <c r="AF199" s="51"/>
      <c r="AG199" s="51"/>
      <c r="AH199" s="51"/>
      <c r="AI199" s="51"/>
      <c r="AJ199" s="51"/>
      <c r="AK199" s="51"/>
      <c r="AL199" s="89" t="s">
        <v>87</v>
      </c>
      <c r="AM199" s="334"/>
      <c r="AN199" s="55"/>
      <c r="AO199" s="232"/>
      <c r="AP199" s="232"/>
      <c r="AQ199" s="232"/>
    </row>
    <row r="200" spans="1:43" x14ac:dyDescent="0.2">
      <c r="A200" s="232"/>
      <c r="B200" s="93"/>
      <c r="C200" s="334"/>
      <c r="D200" s="55"/>
      <c r="E200" s="671"/>
      <c r="F200" s="671"/>
      <c r="G200" s="671"/>
      <c r="H200" s="671"/>
      <c r="I200" s="671"/>
      <c r="J200" s="671"/>
      <c r="K200" s="671"/>
      <c r="L200" s="671"/>
      <c r="M200" s="671"/>
      <c r="N200" s="671"/>
      <c r="O200" s="671"/>
      <c r="P200" s="671"/>
      <c r="Q200" s="671"/>
      <c r="R200" s="671"/>
      <c r="S200" s="671"/>
      <c r="T200" s="671"/>
      <c r="U200" s="334"/>
      <c r="V200" s="55"/>
      <c r="W200" s="232" t="s">
        <v>113</v>
      </c>
      <c r="X200" s="232"/>
      <c r="Y200" s="51" t="s">
        <v>9</v>
      </c>
      <c r="Z200" s="51"/>
      <c r="AA200" s="51"/>
      <c r="AB200" s="51"/>
      <c r="AC200" s="51"/>
      <c r="AD200" s="51"/>
      <c r="AE200" s="51"/>
      <c r="AF200" s="51"/>
      <c r="AG200" s="51"/>
      <c r="AH200" s="51"/>
      <c r="AI200" s="51"/>
      <c r="AJ200" s="51"/>
      <c r="AK200" s="51"/>
      <c r="AL200" s="89" t="s">
        <v>89</v>
      </c>
      <c r="AM200" s="334"/>
      <c r="AN200" s="55"/>
      <c r="AO200" s="232"/>
      <c r="AP200" t="s">
        <v>982</v>
      </c>
      <c r="AQ200" s="232"/>
    </row>
    <row r="201" spans="1:43" ht="6" customHeight="1" x14ac:dyDescent="0.2">
      <c r="A201" s="91"/>
      <c r="B201" s="90"/>
      <c r="C201" s="52"/>
      <c r="D201" s="28"/>
      <c r="E201" s="91"/>
      <c r="F201" s="91"/>
      <c r="G201" s="91"/>
      <c r="H201" s="91"/>
      <c r="I201" s="91"/>
      <c r="J201" s="91"/>
      <c r="K201" s="91"/>
      <c r="L201" s="91"/>
      <c r="M201" s="91"/>
      <c r="N201" s="91"/>
      <c r="O201" s="91"/>
      <c r="P201" s="91"/>
      <c r="Q201" s="91"/>
      <c r="R201" s="91"/>
      <c r="S201" s="91"/>
      <c r="T201" s="91"/>
      <c r="U201" s="52"/>
      <c r="V201" s="28"/>
      <c r="W201" s="91"/>
      <c r="X201" s="91"/>
      <c r="Y201" s="91"/>
      <c r="Z201" s="91"/>
      <c r="AA201" s="91"/>
      <c r="AB201" s="91"/>
      <c r="AC201" s="91"/>
      <c r="AD201" s="91"/>
      <c r="AE201" s="91"/>
      <c r="AF201" s="91"/>
      <c r="AG201" s="91"/>
      <c r="AH201" s="91"/>
      <c r="AI201" s="91"/>
      <c r="AJ201" s="91"/>
      <c r="AK201" s="91"/>
      <c r="AL201" s="92"/>
      <c r="AM201" s="52"/>
      <c r="AN201" s="28"/>
      <c r="AO201" s="91"/>
      <c r="AP201" s="91"/>
      <c r="AQ201" s="91"/>
    </row>
    <row r="202" spans="1:43" ht="6" customHeight="1" x14ac:dyDescent="0.2">
      <c r="A202" s="18"/>
      <c r="B202" s="326"/>
      <c r="C202" s="50"/>
      <c r="D202" s="29"/>
      <c r="E202" s="18"/>
      <c r="F202" s="18"/>
      <c r="G202" s="18"/>
      <c r="H202" s="18"/>
      <c r="I202" s="18"/>
      <c r="J202" s="18"/>
      <c r="K202" s="18"/>
      <c r="L202" s="18"/>
      <c r="M202" s="18"/>
      <c r="N202" s="18"/>
      <c r="O202" s="18"/>
      <c r="P202" s="18"/>
      <c r="Q202" s="18"/>
      <c r="R202" s="18"/>
      <c r="S202" s="18"/>
      <c r="T202" s="18"/>
      <c r="U202" s="50"/>
      <c r="V202" s="29"/>
      <c r="W202" s="18"/>
      <c r="X202" s="18"/>
      <c r="Y202" s="18"/>
      <c r="Z202" s="18"/>
      <c r="AA202" s="18"/>
      <c r="AB202" s="18"/>
      <c r="AC202" s="18"/>
      <c r="AD202" s="18"/>
      <c r="AE202" s="18"/>
      <c r="AF202" s="18"/>
      <c r="AG202" s="18"/>
      <c r="AH202" s="18"/>
      <c r="AI202" s="18"/>
      <c r="AJ202" s="18"/>
      <c r="AK202" s="18"/>
      <c r="AL202" s="26"/>
      <c r="AM202" s="50"/>
      <c r="AN202" s="29"/>
      <c r="AO202" s="18"/>
      <c r="AP202" s="18"/>
      <c r="AQ202" s="18"/>
    </row>
    <row r="203" spans="1:43" ht="11.25" customHeight="1" x14ac:dyDescent="0.2">
      <c r="A203" s="232"/>
      <c r="B203" s="93" t="s">
        <v>983</v>
      </c>
      <c r="C203" s="334"/>
      <c r="D203" s="55"/>
      <c r="E203" s="671" t="str">
        <f ca="1">VLOOKUP(INDIRECT(ADDRESS(ROW(),COLUMN()-3)),Language_Translations,MATCH(Language_Selected,Language_Options,0),FALSE)</f>
        <v>Did you yourself put money in or take money out of this account in the last 12 months?</v>
      </c>
      <c r="F203" s="671"/>
      <c r="G203" s="671"/>
      <c r="H203" s="671"/>
      <c r="I203" s="671"/>
      <c r="J203" s="671"/>
      <c r="K203" s="671"/>
      <c r="L203" s="671"/>
      <c r="M203" s="671"/>
      <c r="N203" s="671"/>
      <c r="O203" s="671"/>
      <c r="P203" s="671"/>
      <c r="Q203" s="671"/>
      <c r="R203" s="671"/>
      <c r="S203" s="671"/>
      <c r="T203" s="671"/>
      <c r="U203" s="334"/>
      <c r="V203" s="55"/>
      <c r="W203" s="232" t="s">
        <v>112</v>
      </c>
      <c r="X203" s="232"/>
      <c r="Y203" s="51" t="s">
        <v>9</v>
      </c>
      <c r="Z203" s="51"/>
      <c r="AA203" s="51"/>
      <c r="AB203" s="51"/>
      <c r="AC203" s="51"/>
      <c r="AD203" s="51"/>
      <c r="AE203" s="51"/>
      <c r="AF203" s="51"/>
      <c r="AG203" s="51"/>
      <c r="AH203" s="51"/>
      <c r="AI203" s="51"/>
      <c r="AJ203" s="51"/>
      <c r="AK203" s="51"/>
      <c r="AL203" s="89" t="s">
        <v>87</v>
      </c>
      <c r="AM203" s="334"/>
      <c r="AN203" s="55"/>
      <c r="AO203" s="232"/>
      <c r="AP203" s="232"/>
      <c r="AQ203" s="232"/>
    </row>
    <row r="204" spans="1:43" x14ac:dyDescent="0.2">
      <c r="A204" s="232"/>
      <c r="B204" s="93"/>
      <c r="C204" s="334"/>
      <c r="D204" s="55"/>
      <c r="E204" s="671"/>
      <c r="F204" s="671"/>
      <c r="G204" s="671"/>
      <c r="H204" s="671"/>
      <c r="I204" s="671"/>
      <c r="J204" s="671"/>
      <c r="K204" s="671"/>
      <c r="L204" s="671"/>
      <c r="M204" s="671"/>
      <c r="N204" s="671"/>
      <c r="O204" s="671"/>
      <c r="P204" s="671"/>
      <c r="Q204" s="671"/>
      <c r="R204" s="671"/>
      <c r="S204" s="671"/>
      <c r="T204" s="671"/>
      <c r="U204" s="334"/>
      <c r="V204" s="55"/>
      <c r="W204" s="232" t="s">
        <v>113</v>
      </c>
      <c r="X204" s="232"/>
      <c r="Y204" s="51" t="s">
        <v>9</v>
      </c>
      <c r="Z204" s="51"/>
      <c r="AA204" s="51"/>
      <c r="AB204" s="51"/>
      <c r="AC204" s="51"/>
      <c r="AD204" s="51"/>
      <c r="AE204" s="51"/>
      <c r="AF204" s="51"/>
      <c r="AG204" s="51"/>
      <c r="AH204" s="51"/>
      <c r="AI204" s="51"/>
      <c r="AJ204" s="51"/>
      <c r="AK204" s="51"/>
      <c r="AL204" s="89" t="s">
        <v>89</v>
      </c>
      <c r="AM204" s="334"/>
      <c r="AN204" s="55"/>
      <c r="AO204" s="232"/>
      <c r="AP204" s="232"/>
      <c r="AQ204" s="232"/>
    </row>
    <row r="205" spans="1:43" ht="6" customHeight="1" x14ac:dyDescent="0.2">
      <c r="A205" s="91"/>
      <c r="B205" s="90"/>
      <c r="C205" s="52"/>
      <c r="D205" s="28"/>
      <c r="E205" s="91"/>
      <c r="F205" s="91"/>
      <c r="G205" s="91"/>
      <c r="H205" s="91"/>
      <c r="I205" s="91"/>
      <c r="J205" s="91"/>
      <c r="K205" s="91"/>
      <c r="L205" s="91"/>
      <c r="M205" s="91"/>
      <c r="N205" s="91"/>
      <c r="O205" s="91"/>
      <c r="P205" s="91"/>
      <c r="Q205" s="91"/>
      <c r="R205" s="91"/>
      <c r="S205" s="91"/>
      <c r="T205" s="91"/>
      <c r="U205" s="52"/>
      <c r="V205" s="28"/>
      <c r="W205" s="91"/>
      <c r="X205" s="91"/>
      <c r="Y205" s="91"/>
      <c r="Z205" s="91"/>
      <c r="AA205" s="91"/>
      <c r="AB205" s="91"/>
      <c r="AC205" s="91"/>
      <c r="AD205" s="91"/>
      <c r="AE205" s="91"/>
      <c r="AF205" s="91"/>
      <c r="AG205" s="91"/>
      <c r="AH205" s="91"/>
      <c r="AI205" s="91"/>
      <c r="AJ205" s="91"/>
      <c r="AK205" s="91"/>
      <c r="AL205" s="92"/>
      <c r="AM205" s="52"/>
      <c r="AN205" s="28"/>
      <c r="AO205" s="91"/>
      <c r="AP205" s="91"/>
      <c r="AQ205" s="91"/>
    </row>
    <row r="206" spans="1:43" ht="6" customHeight="1" x14ac:dyDescent="0.2">
      <c r="A206" s="18"/>
      <c r="B206" s="326"/>
      <c r="C206" s="50"/>
      <c r="D206" s="29"/>
      <c r="E206" s="18"/>
      <c r="F206" s="18"/>
      <c r="G206" s="18"/>
      <c r="H206" s="18"/>
      <c r="I206" s="18"/>
      <c r="J206" s="18"/>
      <c r="K206" s="18"/>
      <c r="L206" s="18"/>
      <c r="M206" s="18"/>
      <c r="N206" s="18"/>
      <c r="O206" s="18"/>
      <c r="P206" s="18"/>
      <c r="Q206" s="18"/>
      <c r="R206" s="18"/>
      <c r="S206" s="18"/>
      <c r="T206" s="18"/>
      <c r="U206" s="50"/>
      <c r="V206" s="29"/>
      <c r="W206" s="18"/>
      <c r="X206" s="18"/>
      <c r="Y206" s="18"/>
      <c r="Z206" s="18"/>
      <c r="AA206" s="18"/>
      <c r="AB206" s="18"/>
      <c r="AC206" s="18"/>
      <c r="AD206" s="18"/>
      <c r="AE206" s="18"/>
      <c r="AF206" s="18"/>
      <c r="AG206" s="18"/>
      <c r="AH206" s="18"/>
      <c r="AI206" s="18"/>
      <c r="AJ206" s="18"/>
      <c r="AK206" s="18"/>
      <c r="AL206" s="26"/>
      <c r="AM206" s="50"/>
      <c r="AN206" s="29"/>
      <c r="AO206" s="18"/>
      <c r="AP206" s="18"/>
      <c r="AQ206" s="18"/>
    </row>
    <row r="207" spans="1:43" ht="11.25" customHeight="1" x14ac:dyDescent="0.2">
      <c r="A207" s="232"/>
      <c r="B207" s="93" t="s">
        <v>982</v>
      </c>
      <c r="C207" s="334"/>
      <c r="D207" s="55"/>
      <c r="E207" s="671" t="str">
        <f ca="1">VLOOKUP(INDIRECT(ADDRESS(ROW(),COLUMN()-3)),Language_Translations,MATCH(Language_Selected,Language_Options,0),FALSE)</f>
        <v xml:space="preserve">In the last 12 months, have you used a mobile phone to make financial transactions such as sending or receiving money, paying bills, purchasing goods or services, or receiving wages? </v>
      </c>
      <c r="F207" s="671"/>
      <c r="G207" s="671"/>
      <c r="H207" s="671"/>
      <c r="I207" s="671"/>
      <c r="J207" s="671"/>
      <c r="K207" s="671"/>
      <c r="L207" s="671"/>
      <c r="M207" s="671"/>
      <c r="N207" s="671"/>
      <c r="O207" s="671"/>
      <c r="P207" s="671"/>
      <c r="Q207" s="671"/>
      <c r="R207" s="671"/>
      <c r="S207" s="671"/>
      <c r="T207" s="671"/>
      <c r="U207" s="334"/>
      <c r="V207" s="55"/>
      <c r="AL207"/>
      <c r="AM207" s="334"/>
      <c r="AN207" s="55"/>
      <c r="AO207" s="232"/>
      <c r="AP207" s="232"/>
      <c r="AQ207" s="232"/>
    </row>
    <row r="208" spans="1:43" ht="11.25" customHeight="1" x14ac:dyDescent="0.2">
      <c r="A208" s="232"/>
      <c r="B208" s="93"/>
      <c r="C208" s="334"/>
      <c r="D208" s="55"/>
      <c r="E208" s="671"/>
      <c r="F208" s="671"/>
      <c r="G208" s="671"/>
      <c r="H208" s="671"/>
      <c r="I208" s="671"/>
      <c r="J208" s="671"/>
      <c r="K208" s="671"/>
      <c r="L208" s="671"/>
      <c r="M208" s="671"/>
      <c r="N208" s="671"/>
      <c r="O208" s="671"/>
      <c r="P208" s="671"/>
      <c r="Q208" s="671"/>
      <c r="R208" s="671"/>
      <c r="S208" s="671"/>
      <c r="T208" s="671"/>
      <c r="U208" s="334"/>
      <c r="V208" s="55"/>
      <c r="W208" s="232" t="s">
        <v>112</v>
      </c>
      <c r="X208" s="232"/>
      <c r="Y208" s="51" t="s">
        <v>9</v>
      </c>
      <c r="Z208" s="51"/>
      <c r="AA208" s="51"/>
      <c r="AB208" s="51"/>
      <c r="AC208" s="51"/>
      <c r="AD208" s="51"/>
      <c r="AE208" s="51"/>
      <c r="AF208" s="51"/>
      <c r="AG208" s="51"/>
      <c r="AH208" s="51"/>
      <c r="AI208" s="51"/>
      <c r="AJ208" s="51"/>
      <c r="AK208" s="51"/>
      <c r="AL208" s="89" t="s">
        <v>87</v>
      </c>
      <c r="AM208" s="334"/>
      <c r="AN208" s="55"/>
      <c r="AO208" s="232"/>
      <c r="AP208" s="232"/>
      <c r="AQ208" s="232"/>
    </row>
    <row r="209" spans="1:43" ht="11.25" customHeight="1" x14ac:dyDescent="0.2">
      <c r="A209" s="232"/>
      <c r="B209" s="93"/>
      <c r="C209" s="334"/>
      <c r="D209" s="55"/>
      <c r="E209" s="671"/>
      <c r="F209" s="671"/>
      <c r="G209" s="671"/>
      <c r="H209" s="671"/>
      <c r="I209" s="671"/>
      <c r="J209" s="671"/>
      <c r="K209" s="671"/>
      <c r="L209" s="671"/>
      <c r="M209" s="671"/>
      <c r="N209" s="671"/>
      <c r="O209" s="671"/>
      <c r="P209" s="671"/>
      <c r="Q209" s="671"/>
      <c r="R209" s="671"/>
      <c r="S209" s="671"/>
      <c r="T209" s="671"/>
      <c r="U209" s="334"/>
      <c r="V209" s="55"/>
      <c r="W209" s="232" t="s">
        <v>113</v>
      </c>
      <c r="X209" s="232"/>
      <c r="Y209" s="51" t="s">
        <v>9</v>
      </c>
      <c r="Z209" s="51"/>
      <c r="AA209" s="51"/>
      <c r="AB209" s="51"/>
      <c r="AC209" s="51"/>
      <c r="AD209" s="51"/>
      <c r="AE209" s="51"/>
      <c r="AF209" s="51"/>
      <c r="AG209" s="51"/>
      <c r="AH209" s="51"/>
      <c r="AI209" s="51"/>
      <c r="AJ209" s="51"/>
      <c r="AK209" s="51"/>
      <c r="AL209" s="89" t="s">
        <v>89</v>
      </c>
      <c r="AM209" s="334"/>
      <c r="AN209" s="55"/>
      <c r="AO209" s="232"/>
      <c r="AP209" s="232"/>
      <c r="AQ209" s="232"/>
    </row>
    <row r="210" spans="1:43" x14ac:dyDescent="0.2">
      <c r="A210" s="232"/>
      <c r="B210" s="93"/>
      <c r="C210" s="334"/>
      <c r="D210" s="55"/>
      <c r="E210" s="671"/>
      <c r="F210" s="671"/>
      <c r="G210" s="671"/>
      <c r="H210" s="671"/>
      <c r="I210" s="671"/>
      <c r="J210" s="671"/>
      <c r="K210" s="671"/>
      <c r="L210" s="671"/>
      <c r="M210" s="671"/>
      <c r="N210" s="671"/>
      <c r="O210" s="671"/>
      <c r="P210" s="671"/>
      <c r="Q210" s="671"/>
      <c r="R210" s="671"/>
      <c r="S210" s="671"/>
      <c r="T210" s="671"/>
      <c r="U210" s="334"/>
      <c r="V210" s="55"/>
      <c r="AL210"/>
      <c r="AM210" s="334"/>
      <c r="AN210" s="55"/>
      <c r="AO210" s="232"/>
      <c r="AP210" s="232"/>
      <c r="AQ210" s="232"/>
    </row>
    <row r="211" spans="1:43" ht="6" customHeight="1" thickBot="1" x14ac:dyDescent="0.25">
      <c r="A211" s="91"/>
      <c r="B211" s="90"/>
      <c r="C211" s="52"/>
      <c r="D211" s="28"/>
      <c r="E211" s="91"/>
      <c r="F211" s="91"/>
      <c r="G211" s="91"/>
      <c r="H211" s="91"/>
      <c r="I211" s="91"/>
      <c r="J211" s="91"/>
      <c r="K211" s="91"/>
      <c r="L211" s="91"/>
      <c r="M211" s="91"/>
      <c r="N211" s="91"/>
      <c r="O211" s="91"/>
      <c r="P211" s="91"/>
      <c r="Q211" s="91"/>
      <c r="R211" s="91"/>
      <c r="S211" s="91"/>
      <c r="T211" s="91"/>
      <c r="U211" s="52"/>
      <c r="V211" s="28"/>
      <c r="W211" s="91"/>
      <c r="X211" s="91"/>
      <c r="Y211" s="91"/>
      <c r="Z211" s="91"/>
      <c r="AA211" s="91"/>
      <c r="AB211" s="91"/>
      <c r="AC211" s="91"/>
      <c r="AD211" s="91"/>
      <c r="AE211" s="91"/>
      <c r="AF211" s="91"/>
      <c r="AG211" s="91"/>
      <c r="AH211" s="91"/>
      <c r="AI211" s="91"/>
      <c r="AJ211" s="91"/>
      <c r="AK211" s="91"/>
      <c r="AL211" s="92"/>
      <c r="AM211" s="52"/>
      <c r="AN211" s="28"/>
      <c r="AO211" s="91"/>
      <c r="AP211" s="91"/>
      <c r="AQ211" s="91"/>
    </row>
    <row r="212" spans="1:43" ht="6" customHeight="1" x14ac:dyDescent="0.2">
      <c r="A212" s="96"/>
      <c r="B212" s="97"/>
      <c r="C212" s="98"/>
      <c r="D212" s="99"/>
      <c r="E212" s="1"/>
      <c r="F212" s="1"/>
      <c r="G212" s="1"/>
      <c r="H212" s="1"/>
      <c r="I212" s="1"/>
      <c r="J212" s="1"/>
      <c r="K212" s="1"/>
      <c r="L212" s="1"/>
      <c r="M212" s="1"/>
      <c r="N212" s="1"/>
      <c r="O212" s="1"/>
      <c r="P212" s="1"/>
      <c r="Q212" s="1"/>
      <c r="R212" s="1"/>
      <c r="S212" s="1"/>
      <c r="T212" s="1"/>
      <c r="U212" s="98"/>
      <c r="V212" s="99"/>
      <c r="W212" s="1"/>
      <c r="X212" s="1"/>
      <c r="Y212" s="1"/>
      <c r="Z212" s="1"/>
      <c r="AA212" s="1"/>
      <c r="AB212" s="1"/>
      <c r="AC212" s="1"/>
      <c r="AD212" s="1"/>
      <c r="AE212" s="1"/>
      <c r="AF212" s="1"/>
      <c r="AG212" s="1"/>
      <c r="AH212" s="1"/>
      <c r="AI212" s="1"/>
      <c r="AJ212" s="1"/>
      <c r="AK212" s="1"/>
      <c r="AL212" s="100"/>
      <c r="AM212" s="98"/>
      <c r="AN212" s="99"/>
      <c r="AO212" s="1"/>
      <c r="AP212" s="1"/>
      <c r="AQ212" s="101"/>
    </row>
    <row r="213" spans="1:43" x14ac:dyDescent="0.2">
      <c r="A213" s="102"/>
      <c r="B213" s="328">
        <v>931</v>
      </c>
      <c r="C213" s="334"/>
      <c r="D213" s="55"/>
      <c r="E213" s="670" t="s">
        <v>984</v>
      </c>
      <c r="F213" s="670"/>
      <c r="G213" s="670"/>
      <c r="H213" s="670"/>
      <c r="I213" s="670"/>
      <c r="J213" s="670"/>
      <c r="K213" s="670"/>
      <c r="L213" s="670"/>
      <c r="M213" s="670"/>
      <c r="N213" s="670"/>
      <c r="O213" s="670"/>
      <c r="P213" s="670"/>
      <c r="Q213" s="670"/>
      <c r="R213" s="670"/>
      <c r="S213" s="670"/>
      <c r="T213" s="670"/>
      <c r="U213" s="334"/>
      <c r="V213" s="55"/>
      <c r="W213" s="232"/>
      <c r="X213" s="232"/>
      <c r="Y213" s="232"/>
      <c r="Z213" s="232"/>
      <c r="AA213" s="232"/>
      <c r="AB213" s="232"/>
      <c r="AC213" s="232"/>
      <c r="AD213" s="232"/>
      <c r="AE213" s="232"/>
      <c r="AG213" s="232"/>
      <c r="AH213" s="232"/>
      <c r="AI213" s="328" t="s">
        <v>985</v>
      </c>
      <c r="AJ213" s="232"/>
      <c r="AK213" s="232"/>
      <c r="AL213" s="125"/>
      <c r="AM213" s="334"/>
      <c r="AN213" s="55"/>
      <c r="AO213" s="232"/>
      <c r="AP213" s="232"/>
      <c r="AQ213" s="103"/>
    </row>
    <row r="214" spans="1:43" x14ac:dyDescent="0.2">
      <c r="A214" s="102"/>
      <c r="B214" s="328"/>
      <c r="C214" s="334"/>
      <c r="D214" s="55"/>
      <c r="E214" s="670"/>
      <c r="F214" s="670"/>
      <c r="G214" s="670"/>
      <c r="H214" s="670"/>
      <c r="I214" s="670"/>
      <c r="J214" s="670"/>
      <c r="K214" s="670"/>
      <c r="L214" s="670"/>
      <c r="M214" s="670"/>
      <c r="N214" s="670"/>
      <c r="O214" s="670"/>
      <c r="P214" s="670"/>
      <c r="Q214" s="670"/>
      <c r="R214" s="670"/>
      <c r="S214" s="670"/>
      <c r="T214" s="670"/>
      <c r="U214" s="334"/>
      <c r="V214" s="55"/>
      <c r="W214" s="232"/>
      <c r="X214" s="232"/>
      <c r="Y214" s="232"/>
      <c r="Z214" s="232"/>
      <c r="AA214" s="232"/>
      <c r="AB214" s="232"/>
      <c r="AC214" s="232"/>
      <c r="AD214" s="232"/>
      <c r="AE214" s="232"/>
      <c r="AF214" s="328" t="s">
        <v>985</v>
      </c>
      <c r="AG214" s="232"/>
      <c r="AH214" s="232"/>
      <c r="AI214" s="328" t="s">
        <v>728</v>
      </c>
      <c r="AJ214" s="232"/>
      <c r="AK214" s="232"/>
      <c r="AL214" s="328" t="s">
        <v>728</v>
      </c>
      <c r="AM214" s="334"/>
      <c r="AN214" s="55"/>
      <c r="AO214" s="232"/>
      <c r="AP214" s="232"/>
      <c r="AQ214" s="103"/>
    </row>
    <row r="215" spans="1:43" x14ac:dyDescent="0.2">
      <c r="A215" s="102"/>
      <c r="B215" s="328"/>
      <c r="C215" s="334"/>
      <c r="D215" s="55"/>
      <c r="E215" s="670"/>
      <c r="F215" s="670"/>
      <c r="G215" s="670"/>
      <c r="H215" s="670"/>
      <c r="I215" s="670"/>
      <c r="J215" s="670"/>
      <c r="K215" s="670"/>
      <c r="L215" s="670"/>
      <c r="M215" s="670"/>
      <c r="N215" s="670"/>
      <c r="O215" s="670"/>
      <c r="P215" s="670"/>
      <c r="Q215" s="670"/>
      <c r="R215" s="670"/>
      <c r="S215" s="670"/>
      <c r="T215" s="670"/>
      <c r="U215" s="334"/>
      <c r="V215" s="55"/>
      <c r="W215" s="232"/>
      <c r="X215" s="232"/>
      <c r="Y215" s="232"/>
      <c r="Z215" s="232"/>
      <c r="AA215" s="232"/>
      <c r="AB215" s="232"/>
      <c r="AC215" s="232"/>
      <c r="AD215" s="232"/>
      <c r="AE215" s="232"/>
      <c r="AF215" s="328" t="s">
        <v>986</v>
      </c>
      <c r="AG215" s="232"/>
      <c r="AH215" s="232"/>
      <c r="AI215" s="328" t="s">
        <v>986</v>
      </c>
      <c r="AJ215" s="232"/>
      <c r="AK215" s="232"/>
      <c r="AL215" s="328" t="s">
        <v>987</v>
      </c>
      <c r="AM215" s="334"/>
      <c r="AN215" s="55"/>
      <c r="AO215" s="232"/>
      <c r="AP215" s="232"/>
      <c r="AQ215" s="103"/>
    </row>
    <row r="216" spans="1:43" ht="6" customHeight="1" x14ac:dyDescent="0.2">
      <c r="A216" s="102"/>
      <c r="B216" s="328"/>
      <c r="C216" s="334"/>
      <c r="D216" s="55"/>
      <c r="E216" s="232"/>
      <c r="F216" s="232"/>
      <c r="G216" s="232"/>
      <c r="H216" s="232"/>
      <c r="I216" s="232"/>
      <c r="J216" s="232"/>
      <c r="K216" s="232"/>
      <c r="L216" s="232"/>
      <c r="M216" s="232"/>
      <c r="N216" s="232"/>
      <c r="O216" s="232"/>
      <c r="P216" s="232"/>
      <c r="Q216" s="232"/>
      <c r="R216" s="232"/>
      <c r="S216" s="232"/>
      <c r="T216" s="232"/>
      <c r="U216" s="334"/>
      <c r="V216" s="55"/>
      <c r="W216" s="232"/>
      <c r="X216" s="232"/>
      <c r="Y216" s="232"/>
      <c r="Z216" s="232"/>
      <c r="AA216" s="232"/>
      <c r="AB216" s="232"/>
      <c r="AC216" s="232"/>
      <c r="AD216" s="232"/>
      <c r="AE216" s="232"/>
      <c r="AF216" s="328"/>
      <c r="AG216" s="232"/>
      <c r="AH216" s="232"/>
      <c r="AI216" s="328"/>
      <c r="AJ216" s="232"/>
      <c r="AK216" s="232"/>
      <c r="AL216" s="328"/>
      <c r="AM216" s="334"/>
      <c r="AN216" s="55"/>
      <c r="AO216" s="232"/>
      <c r="AP216" s="232"/>
      <c r="AQ216" s="103"/>
    </row>
    <row r="217" spans="1:43" x14ac:dyDescent="0.2">
      <c r="A217" s="102"/>
      <c r="B217" s="328"/>
      <c r="C217" s="334"/>
      <c r="D217" s="55"/>
      <c r="E217" s="232"/>
      <c r="F217" s="232"/>
      <c r="G217" s="232"/>
      <c r="H217" s="232"/>
      <c r="I217" s="232"/>
      <c r="J217" s="232"/>
      <c r="K217" s="232"/>
      <c r="L217" s="232"/>
      <c r="M217" s="232"/>
      <c r="N217" s="232"/>
      <c r="O217" s="232"/>
      <c r="P217" s="232"/>
      <c r="Q217" s="232"/>
      <c r="R217" s="232"/>
      <c r="S217" s="232"/>
      <c r="T217" s="232"/>
      <c r="U217" s="334"/>
      <c r="V217" s="55"/>
      <c r="W217" s="232" t="s">
        <v>988</v>
      </c>
      <c r="X217" s="232"/>
      <c r="Y217" s="232"/>
      <c r="Z217" s="232"/>
      <c r="AA217" s="232"/>
      <c r="AB217" s="51" t="s">
        <v>9</v>
      </c>
      <c r="AC217" s="51"/>
      <c r="AD217" s="111"/>
      <c r="AE217" s="51"/>
      <c r="AF217" s="93" t="s">
        <v>87</v>
      </c>
      <c r="AG217" s="232"/>
      <c r="AH217" s="232"/>
      <c r="AI217" s="93" t="s">
        <v>89</v>
      </c>
      <c r="AJ217" s="232"/>
      <c r="AK217" s="232"/>
      <c r="AL217" s="93" t="s">
        <v>91</v>
      </c>
      <c r="AM217" s="334"/>
      <c r="AN217" s="55"/>
      <c r="AO217" s="232"/>
      <c r="AP217" s="232"/>
      <c r="AQ217" s="103"/>
    </row>
    <row r="218" spans="1:43" x14ac:dyDescent="0.2">
      <c r="A218" s="102"/>
      <c r="B218" s="328"/>
      <c r="C218" s="334"/>
      <c r="D218" s="55"/>
      <c r="E218" s="232"/>
      <c r="F218" s="232"/>
      <c r="G218" s="232"/>
      <c r="H218" s="232"/>
      <c r="I218" s="232"/>
      <c r="J218" s="232"/>
      <c r="K218" s="232"/>
      <c r="L218" s="232"/>
      <c r="M218" s="232"/>
      <c r="N218" s="232"/>
      <c r="O218" s="232"/>
      <c r="P218" s="232"/>
      <c r="Q218" s="232"/>
      <c r="R218" s="232"/>
      <c r="S218" s="232"/>
      <c r="T218" s="232"/>
      <c r="U218" s="334"/>
      <c r="V218" s="55"/>
      <c r="W218" s="232" t="s">
        <v>842</v>
      </c>
      <c r="X218" s="232"/>
      <c r="Y218" s="232"/>
      <c r="Z218" s="232"/>
      <c r="AA218" s="51" t="s">
        <v>9</v>
      </c>
      <c r="AB218" s="111"/>
      <c r="AC218" s="51"/>
      <c r="AD218" s="51"/>
      <c r="AE218" s="51"/>
      <c r="AF218" s="93" t="s">
        <v>87</v>
      </c>
      <c r="AG218" s="232"/>
      <c r="AH218" s="232"/>
      <c r="AI218" s="93" t="s">
        <v>89</v>
      </c>
      <c r="AJ218" s="232"/>
      <c r="AK218" s="232"/>
      <c r="AL218" s="93" t="s">
        <v>91</v>
      </c>
      <c r="AM218" s="334"/>
      <c r="AN218" s="55"/>
      <c r="AO218" s="232"/>
      <c r="AP218" s="232"/>
      <c r="AQ218" s="103"/>
    </row>
    <row r="219" spans="1:43" x14ac:dyDescent="0.2">
      <c r="A219" s="102"/>
      <c r="B219" s="328"/>
      <c r="C219" s="334"/>
      <c r="D219" s="55"/>
      <c r="E219" s="232"/>
      <c r="F219" s="232"/>
      <c r="G219" s="232"/>
      <c r="H219" s="232"/>
      <c r="I219" s="232"/>
      <c r="J219" s="232"/>
      <c r="K219" s="232"/>
      <c r="L219" s="232"/>
      <c r="M219" s="232"/>
      <c r="N219" s="232"/>
      <c r="O219" s="232"/>
      <c r="P219" s="232"/>
      <c r="Q219" s="232"/>
      <c r="R219" s="232"/>
      <c r="S219" s="232"/>
      <c r="T219" s="232"/>
      <c r="U219" s="334"/>
      <c r="V219" s="55"/>
      <c r="W219" s="232" t="s">
        <v>989</v>
      </c>
      <c r="X219" s="232"/>
      <c r="Y219" s="232"/>
      <c r="Z219" s="232"/>
      <c r="AA219" s="232"/>
      <c r="AB219" s="51" t="s">
        <v>9</v>
      </c>
      <c r="AC219" s="51"/>
      <c r="AD219" s="111"/>
      <c r="AE219" s="51"/>
      <c r="AF219" s="93" t="s">
        <v>87</v>
      </c>
      <c r="AG219" s="232"/>
      <c r="AH219" s="232"/>
      <c r="AI219" s="93" t="s">
        <v>89</v>
      </c>
      <c r="AJ219" s="232"/>
      <c r="AK219" s="232"/>
      <c r="AL219" s="93" t="s">
        <v>91</v>
      </c>
      <c r="AM219" s="334"/>
      <c r="AN219" s="55"/>
      <c r="AO219" s="232"/>
      <c r="AP219" s="232"/>
      <c r="AQ219" s="103"/>
    </row>
    <row r="220" spans="1:43" x14ac:dyDescent="0.2">
      <c r="A220" s="102"/>
      <c r="B220" s="328"/>
      <c r="C220" s="334"/>
      <c r="D220" s="55"/>
      <c r="E220" s="232"/>
      <c r="F220" s="232"/>
      <c r="G220" s="232"/>
      <c r="H220" s="232"/>
      <c r="I220" s="232"/>
      <c r="J220" s="232"/>
      <c r="K220" s="232"/>
      <c r="L220" s="232"/>
      <c r="M220" s="232"/>
      <c r="N220" s="232"/>
      <c r="O220" s="232"/>
      <c r="P220" s="232"/>
      <c r="Q220" s="232"/>
      <c r="R220" s="232"/>
      <c r="S220" s="232"/>
      <c r="T220" s="232"/>
      <c r="U220" s="334"/>
      <c r="V220" s="55"/>
      <c r="W220" s="232" t="s">
        <v>990</v>
      </c>
      <c r="X220" s="232"/>
      <c r="Y220" s="232"/>
      <c r="Z220" s="232"/>
      <c r="AA220" s="232"/>
      <c r="AB220" s="232"/>
      <c r="AC220" s="51" t="s">
        <v>9</v>
      </c>
      <c r="AD220" s="51"/>
      <c r="AE220" s="51"/>
      <c r="AF220" s="93" t="s">
        <v>87</v>
      </c>
      <c r="AG220" s="232"/>
      <c r="AH220" s="232"/>
      <c r="AI220" s="93" t="s">
        <v>89</v>
      </c>
      <c r="AJ220" s="232"/>
      <c r="AK220" s="232"/>
      <c r="AL220" s="93" t="s">
        <v>91</v>
      </c>
      <c r="AM220" s="334"/>
      <c r="AN220" s="55"/>
      <c r="AO220" s="232"/>
      <c r="AP220" s="330"/>
      <c r="AQ220" s="103"/>
    </row>
    <row r="221" spans="1:43" ht="6" customHeight="1" thickBot="1" x14ac:dyDescent="0.25">
      <c r="A221" s="104"/>
      <c r="B221" s="332"/>
      <c r="C221" s="86"/>
      <c r="D221" s="87"/>
      <c r="E221" s="85"/>
      <c r="F221" s="85"/>
      <c r="G221" s="85"/>
      <c r="H221" s="85"/>
      <c r="I221" s="85"/>
      <c r="J221" s="85"/>
      <c r="K221" s="85"/>
      <c r="L221" s="85"/>
      <c r="M221" s="85"/>
      <c r="N221" s="85"/>
      <c r="O221" s="85"/>
      <c r="P221" s="85"/>
      <c r="Q221" s="85"/>
      <c r="R221" s="85"/>
      <c r="S221" s="85"/>
      <c r="T221" s="85"/>
      <c r="U221" s="86"/>
      <c r="V221" s="87"/>
      <c r="W221" s="85"/>
      <c r="X221" s="85"/>
      <c r="Y221" s="85"/>
      <c r="Z221" s="85"/>
      <c r="AA221" s="85"/>
      <c r="AB221" s="85"/>
      <c r="AC221" s="85"/>
      <c r="AD221" s="85"/>
      <c r="AE221" s="85"/>
      <c r="AF221" s="85"/>
      <c r="AG221" s="85"/>
      <c r="AH221" s="85"/>
      <c r="AI221" s="85"/>
      <c r="AJ221" s="85"/>
      <c r="AK221" s="85"/>
      <c r="AL221" s="332"/>
      <c r="AM221" s="86"/>
      <c r="AN221" s="87"/>
      <c r="AO221" s="85"/>
      <c r="AP221" s="85"/>
      <c r="AQ221" s="106"/>
    </row>
    <row r="222" spans="1:43" ht="6" customHeight="1" x14ac:dyDescent="0.2">
      <c r="A222" s="1"/>
      <c r="B222" s="97"/>
      <c r="C222" s="98"/>
      <c r="D222" s="99"/>
      <c r="E222" s="1"/>
      <c r="F222" s="1"/>
      <c r="G222" s="1"/>
      <c r="H222" s="1"/>
      <c r="I222" s="1"/>
      <c r="J222" s="1"/>
      <c r="K222" s="1"/>
      <c r="L222" s="1"/>
      <c r="M222" s="1"/>
      <c r="N222" s="1"/>
      <c r="O222" s="1"/>
      <c r="P222" s="1"/>
      <c r="Q222" s="1"/>
      <c r="R222" s="1"/>
      <c r="S222" s="1"/>
      <c r="T222" s="1"/>
      <c r="U222" s="98"/>
      <c r="V222" s="99"/>
      <c r="W222" s="1"/>
      <c r="X222" s="1"/>
      <c r="Y222" s="1"/>
      <c r="Z222" s="1"/>
      <c r="AA222" s="1"/>
      <c r="AB222" s="1"/>
      <c r="AC222" s="1"/>
      <c r="AD222" s="1"/>
      <c r="AE222" s="1"/>
      <c r="AF222" s="1"/>
      <c r="AG222" s="1"/>
      <c r="AH222" s="1"/>
      <c r="AI222" s="1"/>
      <c r="AJ222" s="1"/>
      <c r="AK222" s="1"/>
      <c r="AL222" s="97"/>
      <c r="AM222" s="98"/>
      <c r="AN222" s="99"/>
      <c r="AO222" s="1"/>
      <c r="AP222" s="1"/>
      <c r="AQ222" s="1"/>
    </row>
    <row r="223" spans="1:43" ht="11.25" customHeight="1" x14ac:dyDescent="0.2">
      <c r="A223" s="232"/>
      <c r="B223" s="328">
        <v>932</v>
      </c>
      <c r="C223" s="334"/>
      <c r="D223" s="55"/>
      <c r="E223" s="671" t="str">
        <f ca="1">VLOOKUP(INDIRECT(ADDRESS(ROW(),COLUMN()-3)),Language_Translations,MATCH(Language_Selected,Language_Options,0),FALSE)</f>
        <v>In your opinion, is a husband justified in hitting or beating his wife in the following situations:</v>
      </c>
      <c r="F223" s="671"/>
      <c r="G223" s="671"/>
      <c r="H223" s="671"/>
      <c r="I223" s="671"/>
      <c r="J223" s="671"/>
      <c r="K223" s="671"/>
      <c r="L223" s="671"/>
      <c r="M223" s="671"/>
      <c r="N223" s="671"/>
      <c r="O223" s="671"/>
      <c r="P223" s="671"/>
      <c r="Q223" s="671"/>
      <c r="R223" s="671"/>
      <c r="S223" s="671"/>
      <c r="T223" s="671"/>
      <c r="U223" s="334"/>
      <c r="V223" s="55"/>
      <c r="W223" s="232"/>
      <c r="X223" s="232"/>
      <c r="Y223" s="232"/>
      <c r="Z223" s="232"/>
      <c r="AA223" s="232"/>
      <c r="AB223" s="232"/>
      <c r="AC223" s="232"/>
      <c r="AD223" s="232"/>
      <c r="AE223" s="232"/>
      <c r="AF223" s="328"/>
      <c r="AG223" s="232"/>
      <c r="AH223" s="232"/>
      <c r="AI223" s="328"/>
      <c r="AJ223" s="232"/>
      <c r="AK223" s="232"/>
      <c r="AL223" s="328"/>
      <c r="AM223" s="334"/>
      <c r="AN223" s="55"/>
      <c r="AO223" s="232"/>
      <c r="AP223" s="232"/>
      <c r="AQ223" s="232"/>
    </row>
    <row r="224" spans="1:43" x14ac:dyDescent="0.2">
      <c r="A224" s="232"/>
      <c r="B224" s="328"/>
      <c r="C224" s="334"/>
      <c r="D224" s="55"/>
      <c r="E224" s="671"/>
      <c r="F224" s="671"/>
      <c r="G224" s="671"/>
      <c r="H224" s="671"/>
      <c r="I224" s="671"/>
      <c r="J224" s="671"/>
      <c r="K224" s="671"/>
      <c r="L224" s="671"/>
      <c r="M224" s="671"/>
      <c r="N224" s="671"/>
      <c r="O224" s="671"/>
      <c r="P224" s="671"/>
      <c r="Q224" s="671"/>
      <c r="R224" s="671"/>
      <c r="S224" s="671"/>
      <c r="T224" s="671"/>
      <c r="U224" s="334"/>
      <c r="V224" s="55"/>
      <c r="W224" s="232"/>
      <c r="X224" s="232"/>
      <c r="Y224" s="232"/>
      <c r="Z224" s="232"/>
      <c r="AA224" s="232"/>
      <c r="AB224" s="232"/>
      <c r="AC224" s="232"/>
      <c r="AD224" s="232"/>
      <c r="AE224" s="232"/>
      <c r="AF224" s="328" t="s">
        <v>112</v>
      </c>
      <c r="AG224" s="232"/>
      <c r="AH224" s="232"/>
      <c r="AI224" s="328" t="s">
        <v>113</v>
      </c>
      <c r="AJ224" s="232"/>
      <c r="AK224" s="232"/>
      <c r="AL224" s="328" t="s">
        <v>474</v>
      </c>
      <c r="AM224" s="334"/>
      <c r="AN224" s="55"/>
      <c r="AO224" s="232"/>
      <c r="AP224" s="232"/>
      <c r="AQ224" s="232"/>
    </row>
    <row r="225" spans="1:43" ht="6" customHeight="1" x14ac:dyDescent="0.2">
      <c r="A225" s="232"/>
      <c r="B225" s="328"/>
      <c r="C225" s="334"/>
      <c r="D225" s="55"/>
      <c r="E225" s="232"/>
      <c r="F225" s="232"/>
      <c r="G225" s="232"/>
      <c r="H225" s="232"/>
      <c r="I225" s="232"/>
      <c r="J225" s="232"/>
      <c r="K225" s="232"/>
      <c r="L225" s="232"/>
      <c r="M225" s="232"/>
      <c r="N225" s="232"/>
      <c r="O225" s="232"/>
      <c r="P225" s="232"/>
      <c r="Q225" s="232"/>
      <c r="R225" s="232"/>
      <c r="S225" s="232"/>
      <c r="T225" s="232"/>
      <c r="U225" s="334"/>
      <c r="V225" s="55"/>
      <c r="W225" s="232"/>
      <c r="X225" s="232"/>
      <c r="Y225" s="232"/>
      <c r="Z225" s="232"/>
      <c r="AA225" s="232"/>
      <c r="AB225" s="232"/>
      <c r="AC225" s="232"/>
      <c r="AD225" s="232"/>
      <c r="AE225" s="232"/>
      <c r="AF225" s="328"/>
      <c r="AG225" s="232"/>
      <c r="AH225" s="232"/>
      <c r="AI225" s="328"/>
      <c r="AJ225" s="232"/>
      <c r="AK225" s="232"/>
      <c r="AL225" s="328"/>
      <c r="AM225" s="334"/>
      <c r="AN225" s="55"/>
      <c r="AO225" s="232"/>
      <c r="AP225" s="232"/>
      <c r="AQ225" s="232"/>
    </row>
    <row r="226" spans="1:43" ht="11.25" customHeight="1" x14ac:dyDescent="0.2">
      <c r="A226" s="232"/>
      <c r="B226" s="328"/>
      <c r="C226" s="334"/>
      <c r="D226" s="55"/>
      <c r="E226" s="232" t="s">
        <v>148</v>
      </c>
      <c r="F226" s="671" t="str">
        <f ca="1">VLOOKUP(CONCATENATE($B$223&amp;INDIRECT(ADDRESS(ROW(),COLUMN()-1))),Language_Translations,MATCH(Language_Selected,Language_Options,0),FALSE)</f>
        <v>If she goes out without telling him?</v>
      </c>
      <c r="G226" s="671"/>
      <c r="H226" s="671"/>
      <c r="I226" s="671"/>
      <c r="J226" s="671"/>
      <c r="K226" s="671"/>
      <c r="L226" s="671"/>
      <c r="M226" s="671"/>
      <c r="N226" s="671"/>
      <c r="O226" s="671"/>
      <c r="P226" s="671"/>
      <c r="Q226" s="671"/>
      <c r="R226" s="671"/>
      <c r="S226" s="671"/>
      <c r="T226" s="671"/>
      <c r="U226" s="334"/>
      <c r="V226" s="55"/>
      <c r="W226" s="232" t="s">
        <v>148</v>
      </c>
      <c r="X226" s="232" t="s">
        <v>991</v>
      </c>
      <c r="Y226" s="232"/>
      <c r="Z226" s="232"/>
      <c r="AA226" s="232"/>
      <c r="AB226" s="51" t="s">
        <v>9</v>
      </c>
      <c r="AC226" s="51"/>
      <c r="AD226" s="51"/>
      <c r="AE226" s="51"/>
      <c r="AF226" s="93" t="s">
        <v>87</v>
      </c>
      <c r="AG226" s="232"/>
      <c r="AH226" s="232"/>
      <c r="AI226" s="93" t="s">
        <v>89</v>
      </c>
      <c r="AJ226" s="232"/>
      <c r="AK226" s="232"/>
      <c r="AL226" s="93" t="s">
        <v>212</v>
      </c>
      <c r="AM226" s="334"/>
      <c r="AN226" s="55"/>
      <c r="AO226" s="232"/>
      <c r="AP226" s="232"/>
      <c r="AQ226" s="232"/>
    </row>
    <row r="227" spans="1:43" ht="11.25" customHeight="1" x14ac:dyDescent="0.2">
      <c r="A227" s="232"/>
      <c r="B227" s="328"/>
      <c r="C227" s="334"/>
      <c r="D227" s="55"/>
      <c r="E227" s="232" t="s">
        <v>150</v>
      </c>
      <c r="F227" s="671" t="str">
        <f ca="1">VLOOKUP(CONCATENATE($B$223&amp;INDIRECT(ADDRESS(ROW(),COLUMN()-1))),Language_Translations,MATCH(Language_Selected,Language_Options,0),FALSE)</f>
        <v>If she neglects the children?</v>
      </c>
      <c r="G227" s="671"/>
      <c r="H227" s="671"/>
      <c r="I227" s="671"/>
      <c r="J227" s="671"/>
      <c r="K227" s="671"/>
      <c r="L227" s="671"/>
      <c r="M227" s="671"/>
      <c r="N227" s="671"/>
      <c r="O227" s="671"/>
      <c r="P227" s="671"/>
      <c r="Q227" s="671"/>
      <c r="R227" s="671"/>
      <c r="S227" s="671"/>
      <c r="T227" s="671"/>
      <c r="U227" s="334"/>
      <c r="V227" s="55"/>
      <c r="W227" s="232" t="s">
        <v>150</v>
      </c>
      <c r="X227" s="232" t="s">
        <v>992</v>
      </c>
      <c r="Y227" s="232"/>
      <c r="Z227" s="232"/>
      <c r="AA227" s="232"/>
      <c r="AB227" s="232"/>
      <c r="AC227" s="232"/>
      <c r="AE227" s="51" t="s">
        <v>9</v>
      </c>
      <c r="AF227" s="93" t="s">
        <v>87</v>
      </c>
      <c r="AG227" s="232"/>
      <c r="AH227" s="232"/>
      <c r="AI227" s="93" t="s">
        <v>89</v>
      </c>
      <c r="AJ227" s="232"/>
      <c r="AK227" s="232"/>
      <c r="AL227" s="93" t="s">
        <v>212</v>
      </c>
      <c r="AM227" s="334"/>
      <c r="AN227" s="55"/>
      <c r="AO227" s="232"/>
      <c r="AP227" s="232"/>
      <c r="AQ227" s="232"/>
    </row>
    <row r="228" spans="1:43" ht="11.25" customHeight="1" x14ac:dyDescent="0.2">
      <c r="A228" s="232"/>
      <c r="B228" s="328"/>
      <c r="C228" s="334"/>
      <c r="D228" s="55"/>
      <c r="E228" s="232" t="s">
        <v>366</v>
      </c>
      <c r="F228" s="671" t="str">
        <f ca="1">VLOOKUP(CONCATENATE($B$223&amp;INDIRECT(ADDRESS(ROW(),COLUMN()-1))),Language_Translations,MATCH(Language_Selected,Language_Options,0),FALSE)</f>
        <v>If she argues with him?</v>
      </c>
      <c r="G228" s="671"/>
      <c r="H228" s="671"/>
      <c r="I228" s="671"/>
      <c r="J228" s="671"/>
      <c r="K228" s="671"/>
      <c r="L228" s="671"/>
      <c r="M228" s="671"/>
      <c r="N228" s="671"/>
      <c r="O228" s="671"/>
      <c r="P228" s="671"/>
      <c r="Q228" s="671"/>
      <c r="R228" s="671"/>
      <c r="S228" s="671"/>
      <c r="T228" s="671"/>
      <c r="U228" s="334"/>
      <c r="V228" s="55"/>
      <c r="W228" s="232" t="s">
        <v>366</v>
      </c>
      <c r="X228" s="232" t="s">
        <v>993</v>
      </c>
      <c r="Y228" s="232"/>
      <c r="Z228" s="232"/>
      <c r="AA228" s="51" t="s">
        <v>9</v>
      </c>
      <c r="AB228" s="51"/>
      <c r="AC228" s="51"/>
      <c r="AD228" s="51"/>
      <c r="AE228" s="51"/>
      <c r="AF228" s="93" t="s">
        <v>87</v>
      </c>
      <c r="AG228" s="232"/>
      <c r="AH228" s="232"/>
      <c r="AI228" s="93" t="s">
        <v>89</v>
      </c>
      <c r="AJ228" s="232"/>
      <c r="AK228" s="232"/>
      <c r="AL228" s="93" t="s">
        <v>212</v>
      </c>
      <c r="AM228" s="334"/>
      <c r="AN228" s="55"/>
      <c r="AO228" s="232"/>
      <c r="AP228" s="232"/>
      <c r="AQ228" s="232"/>
    </row>
    <row r="229" spans="1:43" ht="11.25" customHeight="1" x14ac:dyDescent="0.2">
      <c r="A229" s="232"/>
      <c r="B229" s="328"/>
      <c r="C229" s="334"/>
      <c r="D229" s="55"/>
      <c r="E229" s="232" t="s">
        <v>368</v>
      </c>
      <c r="F229" s="671" t="str">
        <f ca="1">VLOOKUP(CONCATENATE($B$223&amp;INDIRECT(ADDRESS(ROW(),COLUMN()-1))),Language_Translations,MATCH(Language_Selected,Language_Options,0),FALSE)</f>
        <v>If she refuses to have sex with him?</v>
      </c>
      <c r="G229" s="671"/>
      <c r="H229" s="671"/>
      <c r="I229" s="671"/>
      <c r="J229" s="671"/>
      <c r="K229" s="671"/>
      <c r="L229" s="671"/>
      <c r="M229" s="671"/>
      <c r="N229" s="671"/>
      <c r="O229" s="671"/>
      <c r="P229" s="671"/>
      <c r="Q229" s="671"/>
      <c r="R229" s="671"/>
      <c r="S229" s="671"/>
      <c r="T229" s="671"/>
      <c r="U229" s="334"/>
      <c r="V229" s="55"/>
      <c r="W229" s="232" t="s">
        <v>368</v>
      </c>
      <c r="X229" s="232" t="s">
        <v>994</v>
      </c>
      <c r="Y229" s="232"/>
      <c r="Z229" s="232"/>
      <c r="AA229" s="232"/>
      <c r="AB229" s="232"/>
      <c r="AC229" s="51" t="s">
        <v>9</v>
      </c>
      <c r="AD229" s="111"/>
      <c r="AE229" s="51"/>
      <c r="AF229" s="93" t="s">
        <v>87</v>
      </c>
      <c r="AG229" s="232"/>
      <c r="AH229" s="232"/>
      <c r="AI229" s="93" t="s">
        <v>89</v>
      </c>
      <c r="AJ229" s="232"/>
      <c r="AK229" s="232"/>
      <c r="AL229" s="93" t="s">
        <v>212</v>
      </c>
      <c r="AM229" s="334"/>
      <c r="AN229" s="55"/>
      <c r="AO229" s="232"/>
      <c r="AP229" s="232"/>
      <c r="AQ229" s="232"/>
    </row>
    <row r="230" spans="1:43" ht="11.25" customHeight="1" x14ac:dyDescent="0.2">
      <c r="A230" s="232"/>
      <c r="B230" s="328"/>
      <c r="C230" s="334"/>
      <c r="D230" s="55"/>
      <c r="E230" s="232" t="s">
        <v>369</v>
      </c>
      <c r="F230" s="671" t="str">
        <f ca="1">VLOOKUP(CONCATENATE($B$223&amp;INDIRECT(ADDRESS(ROW(),COLUMN()-1))),Language_Translations,MATCH(Language_Selected,Language_Options,0),FALSE)</f>
        <v>If she burns the food?</v>
      </c>
      <c r="G230" s="671"/>
      <c r="H230" s="671"/>
      <c r="I230" s="671"/>
      <c r="J230" s="671"/>
      <c r="K230" s="671"/>
      <c r="L230" s="671"/>
      <c r="M230" s="671"/>
      <c r="N230" s="671"/>
      <c r="O230" s="671"/>
      <c r="P230" s="671"/>
      <c r="Q230" s="671"/>
      <c r="R230" s="671"/>
      <c r="S230" s="671"/>
      <c r="T230" s="671"/>
      <c r="U230" s="334"/>
      <c r="V230" s="55"/>
      <c r="W230" s="232" t="s">
        <v>369</v>
      </c>
      <c r="X230" s="232" t="s">
        <v>995</v>
      </c>
      <c r="Y230" s="232"/>
      <c r="Z230" s="232"/>
      <c r="AA230" s="232"/>
      <c r="AB230" s="232"/>
      <c r="AC230" s="51" t="s">
        <v>9</v>
      </c>
      <c r="AD230" s="51"/>
      <c r="AE230" s="51"/>
      <c r="AF230" s="93" t="s">
        <v>87</v>
      </c>
      <c r="AG230" s="232"/>
      <c r="AH230" s="232"/>
      <c r="AI230" s="93" t="s">
        <v>89</v>
      </c>
      <c r="AJ230" s="232"/>
      <c r="AK230" s="232"/>
      <c r="AL230" s="93" t="s">
        <v>212</v>
      </c>
      <c r="AM230" s="334"/>
      <c r="AN230" s="55"/>
      <c r="AO230" s="232"/>
      <c r="AP230" s="232"/>
      <c r="AQ230" s="232"/>
    </row>
    <row r="231" spans="1:43" ht="6" customHeight="1" x14ac:dyDescent="0.2">
      <c r="A231" s="91"/>
      <c r="B231" s="90"/>
      <c r="C231" s="52"/>
      <c r="D231" s="28"/>
      <c r="E231" s="91"/>
      <c r="F231" s="91"/>
      <c r="G231" s="91"/>
      <c r="H231" s="91"/>
      <c r="I231" s="91"/>
      <c r="J231" s="91"/>
      <c r="K231" s="91"/>
      <c r="L231" s="91"/>
      <c r="M231" s="91"/>
      <c r="N231" s="91"/>
      <c r="O231" s="91"/>
      <c r="P231" s="91"/>
      <c r="Q231" s="91"/>
      <c r="R231" s="91"/>
      <c r="S231" s="91"/>
      <c r="T231" s="91"/>
      <c r="U231" s="52"/>
      <c r="V231" s="28"/>
      <c r="W231" s="91"/>
      <c r="X231" s="91"/>
      <c r="Y231" s="91"/>
      <c r="Z231" s="91"/>
      <c r="AA231" s="91"/>
      <c r="AB231" s="91"/>
      <c r="AC231" s="91"/>
      <c r="AD231" s="91"/>
      <c r="AE231" s="91"/>
      <c r="AF231" s="91"/>
      <c r="AG231" s="91"/>
      <c r="AH231" s="91"/>
      <c r="AI231" s="91"/>
      <c r="AJ231" s="91"/>
      <c r="AK231" s="91"/>
      <c r="AL231" s="90"/>
      <c r="AM231" s="52"/>
      <c r="AN231" s="28"/>
      <c r="AO231" s="91"/>
      <c r="AP231" s="91"/>
      <c r="AQ231" s="91"/>
    </row>
    <row r="232" spans="1:43" ht="6" customHeight="1" x14ac:dyDescent="0.2">
      <c r="A232" s="18"/>
      <c r="B232" s="326"/>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26"/>
      <c r="AM232" s="18"/>
      <c r="AN232" s="18"/>
      <c r="AO232" s="18"/>
      <c r="AP232" s="18"/>
      <c r="AQ232" s="18"/>
    </row>
    <row r="233" spans="1:43" x14ac:dyDescent="0.2">
      <c r="A233" s="232"/>
      <c r="B233" s="670" t="s">
        <v>996</v>
      </c>
      <c r="C233" s="670"/>
      <c r="D233" s="670"/>
      <c r="E233" s="670"/>
      <c r="F233" s="670"/>
      <c r="G233" s="670"/>
      <c r="H233" s="670"/>
      <c r="I233" s="670"/>
      <c r="J233" s="670"/>
      <c r="K233" s="670"/>
      <c r="L233" s="670"/>
      <c r="M233" s="670"/>
      <c r="N233" s="670"/>
      <c r="O233" s="670"/>
      <c r="P233" s="670"/>
      <c r="Q233" s="670"/>
      <c r="R233" s="670"/>
      <c r="S233" s="670"/>
      <c r="T233" s="670"/>
      <c r="U233" s="670"/>
      <c r="V233" s="670"/>
      <c r="W233" s="670"/>
      <c r="X233" s="670"/>
      <c r="Y233" s="670"/>
      <c r="Z233" s="670"/>
      <c r="AA233" s="670"/>
      <c r="AB233" s="670"/>
      <c r="AC233" s="670"/>
      <c r="AD233" s="670"/>
      <c r="AE233" s="670"/>
      <c r="AF233" s="670"/>
      <c r="AG233" s="670"/>
      <c r="AH233" s="670"/>
      <c r="AI233" s="670"/>
      <c r="AJ233" s="670"/>
      <c r="AK233" s="670"/>
      <c r="AL233" s="670"/>
      <c r="AM233" s="670"/>
      <c r="AN233" s="670"/>
      <c r="AO233" s="670"/>
      <c r="AP233" s="670"/>
      <c r="AQ233" s="232"/>
    </row>
    <row r="234" spans="1:43" ht="6" customHeight="1" x14ac:dyDescent="0.2"/>
  </sheetData>
  <sheetProtection formatCells="0" formatRows="0" insertRows="0" deleteRows="0"/>
  <mergeCells count="53">
    <mergeCell ref="E203:T204"/>
    <mergeCell ref="E207:T210"/>
    <mergeCell ref="E199:T200"/>
    <mergeCell ref="F226:T226"/>
    <mergeCell ref="E31:T33"/>
    <mergeCell ref="E36:T38"/>
    <mergeCell ref="E189:T191"/>
    <mergeCell ref="E61:T64"/>
    <mergeCell ref="E90:T93"/>
    <mergeCell ref="E96:T96"/>
    <mergeCell ref="E103:T103"/>
    <mergeCell ref="E85:T87"/>
    <mergeCell ref="E80:T82"/>
    <mergeCell ref="E126:T134"/>
    <mergeCell ref="E109:T115"/>
    <mergeCell ref="E54:T58"/>
    <mergeCell ref="B233:AP233"/>
    <mergeCell ref="E161:T167"/>
    <mergeCell ref="E153:T158"/>
    <mergeCell ref="E145:T150"/>
    <mergeCell ref="E137:T142"/>
    <mergeCell ref="E180:T186"/>
    <mergeCell ref="E223:T224"/>
    <mergeCell ref="E213:T215"/>
    <mergeCell ref="F230:T230"/>
    <mergeCell ref="F229:T229"/>
    <mergeCell ref="F228:T228"/>
    <mergeCell ref="F227:T227"/>
    <mergeCell ref="AP171:AP172"/>
    <mergeCell ref="E194:T196"/>
    <mergeCell ref="E170:T172"/>
    <mergeCell ref="E175:T177"/>
    <mergeCell ref="AP37:AP38"/>
    <mergeCell ref="Z134:AK134"/>
    <mergeCell ref="Z115:AK115"/>
    <mergeCell ref="AP105:AP106"/>
    <mergeCell ref="A1:AQ1"/>
    <mergeCell ref="E5:T5"/>
    <mergeCell ref="E11:T12"/>
    <mergeCell ref="E15:T16"/>
    <mergeCell ref="E19:T22"/>
    <mergeCell ref="AO3:AP3"/>
    <mergeCell ref="W3:AL3"/>
    <mergeCell ref="E3:T3"/>
    <mergeCell ref="AP7:AP8"/>
    <mergeCell ref="E25:T26"/>
    <mergeCell ref="E27:T28"/>
    <mergeCell ref="E71:T77"/>
    <mergeCell ref="E67:T68"/>
    <mergeCell ref="E41:T47"/>
    <mergeCell ref="E118:T123"/>
    <mergeCell ref="AP190:AP191"/>
    <mergeCell ref="E50:T51"/>
  </mergeCells>
  <printOptions horizontalCentered="1"/>
  <pageMargins left="0.5" right="0.5" top="0.5" bottom="0.5" header="0.3" footer="0.3"/>
  <pageSetup paperSize="9" scale="98" orientation="portrait" r:id="rId1"/>
  <headerFooter>
    <oddFooter>&amp;CW-&amp;P</oddFooter>
  </headerFooter>
  <rowBreaks count="2" manualBreakCount="2">
    <brk id="83" max="42" man="1"/>
    <brk id="159" max="42"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A50021"/>
  </sheetPr>
  <dimension ref="A1:AQ422"/>
  <sheetViews>
    <sheetView view="pageBreakPreview" zoomScaleNormal="210" zoomScaleSheetLayoutView="100" workbookViewId="0">
      <selection activeCell="B5" sqref="B5"/>
    </sheetView>
  </sheetViews>
  <sheetFormatPr defaultColWidth="2.77734375" defaultRowHeight="10" x14ac:dyDescent="0.2"/>
  <cols>
    <col min="1" max="1" width="1.77734375" customWidth="1"/>
    <col min="2" max="2" width="4.77734375" style="125" customWidth="1"/>
    <col min="3" max="4" width="1.77734375" customWidth="1"/>
    <col min="21" max="22" width="1.77734375" customWidth="1"/>
    <col min="32" max="32" width="2.77734375" customWidth="1"/>
    <col min="34" max="35" width="2.77734375" customWidth="1"/>
    <col min="37" max="37" width="2.77734375" customWidth="1"/>
    <col min="38" max="38" width="2.77734375" style="27" customWidth="1"/>
    <col min="39" max="41" width="1.77734375" customWidth="1"/>
    <col min="42" max="42" width="4.77734375" customWidth="1"/>
    <col min="43" max="43" width="1.77734375" customWidth="1"/>
  </cols>
  <sheetData>
    <row r="1" spans="1:43" x14ac:dyDescent="0.2">
      <c r="A1" s="672" t="s">
        <v>997</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row>
    <row r="2" spans="1:43"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88"/>
      <c r="AM2" s="232"/>
      <c r="AN2" s="232"/>
      <c r="AO2" s="232"/>
      <c r="AP2" s="232"/>
      <c r="AQ2" s="232"/>
    </row>
    <row r="3" spans="1:43" ht="11.25" customHeight="1" thickBot="1" x14ac:dyDescent="0.25">
      <c r="A3" s="85"/>
      <c r="B3" s="332" t="s">
        <v>59</v>
      </c>
      <c r="C3" s="86"/>
      <c r="D3" s="87"/>
      <c r="E3" s="673" t="s">
        <v>60</v>
      </c>
      <c r="F3" s="673"/>
      <c r="G3" s="673"/>
      <c r="H3" s="673"/>
      <c r="I3" s="673"/>
      <c r="J3" s="673"/>
      <c r="K3" s="673"/>
      <c r="L3" s="673"/>
      <c r="M3" s="673"/>
      <c r="N3" s="673"/>
      <c r="O3" s="673"/>
      <c r="P3" s="673"/>
      <c r="Q3" s="673"/>
      <c r="R3" s="673"/>
      <c r="S3" s="673"/>
      <c r="T3" s="673"/>
      <c r="U3" s="86"/>
      <c r="V3" s="87"/>
      <c r="W3" s="673" t="s">
        <v>61</v>
      </c>
      <c r="X3" s="673"/>
      <c r="Y3" s="673"/>
      <c r="Z3" s="673"/>
      <c r="AA3" s="673"/>
      <c r="AB3" s="673"/>
      <c r="AC3" s="673"/>
      <c r="AD3" s="673"/>
      <c r="AE3" s="673"/>
      <c r="AF3" s="673"/>
      <c r="AG3" s="673"/>
      <c r="AH3" s="673"/>
      <c r="AI3" s="673"/>
      <c r="AJ3" s="673"/>
      <c r="AK3" s="673"/>
      <c r="AL3" s="673"/>
      <c r="AM3" s="86"/>
      <c r="AN3" s="87"/>
      <c r="AO3" s="673" t="s">
        <v>62</v>
      </c>
      <c r="AP3" s="673"/>
      <c r="AQ3" s="85"/>
    </row>
    <row r="4" spans="1:43" ht="6" customHeight="1" x14ac:dyDescent="0.2">
      <c r="A4" s="96"/>
      <c r="B4" s="97"/>
      <c r="C4" s="98"/>
      <c r="D4" s="99"/>
      <c r="E4" s="97"/>
      <c r="F4" s="97"/>
      <c r="G4" s="97"/>
      <c r="H4" s="97"/>
      <c r="I4" s="97"/>
      <c r="J4" s="97"/>
      <c r="K4" s="97"/>
      <c r="L4" s="97"/>
      <c r="M4" s="97"/>
      <c r="N4" s="97"/>
      <c r="O4" s="97"/>
      <c r="P4" s="97"/>
      <c r="Q4" s="97"/>
      <c r="R4" s="97"/>
      <c r="S4" s="97"/>
      <c r="T4" s="97"/>
      <c r="U4" s="1"/>
      <c r="V4" s="1"/>
      <c r="W4" s="97"/>
      <c r="X4" s="97"/>
      <c r="Y4" s="97"/>
      <c r="Z4" s="97"/>
      <c r="AA4" s="97"/>
      <c r="AB4" s="97"/>
      <c r="AC4" s="97"/>
      <c r="AD4" s="97"/>
      <c r="AE4" s="97"/>
      <c r="AF4" s="97"/>
      <c r="AG4" s="97"/>
      <c r="AH4" s="97"/>
      <c r="AI4" s="97"/>
      <c r="AJ4" s="97"/>
      <c r="AK4" s="97"/>
      <c r="AL4" s="97"/>
      <c r="AM4" s="98"/>
      <c r="AN4" s="99"/>
      <c r="AO4" s="97"/>
      <c r="AP4" s="1"/>
      <c r="AQ4" s="101"/>
    </row>
    <row r="5" spans="1:43" ht="11.25" customHeight="1" x14ac:dyDescent="0.2">
      <c r="A5" s="102"/>
      <c r="B5" s="146">
        <v>1000</v>
      </c>
      <c r="C5" s="334"/>
      <c r="D5" s="55"/>
      <c r="E5" s="684" t="str">
        <f ca="1">VLOOKUP(INDIRECT(ADDRESS(ROW(),COLUMN()-3)),Language_Translations,MATCH(Language_Selected,Language_Options,0),FALSE)</f>
        <v xml:space="preserve">Now I would like to talk about HIV and AIDS. </v>
      </c>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334"/>
      <c r="AN5" s="55"/>
      <c r="AO5" s="328"/>
      <c r="AP5" s="232"/>
      <c r="AQ5" s="103"/>
    </row>
    <row r="6" spans="1:43" ht="6" customHeight="1" thickBot="1" x14ac:dyDescent="0.25">
      <c r="A6" s="104"/>
      <c r="B6" s="332"/>
      <c r="C6" s="86"/>
      <c r="D6" s="87"/>
      <c r="E6" s="332"/>
      <c r="F6" s="332"/>
      <c r="G6" s="332"/>
      <c r="H6" s="332"/>
      <c r="I6" s="332"/>
      <c r="J6" s="332"/>
      <c r="K6" s="332"/>
      <c r="L6" s="332"/>
      <c r="M6" s="332"/>
      <c r="N6" s="332"/>
      <c r="O6" s="332"/>
      <c r="P6" s="332"/>
      <c r="Q6" s="332"/>
      <c r="R6" s="332"/>
      <c r="S6" s="332"/>
      <c r="T6" s="332"/>
      <c r="U6" s="85"/>
      <c r="V6" s="85"/>
      <c r="W6" s="332"/>
      <c r="X6" s="332"/>
      <c r="Y6" s="332"/>
      <c r="Z6" s="332"/>
      <c r="AA6" s="332"/>
      <c r="AB6" s="332"/>
      <c r="AC6" s="332"/>
      <c r="AD6" s="332"/>
      <c r="AE6" s="332"/>
      <c r="AF6" s="332"/>
      <c r="AG6" s="332"/>
      <c r="AH6" s="332"/>
      <c r="AI6" s="332"/>
      <c r="AJ6" s="332"/>
      <c r="AK6" s="332"/>
      <c r="AL6" s="332"/>
      <c r="AM6" s="86"/>
      <c r="AN6" s="87"/>
      <c r="AO6" s="332"/>
      <c r="AP6" s="85"/>
      <c r="AQ6" s="106"/>
    </row>
    <row r="7" spans="1:43" ht="6" customHeight="1" x14ac:dyDescent="0.2">
      <c r="A7" s="262"/>
      <c r="B7" s="130"/>
      <c r="C7" s="131"/>
      <c r="D7" s="55"/>
      <c r="E7" s="232"/>
      <c r="F7" s="232"/>
      <c r="G7" s="232"/>
      <c r="H7" s="232"/>
      <c r="I7" s="232"/>
      <c r="J7" s="232"/>
      <c r="K7" s="232"/>
      <c r="L7" s="232"/>
      <c r="M7" s="232"/>
      <c r="N7" s="232"/>
      <c r="O7" s="232"/>
      <c r="P7" s="232"/>
      <c r="Q7" s="232"/>
      <c r="R7" s="232"/>
      <c r="S7" s="232"/>
      <c r="T7" s="232"/>
      <c r="U7" s="334"/>
      <c r="V7" s="55"/>
      <c r="W7" s="232"/>
      <c r="X7" s="232"/>
      <c r="Y7" s="232"/>
      <c r="Z7" s="232"/>
      <c r="AA7" s="232"/>
      <c r="AB7" s="232"/>
      <c r="AC7" s="232"/>
      <c r="AD7" s="232"/>
      <c r="AE7" s="232"/>
      <c r="AF7" s="232"/>
      <c r="AG7" s="232"/>
      <c r="AH7" s="232"/>
      <c r="AI7" s="232"/>
      <c r="AJ7" s="232"/>
      <c r="AK7" s="232"/>
      <c r="AL7" s="88"/>
      <c r="AM7" s="334"/>
      <c r="AN7" s="55"/>
      <c r="AO7" s="232"/>
      <c r="AP7" s="232"/>
      <c r="AQ7" s="232"/>
    </row>
    <row r="8" spans="1:43" ht="11.25" customHeight="1" x14ac:dyDescent="0.2">
      <c r="A8" s="262"/>
      <c r="B8" s="385">
        <v>1001</v>
      </c>
      <c r="C8" s="131"/>
      <c r="D8" s="55"/>
      <c r="E8" s="671" t="str">
        <f ca="1">VLOOKUP(INDIRECT(ADDRESS(ROW(),COLUMN()-3)),Language_Translations,MATCH(Language_Selected,Language_Options,0),FALSE)</f>
        <v>Have you ever heard of HIV or AIDS?</v>
      </c>
      <c r="F8" s="671"/>
      <c r="G8" s="671"/>
      <c r="H8" s="671"/>
      <c r="I8" s="671"/>
      <c r="J8" s="671"/>
      <c r="K8" s="671"/>
      <c r="L8" s="671"/>
      <c r="M8" s="671"/>
      <c r="N8" s="671"/>
      <c r="O8" s="671"/>
      <c r="P8" s="671"/>
      <c r="Q8" s="671"/>
      <c r="R8" s="671"/>
      <c r="S8" s="671"/>
      <c r="T8" s="671"/>
      <c r="U8" s="108"/>
      <c r="V8" s="55"/>
      <c r="W8" s="232" t="s">
        <v>112</v>
      </c>
      <c r="X8" s="232"/>
      <c r="Y8" s="51" t="s">
        <v>9</v>
      </c>
      <c r="Z8" s="51"/>
      <c r="AA8" s="51"/>
      <c r="AB8" s="51"/>
      <c r="AC8" s="51"/>
      <c r="AD8" s="51"/>
      <c r="AE8" s="51"/>
      <c r="AF8" s="51"/>
      <c r="AG8" s="51"/>
      <c r="AH8" s="51"/>
      <c r="AI8" s="51"/>
      <c r="AJ8" s="51"/>
      <c r="AK8" s="51"/>
      <c r="AL8" s="89" t="s">
        <v>87</v>
      </c>
      <c r="AM8" s="334"/>
      <c r="AN8" s="55"/>
      <c r="AO8" s="232"/>
      <c r="AP8" s="232"/>
      <c r="AQ8" s="232"/>
    </row>
    <row r="9" spans="1:43" x14ac:dyDescent="0.2">
      <c r="A9" s="262"/>
      <c r="B9" s="213" t="s">
        <v>52</v>
      </c>
      <c r="C9" s="131"/>
      <c r="D9" s="55"/>
      <c r="E9" s="671"/>
      <c r="F9" s="671"/>
      <c r="G9" s="671"/>
      <c r="H9" s="671"/>
      <c r="I9" s="671"/>
      <c r="J9" s="671"/>
      <c r="K9" s="671"/>
      <c r="L9" s="671"/>
      <c r="M9" s="671"/>
      <c r="N9" s="671"/>
      <c r="O9" s="671"/>
      <c r="P9" s="671"/>
      <c r="Q9" s="671"/>
      <c r="R9" s="671"/>
      <c r="S9" s="671"/>
      <c r="T9" s="671"/>
      <c r="U9" s="108"/>
      <c r="V9" s="55"/>
      <c r="W9" s="232" t="s">
        <v>113</v>
      </c>
      <c r="X9" s="232"/>
      <c r="Y9" s="51" t="s">
        <v>9</v>
      </c>
      <c r="Z9" s="51"/>
      <c r="AA9" s="51"/>
      <c r="AB9" s="51"/>
      <c r="AC9" s="51"/>
      <c r="AD9" s="51"/>
      <c r="AE9" s="51"/>
      <c r="AF9" s="51"/>
      <c r="AG9" s="51"/>
      <c r="AH9" s="51"/>
      <c r="AI9" s="51"/>
      <c r="AJ9" s="51"/>
      <c r="AK9" s="51"/>
      <c r="AL9" s="89" t="s">
        <v>89</v>
      </c>
      <c r="AM9" s="334"/>
      <c r="AN9" s="55"/>
      <c r="AO9" s="232"/>
      <c r="AP9" s="232">
        <v>1040</v>
      </c>
      <c r="AQ9" s="232"/>
    </row>
    <row r="10" spans="1:43" ht="6" customHeight="1" thickBot="1" x14ac:dyDescent="0.25">
      <c r="A10" s="132"/>
      <c r="B10" s="133"/>
      <c r="C10" s="134"/>
      <c r="D10" s="28"/>
      <c r="E10" s="91"/>
      <c r="F10" s="91"/>
      <c r="G10" s="91"/>
      <c r="H10" s="91"/>
      <c r="I10" s="91"/>
      <c r="J10" s="91"/>
      <c r="K10" s="91"/>
      <c r="L10" s="91"/>
      <c r="M10" s="91"/>
      <c r="N10" s="91"/>
      <c r="O10" s="91"/>
      <c r="P10" s="91"/>
      <c r="Q10" s="91"/>
      <c r="R10" s="91"/>
      <c r="S10" s="91"/>
      <c r="T10" s="91"/>
      <c r="U10" s="52"/>
      <c r="V10" s="28"/>
      <c r="W10" s="91"/>
      <c r="X10" s="91"/>
      <c r="Y10" s="91"/>
      <c r="Z10" s="91"/>
      <c r="AA10" s="91"/>
      <c r="AB10" s="91"/>
      <c r="AC10" s="91"/>
      <c r="AD10" s="91"/>
      <c r="AE10" s="91"/>
      <c r="AF10" s="91"/>
      <c r="AG10" s="91"/>
      <c r="AH10" s="91"/>
      <c r="AI10" s="91"/>
      <c r="AJ10" s="91"/>
      <c r="AK10" s="91"/>
      <c r="AL10" s="92"/>
      <c r="AM10" s="52"/>
      <c r="AN10" s="28"/>
      <c r="AO10" s="91"/>
      <c r="AP10" s="91"/>
      <c r="AQ10" s="91"/>
    </row>
    <row r="11" spans="1:43" ht="6" customHeight="1" x14ac:dyDescent="0.2">
      <c r="A11" s="96"/>
      <c r="B11" s="97"/>
      <c r="C11" s="98"/>
      <c r="D11" s="99"/>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00"/>
      <c r="AM11" s="98"/>
      <c r="AN11" s="99"/>
      <c r="AO11" s="1"/>
      <c r="AP11" s="1"/>
      <c r="AQ11" s="101"/>
    </row>
    <row r="12" spans="1:43" x14ac:dyDescent="0.2">
      <c r="A12" s="102"/>
      <c r="B12" s="146">
        <v>1002</v>
      </c>
      <c r="C12" s="334"/>
      <c r="D12" s="55"/>
      <c r="E12" s="646" t="s">
        <v>998</v>
      </c>
      <c r="F12" s="646"/>
      <c r="G12" s="646"/>
      <c r="H12" s="646"/>
      <c r="I12" s="646"/>
      <c r="J12" s="646"/>
      <c r="K12" s="646"/>
      <c r="L12" s="646"/>
      <c r="M12" s="646"/>
      <c r="N12" s="646"/>
      <c r="O12" s="646"/>
      <c r="P12" s="646"/>
      <c r="Q12" s="646"/>
      <c r="R12" s="646"/>
      <c r="S12" s="646"/>
      <c r="T12" s="646"/>
      <c r="U12" s="232"/>
      <c r="V12" s="232"/>
      <c r="W12" s="232"/>
      <c r="X12" s="232"/>
      <c r="Y12" s="232"/>
      <c r="Z12" s="232"/>
      <c r="AA12" s="232"/>
      <c r="AB12" s="232"/>
      <c r="AC12" s="232"/>
      <c r="AD12" s="232"/>
      <c r="AE12" s="232"/>
      <c r="AF12" s="232"/>
      <c r="AG12" s="232"/>
      <c r="AH12" s="232"/>
      <c r="AI12" s="232"/>
      <c r="AJ12" s="232"/>
      <c r="AK12" s="232"/>
      <c r="AL12" s="88"/>
      <c r="AM12" s="334"/>
      <c r="AN12" s="55"/>
      <c r="AO12" s="232"/>
      <c r="AP12" s="232"/>
      <c r="AQ12" s="103"/>
    </row>
    <row r="13" spans="1:43" x14ac:dyDescent="0.2">
      <c r="A13" s="102"/>
      <c r="B13" s="93"/>
      <c r="C13" s="334"/>
      <c r="D13" s="55"/>
      <c r="E13" s="232"/>
      <c r="F13" s="232"/>
      <c r="G13" s="232"/>
      <c r="H13" s="232"/>
      <c r="I13" s="232"/>
      <c r="J13" s="232"/>
      <c r="K13" s="232"/>
      <c r="M13" s="232"/>
      <c r="N13" s="232"/>
      <c r="O13" s="232"/>
      <c r="P13" s="232"/>
      <c r="Q13" s="88" t="s">
        <v>999</v>
      </c>
      <c r="R13" s="232"/>
      <c r="S13" s="232"/>
      <c r="T13" s="232"/>
      <c r="U13" s="232"/>
      <c r="V13" s="232"/>
      <c r="X13" s="232"/>
      <c r="Y13" s="232"/>
      <c r="Z13" s="232"/>
      <c r="AA13" s="88" t="s">
        <v>1000</v>
      </c>
      <c r="AB13" s="88"/>
      <c r="AC13" s="232"/>
      <c r="AD13" s="232"/>
      <c r="AE13" s="232"/>
      <c r="AF13" s="232"/>
      <c r="AG13" s="232"/>
      <c r="AH13" s="232"/>
      <c r="AI13" s="232"/>
      <c r="AJ13" s="232"/>
      <c r="AK13" s="232"/>
      <c r="AL13" s="88"/>
      <c r="AM13" s="334"/>
      <c r="AN13" s="55"/>
      <c r="AO13" s="232"/>
      <c r="AP13" s="232"/>
      <c r="AQ13" s="103"/>
    </row>
    <row r="14" spans="1:43" x14ac:dyDescent="0.2">
      <c r="A14" s="102"/>
      <c r="B14" s="328"/>
      <c r="C14" s="334"/>
      <c r="D14" s="55"/>
      <c r="E14" s="232"/>
      <c r="F14" s="232"/>
      <c r="G14" s="232"/>
      <c r="H14" s="232"/>
      <c r="I14" s="232"/>
      <c r="J14" s="232"/>
      <c r="K14" s="232"/>
      <c r="M14" s="232"/>
      <c r="O14" s="232"/>
      <c r="P14" s="232"/>
      <c r="R14" s="232"/>
      <c r="S14" s="232"/>
      <c r="T14" s="232"/>
      <c r="U14" s="232"/>
      <c r="V14" s="232"/>
      <c r="X14" s="232"/>
      <c r="Y14" s="232"/>
      <c r="Z14" s="232"/>
      <c r="AA14" s="88" t="s">
        <v>1001</v>
      </c>
      <c r="AB14" s="88"/>
      <c r="AC14" s="232"/>
      <c r="AD14" s="232"/>
      <c r="AE14" s="232"/>
      <c r="AF14" s="232"/>
      <c r="AG14" s="232"/>
      <c r="AH14" s="232"/>
      <c r="AI14" s="232"/>
      <c r="AJ14" s="232"/>
      <c r="AK14" s="232"/>
      <c r="AL14" s="88"/>
      <c r="AM14" s="334"/>
      <c r="AN14" s="55"/>
      <c r="AO14" s="232"/>
      <c r="AP14" s="140">
        <v>1008</v>
      </c>
      <c r="AQ14" s="103"/>
    </row>
    <row r="15" spans="1:43" ht="6" customHeight="1" thickBot="1" x14ac:dyDescent="0.25">
      <c r="A15" s="104"/>
      <c r="B15" s="332"/>
      <c r="C15" s="86"/>
      <c r="D15" s="87"/>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105"/>
      <c r="AM15" s="86"/>
      <c r="AN15" s="87"/>
      <c r="AO15" s="85"/>
      <c r="AP15" s="85"/>
      <c r="AQ15" s="106"/>
    </row>
    <row r="16" spans="1:43" ht="6" customHeight="1" x14ac:dyDescent="0.2">
      <c r="A16" s="18"/>
      <c r="B16" s="326"/>
      <c r="C16" s="50"/>
      <c r="D16" s="29"/>
      <c r="E16" s="18"/>
      <c r="F16" s="18"/>
      <c r="G16" s="18"/>
      <c r="H16" s="18"/>
      <c r="I16" s="18"/>
      <c r="J16" s="18"/>
      <c r="K16" s="18"/>
      <c r="L16" s="18"/>
      <c r="M16" s="18"/>
      <c r="N16" s="18"/>
      <c r="O16" s="18"/>
      <c r="P16" s="18"/>
      <c r="Q16" s="18"/>
      <c r="R16" s="18"/>
      <c r="S16" s="18"/>
      <c r="T16" s="18"/>
      <c r="U16" s="50"/>
      <c r="V16" s="29"/>
      <c r="W16" s="18"/>
      <c r="X16" s="18"/>
      <c r="Y16" s="18"/>
      <c r="Z16" s="18"/>
      <c r="AA16" s="18"/>
      <c r="AB16" s="18"/>
      <c r="AC16" s="18"/>
      <c r="AD16" s="18"/>
      <c r="AE16" s="18"/>
      <c r="AF16" s="18"/>
      <c r="AG16" s="18"/>
      <c r="AH16" s="18"/>
      <c r="AI16" s="18"/>
      <c r="AJ16" s="18"/>
      <c r="AK16" s="18"/>
      <c r="AL16" s="26"/>
      <c r="AM16" s="50"/>
      <c r="AN16" s="29"/>
      <c r="AO16" s="18"/>
      <c r="AP16" s="18"/>
      <c r="AQ16" s="18"/>
    </row>
    <row r="17" spans="1:43" ht="11.25" customHeight="1" x14ac:dyDescent="0.2">
      <c r="A17" s="232"/>
      <c r="B17" s="146">
        <v>1003</v>
      </c>
      <c r="C17" s="334"/>
      <c r="D17" s="55"/>
      <c r="E17" s="671" t="str">
        <f ca="1">VLOOKUP(INDIRECT(ADDRESS(ROW(),COLUMN()-3)),Language_Translations,MATCH(Language_Selected,Language_Options,0),FALSE)</f>
        <v>HIV is the virus that can lead to AIDS. Can people reduce their chance of getting HIV by having just one uninfected sex partner who has no other sex partners?</v>
      </c>
      <c r="F17" s="671"/>
      <c r="G17" s="671"/>
      <c r="H17" s="671"/>
      <c r="I17" s="671"/>
      <c r="J17" s="671"/>
      <c r="K17" s="671"/>
      <c r="L17" s="671"/>
      <c r="M17" s="671"/>
      <c r="N17" s="671"/>
      <c r="O17" s="671"/>
      <c r="P17" s="671"/>
      <c r="Q17" s="671"/>
      <c r="R17" s="671"/>
      <c r="S17" s="671"/>
      <c r="T17" s="671"/>
      <c r="U17" s="108"/>
      <c r="V17" s="55"/>
      <c r="W17" s="232" t="s">
        <v>112</v>
      </c>
      <c r="X17" s="232"/>
      <c r="Y17" s="51" t="s">
        <v>9</v>
      </c>
      <c r="Z17" s="51"/>
      <c r="AA17" s="51"/>
      <c r="AB17" s="51"/>
      <c r="AC17" s="51"/>
      <c r="AD17" s="51"/>
      <c r="AE17" s="51"/>
      <c r="AF17" s="51"/>
      <c r="AG17" s="51"/>
      <c r="AH17" s="51"/>
      <c r="AI17" s="51"/>
      <c r="AJ17" s="51"/>
      <c r="AK17" s="51"/>
      <c r="AL17" s="89" t="s">
        <v>87</v>
      </c>
      <c r="AM17" s="334"/>
      <c r="AN17" s="55"/>
      <c r="AO17" s="232"/>
      <c r="AP17" s="232"/>
      <c r="AQ17" s="232"/>
    </row>
    <row r="18" spans="1:43" x14ac:dyDescent="0.2">
      <c r="A18" s="232"/>
      <c r="B18" s="328"/>
      <c r="C18" s="334"/>
      <c r="D18" s="55"/>
      <c r="E18" s="671"/>
      <c r="F18" s="671"/>
      <c r="G18" s="671"/>
      <c r="H18" s="671"/>
      <c r="I18" s="671"/>
      <c r="J18" s="671"/>
      <c r="K18" s="671"/>
      <c r="L18" s="671"/>
      <c r="M18" s="671"/>
      <c r="N18" s="671"/>
      <c r="O18" s="671"/>
      <c r="P18" s="671"/>
      <c r="Q18" s="671"/>
      <c r="R18" s="671"/>
      <c r="S18" s="671"/>
      <c r="T18" s="671"/>
      <c r="U18" s="108"/>
      <c r="V18" s="55"/>
      <c r="W18" s="232" t="s">
        <v>113</v>
      </c>
      <c r="X18" s="232"/>
      <c r="Y18" s="51" t="s">
        <v>9</v>
      </c>
      <c r="Z18" s="51"/>
      <c r="AA18" s="51"/>
      <c r="AB18" s="51"/>
      <c r="AC18" s="51"/>
      <c r="AD18" s="51"/>
      <c r="AE18" s="51"/>
      <c r="AF18" s="51"/>
      <c r="AG18" s="51"/>
      <c r="AH18" s="51"/>
      <c r="AI18" s="51"/>
      <c r="AJ18" s="51"/>
      <c r="AK18" s="51"/>
      <c r="AL18" s="89" t="s">
        <v>89</v>
      </c>
      <c r="AM18" s="334"/>
      <c r="AN18" s="55"/>
      <c r="AO18" s="232"/>
      <c r="AP18" s="232"/>
      <c r="AQ18" s="232"/>
    </row>
    <row r="19" spans="1:43" x14ac:dyDescent="0.2">
      <c r="A19" s="232"/>
      <c r="B19" s="328"/>
      <c r="C19" s="334"/>
      <c r="D19" s="55"/>
      <c r="E19" s="671"/>
      <c r="F19" s="671"/>
      <c r="G19" s="671"/>
      <c r="H19" s="671"/>
      <c r="I19" s="671"/>
      <c r="J19" s="671"/>
      <c r="K19" s="671"/>
      <c r="L19" s="671"/>
      <c r="M19" s="671"/>
      <c r="N19" s="671"/>
      <c r="O19" s="671"/>
      <c r="P19" s="671"/>
      <c r="Q19" s="671"/>
      <c r="R19" s="671"/>
      <c r="S19" s="671"/>
      <c r="T19" s="671"/>
      <c r="U19" s="108"/>
      <c r="V19" s="55"/>
      <c r="W19" s="232" t="s">
        <v>260</v>
      </c>
      <c r="X19" s="232"/>
      <c r="Y19" s="232"/>
      <c r="Z19" s="232"/>
      <c r="AA19" s="232"/>
      <c r="AB19" s="51" t="s">
        <v>9</v>
      </c>
      <c r="AC19" s="111"/>
      <c r="AD19" s="51"/>
      <c r="AE19" s="51"/>
      <c r="AF19" s="51"/>
      <c r="AG19" s="51"/>
      <c r="AH19" s="51"/>
      <c r="AI19" s="51"/>
      <c r="AJ19" s="51"/>
      <c r="AK19" s="51"/>
      <c r="AL19" s="89" t="s">
        <v>212</v>
      </c>
      <c r="AM19" s="334"/>
      <c r="AN19" s="55"/>
      <c r="AO19" s="232"/>
      <c r="AP19" s="232"/>
      <c r="AQ19" s="232"/>
    </row>
    <row r="20" spans="1:43" x14ac:dyDescent="0.2">
      <c r="A20" s="232"/>
      <c r="B20" s="328"/>
      <c r="C20" s="334"/>
      <c r="D20" s="55"/>
      <c r="E20" s="671"/>
      <c r="F20" s="671"/>
      <c r="G20" s="671"/>
      <c r="H20" s="671"/>
      <c r="I20" s="671"/>
      <c r="J20" s="671"/>
      <c r="K20" s="671"/>
      <c r="L20" s="671"/>
      <c r="M20" s="671"/>
      <c r="N20" s="671"/>
      <c r="O20" s="671"/>
      <c r="P20" s="671"/>
      <c r="Q20" s="671"/>
      <c r="R20" s="671"/>
      <c r="S20" s="671"/>
      <c r="T20" s="671"/>
      <c r="U20" s="108"/>
      <c r="V20" s="55"/>
      <c r="AM20" s="334"/>
      <c r="AN20" s="55"/>
      <c r="AO20" s="232"/>
      <c r="AP20" s="232"/>
      <c r="AQ20" s="232"/>
    </row>
    <row r="21" spans="1:43" ht="6" customHeight="1" x14ac:dyDescent="0.2">
      <c r="A21" s="91"/>
      <c r="B21" s="90"/>
      <c r="C21" s="52"/>
      <c r="D21" s="28"/>
      <c r="E21" s="91"/>
      <c r="F21" s="91"/>
      <c r="G21" s="91"/>
      <c r="H21" s="91"/>
      <c r="I21" s="91"/>
      <c r="J21" s="91"/>
      <c r="K21" s="91"/>
      <c r="L21" s="91"/>
      <c r="M21" s="91"/>
      <c r="N21" s="91"/>
      <c r="O21" s="91"/>
      <c r="P21" s="91"/>
      <c r="Q21" s="91"/>
      <c r="R21" s="91"/>
      <c r="S21" s="91"/>
      <c r="T21" s="91"/>
      <c r="U21" s="52"/>
      <c r="V21" s="28"/>
      <c r="W21" s="91"/>
      <c r="X21" s="91"/>
      <c r="Y21" s="91"/>
      <c r="Z21" s="91"/>
      <c r="AA21" s="91"/>
      <c r="AB21" s="91"/>
      <c r="AC21" s="91"/>
      <c r="AD21" s="91"/>
      <c r="AE21" s="91"/>
      <c r="AF21" s="91"/>
      <c r="AG21" s="91"/>
      <c r="AH21" s="91"/>
      <c r="AI21" s="91"/>
      <c r="AJ21" s="91"/>
      <c r="AK21" s="91"/>
      <c r="AL21" s="92"/>
      <c r="AM21" s="52"/>
      <c r="AN21" s="28"/>
      <c r="AO21" s="91"/>
      <c r="AP21" s="91"/>
      <c r="AQ21" s="91"/>
    </row>
    <row r="22" spans="1:43" ht="6" customHeight="1" x14ac:dyDescent="0.2">
      <c r="A22" s="18"/>
      <c r="B22" s="326"/>
      <c r="C22" s="50"/>
      <c r="D22" s="29"/>
      <c r="E22" s="18"/>
      <c r="F22" s="18"/>
      <c r="G22" s="18"/>
      <c r="H22" s="18"/>
      <c r="I22" s="18"/>
      <c r="J22" s="18"/>
      <c r="K22" s="18"/>
      <c r="L22" s="18"/>
      <c r="M22" s="18"/>
      <c r="N22" s="18"/>
      <c r="O22" s="18"/>
      <c r="P22" s="18"/>
      <c r="Q22" s="18"/>
      <c r="R22" s="18"/>
      <c r="S22" s="18"/>
      <c r="T22" s="18"/>
      <c r="U22" s="50"/>
      <c r="V22" s="29"/>
      <c r="W22" s="18"/>
      <c r="X22" s="18"/>
      <c r="Y22" s="18"/>
      <c r="Z22" s="18"/>
      <c r="AA22" s="18"/>
      <c r="AB22" s="18"/>
      <c r="AC22" s="18"/>
      <c r="AD22" s="18"/>
      <c r="AE22" s="18"/>
      <c r="AF22" s="18"/>
      <c r="AG22" s="18"/>
      <c r="AH22" s="18"/>
      <c r="AI22" s="18"/>
      <c r="AJ22" s="18"/>
      <c r="AK22" s="18"/>
      <c r="AL22" s="26"/>
      <c r="AM22" s="50"/>
      <c r="AN22" s="29"/>
      <c r="AO22" s="18"/>
      <c r="AP22" s="18"/>
      <c r="AQ22" s="18"/>
    </row>
    <row r="23" spans="1:43" ht="11.25" customHeight="1" x14ac:dyDescent="0.2">
      <c r="A23" s="232"/>
      <c r="B23" s="146">
        <v>1004</v>
      </c>
      <c r="C23" s="334"/>
      <c r="D23" s="55"/>
      <c r="E23" s="671" t="str">
        <f ca="1">VLOOKUP(INDIRECT(ADDRESS(ROW(),COLUMN()-3)),Language_Translations,MATCH(Language_Selected,Language_Options,0),FALSE)</f>
        <v>Can people get HIV from mosquito bites?</v>
      </c>
      <c r="F23" s="671"/>
      <c r="G23" s="671"/>
      <c r="H23" s="671"/>
      <c r="I23" s="671"/>
      <c r="J23" s="671"/>
      <c r="K23" s="671"/>
      <c r="L23" s="671"/>
      <c r="M23" s="671"/>
      <c r="N23" s="671"/>
      <c r="O23" s="671"/>
      <c r="P23" s="671"/>
      <c r="Q23" s="671"/>
      <c r="R23" s="671"/>
      <c r="S23" s="671"/>
      <c r="T23" s="671"/>
      <c r="U23" s="108"/>
      <c r="V23" s="55"/>
      <c r="W23" s="232" t="s">
        <v>112</v>
      </c>
      <c r="X23" s="232"/>
      <c r="Y23" s="51" t="s">
        <v>9</v>
      </c>
      <c r="Z23" s="51"/>
      <c r="AA23" s="51"/>
      <c r="AB23" s="51"/>
      <c r="AC23" s="51"/>
      <c r="AD23" s="51"/>
      <c r="AE23" s="51"/>
      <c r="AF23" s="51"/>
      <c r="AG23" s="51"/>
      <c r="AH23" s="51"/>
      <c r="AI23" s="51"/>
      <c r="AJ23" s="51"/>
      <c r="AK23" s="51"/>
      <c r="AL23" s="89" t="s">
        <v>87</v>
      </c>
      <c r="AM23" s="334"/>
      <c r="AN23" s="55"/>
      <c r="AO23" s="232"/>
      <c r="AP23" s="232"/>
      <c r="AQ23" s="232"/>
    </row>
    <row r="24" spans="1:43" x14ac:dyDescent="0.2">
      <c r="A24" s="232"/>
      <c r="B24" s="93"/>
      <c r="C24" s="334"/>
      <c r="D24" s="55"/>
      <c r="E24" s="671"/>
      <c r="F24" s="671"/>
      <c r="G24" s="671"/>
      <c r="H24" s="671"/>
      <c r="I24" s="671"/>
      <c r="J24" s="671"/>
      <c r="K24" s="671"/>
      <c r="L24" s="671"/>
      <c r="M24" s="671"/>
      <c r="N24" s="671"/>
      <c r="O24" s="671"/>
      <c r="P24" s="671"/>
      <c r="Q24" s="671"/>
      <c r="R24" s="671"/>
      <c r="S24" s="671"/>
      <c r="T24" s="671"/>
      <c r="U24" s="108"/>
      <c r="V24" s="55"/>
      <c r="W24" s="232" t="s">
        <v>113</v>
      </c>
      <c r="X24" s="232"/>
      <c r="Y24" s="51" t="s">
        <v>9</v>
      </c>
      <c r="Z24" s="51"/>
      <c r="AA24" s="51"/>
      <c r="AB24" s="51"/>
      <c r="AC24" s="51"/>
      <c r="AD24" s="51"/>
      <c r="AE24" s="51"/>
      <c r="AF24" s="51"/>
      <c r="AG24" s="51"/>
      <c r="AH24" s="51"/>
      <c r="AI24" s="51"/>
      <c r="AJ24" s="51"/>
      <c r="AK24" s="51"/>
      <c r="AL24" s="89" t="s">
        <v>89</v>
      </c>
      <c r="AM24" s="334"/>
      <c r="AN24" s="55"/>
      <c r="AO24" s="232"/>
      <c r="AP24" s="232"/>
      <c r="AQ24" s="232"/>
    </row>
    <row r="25" spans="1:43" x14ac:dyDescent="0.2">
      <c r="A25" s="232"/>
      <c r="B25" s="328"/>
      <c r="C25" s="334"/>
      <c r="D25" s="55"/>
      <c r="E25" s="671"/>
      <c r="F25" s="671"/>
      <c r="G25" s="671"/>
      <c r="H25" s="671"/>
      <c r="I25" s="671"/>
      <c r="J25" s="671"/>
      <c r="K25" s="671"/>
      <c r="L25" s="671"/>
      <c r="M25" s="671"/>
      <c r="N25" s="671"/>
      <c r="O25" s="671"/>
      <c r="P25" s="671"/>
      <c r="Q25" s="671"/>
      <c r="R25" s="671"/>
      <c r="S25" s="671"/>
      <c r="T25" s="671"/>
      <c r="U25" s="108"/>
      <c r="V25" s="55"/>
      <c r="W25" s="232" t="s">
        <v>260</v>
      </c>
      <c r="X25" s="232"/>
      <c r="Y25" s="232"/>
      <c r="Z25" s="232"/>
      <c r="AA25" s="232"/>
      <c r="AB25" s="51" t="s">
        <v>9</v>
      </c>
      <c r="AC25" s="111"/>
      <c r="AD25" s="51"/>
      <c r="AE25" s="51"/>
      <c r="AF25" s="51"/>
      <c r="AG25" s="51"/>
      <c r="AH25" s="51"/>
      <c r="AI25" s="51"/>
      <c r="AJ25" s="51"/>
      <c r="AK25" s="51"/>
      <c r="AL25" s="89" t="s">
        <v>212</v>
      </c>
      <c r="AM25" s="334"/>
      <c r="AN25" s="55"/>
      <c r="AO25" s="232"/>
      <c r="AP25" s="232"/>
      <c r="AQ25" s="232"/>
    </row>
    <row r="26" spans="1:43" ht="6" customHeight="1" x14ac:dyDescent="0.2">
      <c r="A26" s="91"/>
      <c r="B26" s="90"/>
      <c r="C26" s="52"/>
      <c r="D26" s="28"/>
      <c r="E26" s="91"/>
      <c r="F26" s="91"/>
      <c r="G26" s="91"/>
      <c r="H26" s="91"/>
      <c r="I26" s="91"/>
      <c r="J26" s="91"/>
      <c r="K26" s="91"/>
      <c r="L26" s="91"/>
      <c r="M26" s="91"/>
      <c r="N26" s="91"/>
      <c r="O26" s="91"/>
      <c r="P26" s="91"/>
      <c r="Q26" s="91"/>
      <c r="R26" s="91"/>
      <c r="S26" s="91"/>
      <c r="T26" s="91"/>
      <c r="U26" s="52"/>
      <c r="V26" s="28"/>
      <c r="W26" s="91"/>
      <c r="X26" s="91"/>
      <c r="Y26" s="91"/>
      <c r="Z26" s="91"/>
      <c r="AA26" s="91"/>
      <c r="AB26" s="91"/>
      <c r="AC26" s="91"/>
      <c r="AD26" s="91"/>
      <c r="AE26" s="91"/>
      <c r="AF26" s="91"/>
      <c r="AG26" s="91"/>
      <c r="AH26" s="91"/>
      <c r="AI26" s="91"/>
      <c r="AJ26" s="91"/>
      <c r="AK26" s="91"/>
      <c r="AL26" s="92"/>
      <c r="AM26" s="52"/>
      <c r="AN26" s="28"/>
      <c r="AO26" s="91"/>
      <c r="AP26" s="91"/>
      <c r="AQ26" s="91"/>
    </row>
    <row r="27" spans="1:43" ht="6" customHeight="1" x14ac:dyDescent="0.2">
      <c r="A27" s="18"/>
      <c r="B27" s="326"/>
      <c r="C27" s="50"/>
      <c r="D27" s="29"/>
      <c r="E27" s="18"/>
      <c r="F27" s="18"/>
      <c r="G27" s="18"/>
      <c r="H27" s="18"/>
      <c r="I27" s="18"/>
      <c r="J27" s="18"/>
      <c r="K27" s="18"/>
      <c r="L27" s="18"/>
      <c r="M27" s="18"/>
      <c r="N27" s="18"/>
      <c r="O27" s="18"/>
      <c r="P27" s="18"/>
      <c r="Q27" s="18"/>
      <c r="R27" s="18"/>
      <c r="S27" s="18"/>
      <c r="T27" s="18"/>
      <c r="U27" s="50"/>
      <c r="V27" s="29"/>
      <c r="W27" s="18"/>
      <c r="X27" s="18"/>
      <c r="Y27" s="18"/>
      <c r="Z27" s="18"/>
      <c r="AA27" s="18"/>
      <c r="AB27" s="18"/>
      <c r="AC27" s="18"/>
      <c r="AD27" s="18"/>
      <c r="AE27" s="18"/>
      <c r="AF27" s="18"/>
      <c r="AG27" s="18"/>
      <c r="AH27" s="18"/>
      <c r="AI27" s="18"/>
      <c r="AJ27" s="18"/>
      <c r="AK27" s="18"/>
      <c r="AL27" s="26"/>
      <c r="AM27" s="50"/>
      <c r="AN27" s="29"/>
      <c r="AO27" s="18"/>
      <c r="AP27" s="18"/>
      <c r="AQ27" s="18"/>
    </row>
    <row r="28" spans="1:43" ht="11.25" customHeight="1" x14ac:dyDescent="0.2">
      <c r="A28" s="232"/>
      <c r="B28" s="146">
        <v>1005</v>
      </c>
      <c r="C28" s="334"/>
      <c r="D28" s="55"/>
      <c r="E28" s="671" t="str">
        <f ca="1">VLOOKUP(INDIRECT(ADDRESS(ROW(),COLUMN()-3)),Language_Translations,MATCH(Language_Selected,Language_Options,0),FALSE)</f>
        <v>Can people reduce their chance of getting HIV by using a condom every time they have sex?</v>
      </c>
      <c r="F28" s="671"/>
      <c r="G28" s="671"/>
      <c r="H28" s="671"/>
      <c r="I28" s="671"/>
      <c r="J28" s="671"/>
      <c r="K28" s="671"/>
      <c r="L28" s="671"/>
      <c r="M28" s="671"/>
      <c r="N28" s="671"/>
      <c r="O28" s="671"/>
      <c r="P28" s="671"/>
      <c r="Q28" s="671"/>
      <c r="R28" s="671"/>
      <c r="S28" s="671"/>
      <c r="T28" s="671"/>
      <c r="U28" s="108"/>
      <c r="V28" s="55"/>
      <c r="W28" s="232" t="s">
        <v>112</v>
      </c>
      <c r="X28" s="232"/>
      <c r="Y28" s="51" t="s">
        <v>9</v>
      </c>
      <c r="Z28" s="51"/>
      <c r="AA28" s="51"/>
      <c r="AB28" s="51"/>
      <c r="AC28" s="51"/>
      <c r="AD28" s="51"/>
      <c r="AE28" s="51"/>
      <c r="AF28" s="51"/>
      <c r="AG28" s="51"/>
      <c r="AH28" s="51"/>
      <c r="AI28" s="51"/>
      <c r="AJ28" s="51"/>
      <c r="AK28" s="51"/>
      <c r="AL28" s="89" t="s">
        <v>87</v>
      </c>
      <c r="AM28" s="334"/>
      <c r="AN28" s="55"/>
      <c r="AO28" s="232"/>
      <c r="AP28" s="232"/>
      <c r="AQ28" s="232"/>
    </row>
    <row r="29" spans="1:43" x14ac:dyDescent="0.2">
      <c r="A29" s="232"/>
      <c r="B29" s="328"/>
      <c r="C29" s="334"/>
      <c r="D29" s="55"/>
      <c r="E29" s="671"/>
      <c r="F29" s="671"/>
      <c r="G29" s="671"/>
      <c r="H29" s="671"/>
      <c r="I29" s="671"/>
      <c r="J29" s="671"/>
      <c r="K29" s="671"/>
      <c r="L29" s="671"/>
      <c r="M29" s="671"/>
      <c r="N29" s="671"/>
      <c r="O29" s="671"/>
      <c r="P29" s="671"/>
      <c r="Q29" s="671"/>
      <c r="R29" s="671"/>
      <c r="S29" s="671"/>
      <c r="T29" s="671"/>
      <c r="U29" s="108"/>
      <c r="V29" s="55"/>
      <c r="W29" s="232" t="s">
        <v>113</v>
      </c>
      <c r="X29" s="232"/>
      <c r="Y29" s="51" t="s">
        <v>9</v>
      </c>
      <c r="Z29" s="51"/>
      <c r="AA29" s="51"/>
      <c r="AB29" s="51"/>
      <c r="AC29" s="51"/>
      <c r="AD29" s="51"/>
      <c r="AE29" s="51"/>
      <c r="AF29" s="51"/>
      <c r="AG29" s="51"/>
      <c r="AH29" s="51"/>
      <c r="AI29" s="51"/>
      <c r="AJ29" s="51"/>
      <c r="AK29" s="51"/>
      <c r="AL29" s="89" t="s">
        <v>89</v>
      </c>
      <c r="AM29" s="334"/>
      <c r="AN29" s="55"/>
      <c r="AO29" s="232"/>
      <c r="AP29" s="232"/>
      <c r="AQ29" s="232"/>
    </row>
    <row r="30" spans="1:43" x14ac:dyDescent="0.2">
      <c r="A30" s="232"/>
      <c r="B30" s="328"/>
      <c r="C30" s="334"/>
      <c r="D30" s="55"/>
      <c r="E30" s="671"/>
      <c r="F30" s="671"/>
      <c r="G30" s="671"/>
      <c r="H30" s="671"/>
      <c r="I30" s="671"/>
      <c r="J30" s="671"/>
      <c r="K30" s="671"/>
      <c r="L30" s="671"/>
      <c r="M30" s="671"/>
      <c r="N30" s="671"/>
      <c r="O30" s="671"/>
      <c r="P30" s="671"/>
      <c r="Q30" s="671"/>
      <c r="R30" s="671"/>
      <c r="S30" s="671"/>
      <c r="T30" s="671"/>
      <c r="U30" s="108"/>
      <c r="V30" s="55"/>
      <c r="W30" s="232" t="s">
        <v>260</v>
      </c>
      <c r="X30" s="232"/>
      <c r="Y30" s="232"/>
      <c r="Z30" s="232"/>
      <c r="AA30" s="232"/>
      <c r="AB30" s="51" t="s">
        <v>9</v>
      </c>
      <c r="AC30" s="111"/>
      <c r="AD30" s="51"/>
      <c r="AE30" s="51"/>
      <c r="AF30" s="51"/>
      <c r="AG30" s="51"/>
      <c r="AH30" s="51"/>
      <c r="AI30" s="51"/>
      <c r="AJ30" s="51"/>
      <c r="AK30" s="51"/>
      <c r="AL30" s="89" t="s">
        <v>212</v>
      </c>
      <c r="AM30" s="334"/>
      <c r="AN30" s="55"/>
      <c r="AO30" s="232"/>
      <c r="AP30" s="232"/>
      <c r="AQ30" s="232"/>
    </row>
    <row r="31" spans="1:43" ht="6" customHeight="1" x14ac:dyDescent="0.2">
      <c r="A31" s="91"/>
      <c r="B31" s="90"/>
      <c r="C31" s="52"/>
      <c r="D31" s="28"/>
      <c r="E31" s="91"/>
      <c r="F31" s="91"/>
      <c r="G31" s="91"/>
      <c r="H31" s="91"/>
      <c r="I31" s="91"/>
      <c r="J31" s="91"/>
      <c r="K31" s="91"/>
      <c r="L31" s="91"/>
      <c r="M31" s="91"/>
      <c r="N31" s="91"/>
      <c r="O31" s="91"/>
      <c r="P31" s="91"/>
      <c r="Q31" s="91"/>
      <c r="R31" s="91"/>
      <c r="S31" s="91"/>
      <c r="T31" s="91"/>
      <c r="U31" s="52"/>
      <c r="V31" s="28"/>
      <c r="W31" s="91"/>
      <c r="X31" s="91"/>
      <c r="Y31" s="91"/>
      <c r="Z31" s="91"/>
      <c r="AA31" s="91"/>
      <c r="AB31" s="91"/>
      <c r="AC31" s="91"/>
      <c r="AD31" s="91"/>
      <c r="AE31" s="91"/>
      <c r="AF31" s="91"/>
      <c r="AG31" s="91"/>
      <c r="AH31" s="91"/>
      <c r="AI31" s="91"/>
      <c r="AJ31" s="91"/>
      <c r="AK31" s="91"/>
      <c r="AL31" s="92"/>
      <c r="AM31" s="52"/>
      <c r="AN31" s="28"/>
      <c r="AO31" s="91"/>
      <c r="AP31" s="91"/>
      <c r="AQ31" s="91"/>
    </row>
    <row r="32" spans="1:43" ht="6" customHeight="1" x14ac:dyDescent="0.2">
      <c r="A32" s="18"/>
      <c r="B32" s="326"/>
      <c r="C32" s="50"/>
      <c r="D32" s="29"/>
      <c r="E32" s="18"/>
      <c r="F32" s="18"/>
      <c r="G32" s="18"/>
      <c r="H32" s="18"/>
      <c r="I32" s="18"/>
      <c r="J32" s="18"/>
      <c r="K32" s="18"/>
      <c r="L32" s="18"/>
      <c r="M32" s="18"/>
      <c r="N32" s="18"/>
      <c r="O32" s="18"/>
      <c r="P32" s="18"/>
      <c r="Q32" s="18"/>
      <c r="R32" s="18"/>
      <c r="S32" s="18"/>
      <c r="T32" s="18"/>
      <c r="U32" s="50"/>
      <c r="V32" s="29"/>
      <c r="W32" s="18"/>
      <c r="X32" s="18"/>
      <c r="Y32" s="18"/>
      <c r="Z32" s="18"/>
      <c r="AA32" s="18"/>
      <c r="AB32" s="18"/>
      <c r="AC32" s="18"/>
      <c r="AD32" s="18"/>
      <c r="AE32" s="18"/>
      <c r="AF32" s="18"/>
      <c r="AG32" s="18"/>
      <c r="AH32" s="18"/>
      <c r="AI32" s="18"/>
      <c r="AJ32" s="18"/>
      <c r="AK32" s="18"/>
      <c r="AL32" s="26"/>
      <c r="AM32" s="50"/>
      <c r="AN32" s="29"/>
      <c r="AO32" s="18"/>
      <c r="AP32" s="18"/>
      <c r="AQ32" s="18"/>
    </row>
    <row r="33" spans="1:43" ht="11.25" customHeight="1" x14ac:dyDescent="0.2">
      <c r="A33" s="232"/>
      <c r="B33" s="146">
        <v>1006</v>
      </c>
      <c r="C33" s="334"/>
      <c r="D33" s="55"/>
      <c r="E33" s="671" t="str">
        <f ca="1">VLOOKUP(INDIRECT(ADDRESS(ROW(),COLUMN()-3)),Language_Translations,MATCH(Language_Selected,Language_Options,0),FALSE)</f>
        <v>Can people get HIV by sharing food with a person who has HIV?</v>
      </c>
      <c r="F33" s="671"/>
      <c r="G33" s="671"/>
      <c r="H33" s="671"/>
      <c r="I33" s="671"/>
      <c r="J33" s="671"/>
      <c r="K33" s="671"/>
      <c r="L33" s="671"/>
      <c r="M33" s="671"/>
      <c r="N33" s="671"/>
      <c r="O33" s="671"/>
      <c r="P33" s="671"/>
      <c r="Q33" s="671"/>
      <c r="R33" s="671"/>
      <c r="S33" s="671"/>
      <c r="T33" s="671"/>
      <c r="U33" s="108"/>
      <c r="V33" s="55"/>
      <c r="W33" s="232" t="s">
        <v>112</v>
      </c>
      <c r="X33" s="232"/>
      <c r="Y33" s="51" t="s">
        <v>9</v>
      </c>
      <c r="Z33" s="51"/>
      <c r="AA33" s="51"/>
      <c r="AB33" s="51"/>
      <c r="AC33" s="51"/>
      <c r="AD33" s="51"/>
      <c r="AE33" s="51"/>
      <c r="AF33" s="51"/>
      <c r="AG33" s="51"/>
      <c r="AH33" s="51"/>
      <c r="AI33" s="51"/>
      <c r="AJ33" s="51"/>
      <c r="AK33" s="51"/>
      <c r="AL33" s="89" t="s">
        <v>87</v>
      </c>
      <c r="AM33" s="334"/>
      <c r="AN33" s="55"/>
      <c r="AO33" s="232"/>
      <c r="AP33" s="232"/>
      <c r="AQ33" s="232"/>
    </row>
    <row r="34" spans="1:43" x14ac:dyDescent="0.2">
      <c r="A34" s="232"/>
      <c r="B34" s="93"/>
      <c r="C34" s="334"/>
      <c r="D34" s="55"/>
      <c r="E34" s="671"/>
      <c r="F34" s="671"/>
      <c r="G34" s="671"/>
      <c r="H34" s="671"/>
      <c r="I34" s="671"/>
      <c r="J34" s="671"/>
      <c r="K34" s="671"/>
      <c r="L34" s="671"/>
      <c r="M34" s="671"/>
      <c r="N34" s="671"/>
      <c r="O34" s="671"/>
      <c r="P34" s="671"/>
      <c r="Q34" s="671"/>
      <c r="R34" s="671"/>
      <c r="S34" s="671"/>
      <c r="T34" s="671"/>
      <c r="U34" s="108"/>
      <c r="V34" s="55"/>
      <c r="W34" s="232" t="s">
        <v>113</v>
      </c>
      <c r="X34" s="232"/>
      <c r="Y34" s="51" t="s">
        <v>9</v>
      </c>
      <c r="Z34" s="51"/>
      <c r="AA34" s="51"/>
      <c r="AB34" s="51"/>
      <c r="AC34" s="51"/>
      <c r="AD34" s="51"/>
      <c r="AE34" s="51"/>
      <c r="AF34" s="51"/>
      <c r="AG34" s="51"/>
      <c r="AH34" s="51"/>
      <c r="AI34" s="51"/>
      <c r="AJ34" s="51"/>
      <c r="AK34" s="51"/>
      <c r="AL34" s="89" t="s">
        <v>89</v>
      </c>
      <c r="AM34" s="334"/>
      <c r="AN34" s="55"/>
      <c r="AO34" s="232"/>
      <c r="AP34" s="232"/>
      <c r="AQ34" s="232"/>
    </row>
    <row r="35" spans="1:43" x14ac:dyDescent="0.2">
      <c r="A35" s="232"/>
      <c r="B35" s="328"/>
      <c r="C35" s="334"/>
      <c r="D35" s="55"/>
      <c r="E35" s="671"/>
      <c r="F35" s="671"/>
      <c r="G35" s="671"/>
      <c r="H35" s="671"/>
      <c r="I35" s="671"/>
      <c r="J35" s="671"/>
      <c r="K35" s="671"/>
      <c r="L35" s="671"/>
      <c r="M35" s="671"/>
      <c r="N35" s="671"/>
      <c r="O35" s="671"/>
      <c r="P35" s="671"/>
      <c r="Q35" s="671"/>
      <c r="R35" s="671"/>
      <c r="S35" s="671"/>
      <c r="T35" s="671"/>
      <c r="U35" s="108"/>
      <c r="V35" s="55"/>
      <c r="W35" s="232" t="s">
        <v>260</v>
      </c>
      <c r="X35" s="232"/>
      <c r="Y35" s="232"/>
      <c r="Z35" s="232"/>
      <c r="AA35" s="232"/>
      <c r="AB35" s="51" t="s">
        <v>9</v>
      </c>
      <c r="AC35" s="111"/>
      <c r="AD35" s="51"/>
      <c r="AE35" s="51"/>
      <c r="AF35" s="51"/>
      <c r="AG35" s="51"/>
      <c r="AH35" s="51"/>
      <c r="AI35" s="51"/>
      <c r="AJ35" s="51"/>
      <c r="AK35" s="51"/>
      <c r="AL35" s="89" t="s">
        <v>212</v>
      </c>
      <c r="AM35" s="334"/>
      <c r="AN35" s="55"/>
      <c r="AO35" s="232"/>
      <c r="AP35" s="232"/>
      <c r="AQ35" s="232"/>
    </row>
    <row r="36" spans="1:43" ht="6" customHeight="1" x14ac:dyDescent="0.2">
      <c r="A36" s="91"/>
      <c r="B36" s="90"/>
      <c r="C36" s="52"/>
      <c r="D36" s="28"/>
      <c r="E36" s="91"/>
      <c r="F36" s="91"/>
      <c r="G36" s="91"/>
      <c r="H36" s="91"/>
      <c r="I36" s="91"/>
      <c r="J36" s="91"/>
      <c r="K36" s="91"/>
      <c r="L36" s="91"/>
      <c r="M36" s="91"/>
      <c r="N36" s="91"/>
      <c r="O36" s="91"/>
      <c r="P36" s="91"/>
      <c r="Q36" s="91"/>
      <c r="R36" s="91"/>
      <c r="S36" s="91"/>
      <c r="T36" s="91"/>
      <c r="U36" s="52"/>
      <c r="V36" s="28"/>
      <c r="W36" s="91"/>
      <c r="X36" s="91"/>
      <c r="Y36" s="91"/>
      <c r="Z36" s="91"/>
      <c r="AA36" s="91"/>
      <c r="AB36" s="91"/>
      <c r="AC36" s="91"/>
      <c r="AD36" s="91"/>
      <c r="AE36" s="91"/>
      <c r="AF36" s="91"/>
      <c r="AG36" s="91"/>
      <c r="AH36" s="91"/>
      <c r="AI36" s="91"/>
      <c r="AJ36" s="91"/>
      <c r="AK36" s="91"/>
      <c r="AL36" s="92"/>
      <c r="AM36" s="52"/>
      <c r="AN36" s="28"/>
      <c r="AO36" s="91"/>
      <c r="AP36" s="91"/>
      <c r="AQ36" s="91"/>
    </row>
    <row r="37" spans="1:43" ht="6" customHeight="1" x14ac:dyDescent="0.2">
      <c r="A37" s="18"/>
      <c r="B37" s="326"/>
      <c r="C37" s="50"/>
      <c r="D37" s="29"/>
      <c r="E37" s="18"/>
      <c r="F37" s="18"/>
      <c r="G37" s="18"/>
      <c r="H37" s="18"/>
      <c r="I37" s="18"/>
      <c r="J37" s="18"/>
      <c r="K37" s="18"/>
      <c r="L37" s="18"/>
      <c r="M37" s="18"/>
      <c r="N37" s="18"/>
      <c r="O37" s="18"/>
      <c r="P37" s="18"/>
      <c r="Q37" s="18"/>
      <c r="R37" s="18"/>
      <c r="S37" s="18"/>
      <c r="T37" s="18"/>
      <c r="U37" s="50"/>
      <c r="V37" s="29"/>
      <c r="W37" s="18"/>
      <c r="X37" s="18"/>
      <c r="Y37" s="18"/>
      <c r="Z37" s="18"/>
      <c r="AA37" s="18"/>
      <c r="AB37" s="18"/>
      <c r="AC37" s="18"/>
      <c r="AD37" s="18"/>
      <c r="AE37" s="18"/>
      <c r="AF37" s="18"/>
      <c r="AG37" s="18"/>
      <c r="AH37" s="18"/>
      <c r="AI37" s="18"/>
      <c r="AJ37" s="18"/>
      <c r="AK37" s="18"/>
      <c r="AL37" s="26"/>
      <c r="AM37" s="50"/>
      <c r="AN37" s="29"/>
      <c r="AO37" s="18"/>
      <c r="AP37" s="18"/>
      <c r="AQ37" s="18"/>
    </row>
    <row r="38" spans="1:43" ht="11.25" customHeight="1" x14ac:dyDescent="0.2">
      <c r="A38" s="232"/>
      <c r="B38" s="146">
        <v>1007</v>
      </c>
      <c r="C38" s="334"/>
      <c r="D38" s="55"/>
      <c r="E38" s="671" t="str">
        <f ca="1">VLOOKUP(INDIRECT(ADDRESS(ROW(),COLUMN()-3)),Language_Translations,MATCH(Language_Selected,Language_Options,0),FALSE)</f>
        <v>Is it possible for a healthy-looking person to have HIV?</v>
      </c>
      <c r="F38" s="671"/>
      <c r="G38" s="671"/>
      <c r="H38" s="671"/>
      <c r="I38" s="671"/>
      <c r="J38" s="671"/>
      <c r="K38" s="671"/>
      <c r="L38" s="671"/>
      <c r="M38" s="671"/>
      <c r="N38" s="671"/>
      <c r="O38" s="671"/>
      <c r="P38" s="671"/>
      <c r="Q38" s="671"/>
      <c r="R38" s="671"/>
      <c r="S38" s="671"/>
      <c r="T38" s="671"/>
      <c r="U38" s="108"/>
      <c r="V38" s="55"/>
      <c r="W38" s="232" t="s">
        <v>112</v>
      </c>
      <c r="X38" s="232"/>
      <c r="Y38" s="51" t="s">
        <v>9</v>
      </c>
      <c r="Z38" s="51"/>
      <c r="AA38" s="51"/>
      <c r="AB38" s="51"/>
      <c r="AC38" s="51"/>
      <c r="AD38" s="51"/>
      <c r="AE38" s="51"/>
      <c r="AF38" s="51"/>
      <c r="AG38" s="51"/>
      <c r="AH38" s="51"/>
      <c r="AI38" s="51"/>
      <c r="AJ38" s="51"/>
      <c r="AK38" s="51"/>
      <c r="AL38" s="89" t="s">
        <v>87</v>
      </c>
      <c r="AM38" s="334"/>
      <c r="AN38" s="55"/>
      <c r="AO38" s="232"/>
      <c r="AP38" s="232"/>
      <c r="AQ38" s="232"/>
    </row>
    <row r="39" spans="1:43" x14ac:dyDescent="0.2">
      <c r="A39" s="232"/>
      <c r="B39" s="328"/>
      <c r="C39" s="334"/>
      <c r="D39" s="55"/>
      <c r="E39" s="671"/>
      <c r="F39" s="671"/>
      <c r="G39" s="671"/>
      <c r="H39" s="671"/>
      <c r="I39" s="671"/>
      <c r="J39" s="671"/>
      <c r="K39" s="671"/>
      <c r="L39" s="671"/>
      <c r="M39" s="671"/>
      <c r="N39" s="671"/>
      <c r="O39" s="671"/>
      <c r="P39" s="671"/>
      <c r="Q39" s="671"/>
      <c r="R39" s="671"/>
      <c r="S39" s="671"/>
      <c r="T39" s="671"/>
      <c r="U39" s="108"/>
      <c r="V39" s="55"/>
      <c r="W39" s="232" t="s">
        <v>113</v>
      </c>
      <c r="X39" s="232"/>
      <c r="Y39" s="51" t="s">
        <v>9</v>
      </c>
      <c r="Z39" s="51"/>
      <c r="AA39" s="51"/>
      <c r="AB39" s="51"/>
      <c r="AC39" s="51"/>
      <c r="AD39" s="51"/>
      <c r="AE39" s="51"/>
      <c r="AF39" s="51"/>
      <c r="AG39" s="51"/>
      <c r="AH39" s="51"/>
      <c r="AI39" s="51"/>
      <c r="AJ39" s="51"/>
      <c r="AK39" s="51"/>
      <c r="AL39" s="89" t="s">
        <v>89</v>
      </c>
      <c r="AM39" s="334"/>
      <c r="AN39" s="55"/>
      <c r="AO39" s="232"/>
      <c r="AP39" s="232"/>
      <c r="AQ39" s="232"/>
    </row>
    <row r="40" spans="1:43" x14ac:dyDescent="0.2">
      <c r="A40" s="232"/>
      <c r="B40" s="328"/>
      <c r="C40" s="334"/>
      <c r="D40" s="55"/>
      <c r="E40" s="671"/>
      <c r="F40" s="671"/>
      <c r="G40" s="671"/>
      <c r="H40" s="671"/>
      <c r="I40" s="671"/>
      <c r="J40" s="671"/>
      <c r="K40" s="671"/>
      <c r="L40" s="671"/>
      <c r="M40" s="671"/>
      <c r="N40" s="671"/>
      <c r="O40" s="671"/>
      <c r="P40" s="671"/>
      <c r="Q40" s="671"/>
      <c r="R40" s="671"/>
      <c r="S40" s="671"/>
      <c r="T40" s="671"/>
      <c r="U40" s="108"/>
      <c r="V40" s="55"/>
      <c r="W40" s="232" t="s">
        <v>260</v>
      </c>
      <c r="X40" s="232"/>
      <c r="Y40" s="232"/>
      <c r="Z40" s="232"/>
      <c r="AA40" s="232"/>
      <c r="AB40" s="51" t="s">
        <v>9</v>
      </c>
      <c r="AC40" s="111"/>
      <c r="AD40" s="51"/>
      <c r="AE40" s="51"/>
      <c r="AF40" s="51"/>
      <c r="AG40" s="51"/>
      <c r="AH40" s="51"/>
      <c r="AI40" s="51"/>
      <c r="AJ40" s="51"/>
      <c r="AK40" s="51"/>
      <c r="AL40" s="89" t="s">
        <v>212</v>
      </c>
      <c r="AM40" s="334"/>
      <c r="AN40" s="55"/>
      <c r="AO40" s="232"/>
      <c r="AP40" s="232"/>
      <c r="AQ40" s="232"/>
    </row>
    <row r="41" spans="1:43" ht="6" customHeight="1" x14ac:dyDescent="0.2">
      <c r="A41" s="91"/>
      <c r="B41" s="90"/>
      <c r="C41" s="52"/>
      <c r="D41" s="28"/>
      <c r="E41" s="91"/>
      <c r="F41" s="91"/>
      <c r="G41" s="91"/>
      <c r="H41" s="91"/>
      <c r="I41" s="91"/>
      <c r="J41" s="91"/>
      <c r="K41" s="91"/>
      <c r="L41" s="91"/>
      <c r="M41" s="91"/>
      <c r="N41" s="91"/>
      <c r="O41" s="91"/>
      <c r="P41" s="91"/>
      <c r="Q41" s="91"/>
      <c r="R41" s="91"/>
      <c r="S41" s="91"/>
      <c r="T41" s="91"/>
      <c r="U41" s="52"/>
      <c r="V41" s="28"/>
      <c r="W41" s="91"/>
      <c r="X41" s="91"/>
      <c r="Y41" s="91"/>
      <c r="Z41" s="91"/>
      <c r="AA41" s="91"/>
      <c r="AB41" s="91"/>
      <c r="AC41" s="91"/>
      <c r="AD41" s="91"/>
      <c r="AE41" s="91"/>
      <c r="AF41" s="91"/>
      <c r="AG41" s="91"/>
      <c r="AH41" s="91"/>
      <c r="AI41" s="91"/>
      <c r="AJ41" s="91"/>
      <c r="AK41" s="91"/>
      <c r="AL41" s="92"/>
      <c r="AM41" s="52"/>
      <c r="AN41" s="28"/>
      <c r="AO41" s="91"/>
      <c r="AP41" s="91"/>
      <c r="AQ41" s="91"/>
    </row>
    <row r="42" spans="1:43" ht="6" customHeight="1" x14ac:dyDescent="0.2">
      <c r="A42" s="18"/>
      <c r="B42" s="326"/>
      <c r="C42" s="50"/>
      <c r="D42" s="29"/>
      <c r="E42" s="18"/>
      <c r="F42" s="18"/>
      <c r="G42" s="18"/>
      <c r="H42" s="18"/>
      <c r="I42" s="18"/>
      <c r="J42" s="18"/>
      <c r="K42" s="18"/>
      <c r="L42" s="18"/>
      <c r="M42" s="18"/>
      <c r="N42" s="18"/>
      <c r="O42" s="18"/>
      <c r="P42" s="18"/>
      <c r="Q42" s="18"/>
      <c r="R42" s="18"/>
      <c r="S42" s="18"/>
      <c r="T42" s="18"/>
      <c r="U42" s="50"/>
      <c r="V42" s="29"/>
      <c r="W42" s="18"/>
      <c r="X42" s="18"/>
      <c r="Y42" s="18"/>
      <c r="Z42" s="18"/>
      <c r="AA42" s="18"/>
      <c r="AB42" s="18"/>
      <c r="AC42" s="18"/>
      <c r="AD42" s="18"/>
      <c r="AE42" s="18"/>
      <c r="AF42" s="18"/>
      <c r="AG42" s="18"/>
      <c r="AH42" s="18"/>
      <c r="AI42" s="18"/>
      <c r="AJ42" s="18"/>
      <c r="AK42" s="18"/>
      <c r="AL42" s="26"/>
      <c r="AM42" s="50"/>
      <c r="AN42" s="29"/>
      <c r="AO42" s="18"/>
      <c r="AP42" s="18"/>
      <c r="AQ42" s="18"/>
    </row>
    <row r="43" spans="1:43" ht="11.25" customHeight="1" x14ac:dyDescent="0.2">
      <c r="A43" s="232"/>
      <c r="B43" s="146">
        <v>1008</v>
      </c>
      <c r="C43" s="334"/>
      <c r="D43" s="55"/>
      <c r="E43" s="671" t="str">
        <f ca="1">VLOOKUP(INDIRECT(ADDRESS(ROW(),COLUMN()-3)),Language_Translations,MATCH(Language_Selected,Language_Options,0),FALSE)</f>
        <v xml:space="preserve">Have you heard of ARVs, that is, antiretroviral medicines that treat HIV? </v>
      </c>
      <c r="F43" s="671"/>
      <c r="G43" s="671"/>
      <c r="H43" s="671"/>
      <c r="I43" s="671"/>
      <c r="J43" s="671"/>
      <c r="K43" s="671"/>
      <c r="L43" s="671"/>
      <c r="M43" s="671"/>
      <c r="N43" s="671"/>
      <c r="O43" s="671"/>
      <c r="P43" s="671"/>
      <c r="Q43" s="671"/>
      <c r="R43" s="671"/>
      <c r="S43" s="671"/>
      <c r="T43" s="671"/>
      <c r="U43" s="108"/>
      <c r="V43" s="55"/>
      <c r="W43" s="232" t="s">
        <v>112</v>
      </c>
      <c r="X43" s="232"/>
      <c r="Y43" s="51" t="s">
        <v>9</v>
      </c>
      <c r="Z43" s="51"/>
      <c r="AA43" s="51"/>
      <c r="AB43" s="51"/>
      <c r="AC43" s="51"/>
      <c r="AD43" s="51"/>
      <c r="AE43" s="51"/>
      <c r="AF43" s="51"/>
      <c r="AG43" s="51"/>
      <c r="AH43" s="51"/>
      <c r="AI43" s="51"/>
      <c r="AJ43" s="51"/>
      <c r="AK43" s="51"/>
      <c r="AL43" s="89" t="s">
        <v>87</v>
      </c>
      <c r="AM43" s="334"/>
      <c r="AN43" s="55"/>
      <c r="AO43" s="232"/>
      <c r="AP43" s="232"/>
      <c r="AQ43" s="232"/>
    </row>
    <row r="44" spans="1:43" x14ac:dyDescent="0.2">
      <c r="A44" s="232"/>
      <c r="B44" s="328"/>
      <c r="C44" s="334"/>
      <c r="D44" s="55"/>
      <c r="E44" s="671"/>
      <c r="F44" s="671"/>
      <c r="G44" s="671"/>
      <c r="H44" s="671"/>
      <c r="I44" s="671"/>
      <c r="J44" s="671"/>
      <c r="K44" s="671"/>
      <c r="L44" s="671"/>
      <c r="M44" s="671"/>
      <c r="N44" s="671"/>
      <c r="O44" s="671"/>
      <c r="P44" s="671"/>
      <c r="Q44" s="671"/>
      <c r="R44" s="671"/>
      <c r="S44" s="671"/>
      <c r="T44" s="671"/>
      <c r="U44" s="108"/>
      <c r="V44" s="55"/>
      <c r="W44" s="232" t="s">
        <v>113</v>
      </c>
      <c r="X44" s="232"/>
      <c r="Y44" s="51" t="s">
        <v>9</v>
      </c>
      <c r="Z44" s="51"/>
      <c r="AA44" s="51"/>
      <c r="AB44" s="51"/>
      <c r="AC44" s="51"/>
      <c r="AD44" s="51"/>
      <c r="AE44" s="51"/>
      <c r="AF44" s="51"/>
      <c r="AG44" s="51"/>
      <c r="AH44" s="51"/>
      <c r="AI44" s="51"/>
      <c r="AJ44" s="51"/>
      <c r="AK44" s="51"/>
      <c r="AL44" s="89" t="s">
        <v>89</v>
      </c>
      <c r="AM44" s="334"/>
      <c r="AN44" s="55"/>
      <c r="AO44" s="232"/>
      <c r="AP44" s="232"/>
      <c r="AQ44" s="232"/>
    </row>
    <row r="45" spans="1:43" ht="6" customHeight="1" x14ac:dyDescent="0.2">
      <c r="A45" s="91"/>
      <c r="B45" s="90"/>
      <c r="C45" s="52"/>
      <c r="D45" s="28"/>
      <c r="E45" s="91"/>
      <c r="F45" s="91"/>
      <c r="G45" s="91"/>
      <c r="H45" s="91"/>
      <c r="I45" s="91"/>
      <c r="J45" s="91"/>
      <c r="K45" s="91"/>
      <c r="L45" s="91"/>
      <c r="M45" s="91"/>
      <c r="N45" s="91"/>
      <c r="O45" s="91"/>
      <c r="P45" s="91"/>
      <c r="Q45" s="91"/>
      <c r="R45" s="91"/>
      <c r="S45" s="91"/>
      <c r="T45" s="91"/>
      <c r="U45" s="52"/>
      <c r="V45" s="28"/>
      <c r="W45" s="91"/>
      <c r="X45" s="91"/>
      <c r="Y45" s="91"/>
      <c r="Z45" s="91"/>
      <c r="AA45" s="91"/>
      <c r="AB45" s="91"/>
      <c r="AC45" s="91"/>
      <c r="AD45" s="91"/>
      <c r="AE45" s="91"/>
      <c r="AF45" s="91"/>
      <c r="AG45" s="91"/>
      <c r="AH45" s="91"/>
      <c r="AI45" s="91"/>
      <c r="AJ45" s="91"/>
      <c r="AK45" s="91"/>
      <c r="AL45" s="92"/>
      <c r="AM45" s="52"/>
      <c r="AN45" s="28"/>
      <c r="AO45" s="91"/>
      <c r="AP45" s="91"/>
      <c r="AQ45" s="91"/>
    </row>
    <row r="46" spans="1:43" ht="6" customHeight="1" x14ac:dyDescent="0.2">
      <c r="A46" s="232"/>
      <c r="B46" s="328"/>
      <c r="C46" s="334"/>
      <c r="D46" s="55"/>
      <c r="E46" s="232"/>
      <c r="F46" s="232"/>
      <c r="G46" s="232"/>
      <c r="H46" s="232"/>
      <c r="I46" s="232"/>
      <c r="J46" s="232"/>
      <c r="K46" s="232"/>
      <c r="L46" s="232"/>
      <c r="M46" s="232"/>
      <c r="N46" s="232"/>
      <c r="O46" s="232"/>
      <c r="P46" s="232"/>
      <c r="Q46" s="232"/>
      <c r="R46" s="232"/>
      <c r="S46" s="232"/>
      <c r="T46" s="232"/>
      <c r="U46" s="334"/>
      <c r="V46" s="55"/>
      <c r="W46" s="232"/>
      <c r="X46" s="232"/>
      <c r="Y46" s="232"/>
      <c r="Z46" s="232"/>
      <c r="AA46" s="232"/>
      <c r="AB46" s="232"/>
      <c r="AC46" s="232"/>
      <c r="AD46" s="232"/>
      <c r="AE46" s="232"/>
      <c r="AF46" s="232"/>
      <c r="AG46" s="232"/>
      <c r="AH46" s="232"/>
      <c r="AI46" s="232"/>
      <c r="AJ46" s="232"/>
      <c r="AK46" s="232"/>
      <c r="AL46" s="88"/>
      <c r="AM46" s="334"/>
      <c r="AN46" s="55"/>
      <c r="AO46" s="232"/>
      <c r="AP46" s="232"/>
      <c r="AQ46" s="232"/>
    </row>
    <row r="47" spans="1:43" ht="11.25" customHeight="1" x14ac:dyDescent="0.2">
      <c r="A47" s="232"/>
      <c r="B47" s="146">
        <v>1009</v>
      </c>
      <c r="C47" s="334"/>
      <c r="D47" s="55"/>
      <c r="E47" s="671" t="str">
        <f ca="1">VLOOKUP(INDIRECT(ADDRESS(ROW(),COLUMN()-3)),Language_Translations,MATCH(Language_Selected,Language_Options,0),FALSE)</f>
        <v>Are there any special medicines that a doctor or a nurse can give to a woman infected with HIV to reduce the risk of transmission to the baby?</v>
      </c>
      <c r="F47" s="671"/>
      <c r="G47" s="671"/>
      <c r="H47" s="671"/>
      <c r="I47" s="671"/>
      <c r="J47" s="671"/>
      <c r="K47" s="671"/>
      <c r="L47" s="671"/>
      <c r="M47" s="671"/>
      <c r="N47" s="671"/>
      <c r="O47" s="671"/>
      <c r="P47" s="671"/>
      <c r="Q47" s="671"/>
      <c r="R47" s="671"/>
      <c r="S47" s="671"/>
      <c r="T47" s="671"/>
      <c r="U47" s="108"/>
      <c r="V47" s="55"/>
      <c r="W47" s="232" t="s">
        <v>112</v>
      </c>
      <c r="X47" s="232"/>
      <c r="Y47" s="51" t="s">
        <v>9</v>
      </c>
      <c r="Z47" s="51"/>
      <c r="AA47" s="51"/>
      <c r="AB47" s="51"/>
      <c r="AC47" s="51"/>
      <c r="AD47" s="51"/>
      <c r="AE47" s="51"/>
      <c r="AF47" s="51"/>
      <c r="AG47" s="51"/>
      <c r="AH47" s="51"/>
      <c r="AI47" s="51"/>
      <c r="AJ47" s="51"/>
      <c r="AK47" s="51"/>
      <c r="AL47" s="89" t="s">
        <v>87</v>
      </c>
      <c r="AM47" s="334"/>
      <c r="AN47" s="55"/>
      <c r="AO47" s="232"/>
      <c r="AP47" s="232"/>
      <c r="AQ47" s="232"/>
    </row>
    <row r="48" spans="1:43" x14ac:dyDescent="0.2">
      <c r="A48" s="232"/>
      <c r="B48" s="93"/>
      <c r="C48" s="334"/>
      <c r="D48" s="55"/>
      <c r="E48" s="671"/>
      <c r="F48" s="671"/>
      <c r="G48" s="671"/>
      <c r="H48" s="671"/>
      <c r="I48" s="671"/>
      <c r="J48" s="671"/>
      <c r="K48" s="671"/>
      <c r="L48" s="671"/>
      <c r="M48" s="671"/>
      <c r="N48" s="671"/>
      <c r="O48" s="671"/>
      <c r="P48" s="671"/>
      <c r="Q48" s="671"/>
      <c r="R48" s="671"/>
      <c r="S48" s="671"/>
      <c r="T48" s="671"/>
      <c r="U48" s="108"/>
      <c r="V48" s="55"/>
      <c r="W48" s="232" t="s">
        <v>113</v>
      </c>
      <c r="X48" s="232"/>
      <c r="Y48" s="51" t="s">
        <v>9</v>
      </c>
      <c r="Z48" s="51"/>
      <c r="AA48" s="51"/>
      <c r="AB48" s="51"/>
      <c r="AC48" s="51"/>
      <c r="AD48" s="51"/>
      <c r="AE48" s="51"/>
      <c r="AF48" s="51"/>
      <c r="AG48" s="51"/>
      <c r="AH48" s="51"/>
      <c r="AI48" s="51"/>
      <c r="AJ48" s="51"/>
      <c r="AK48" s="51"/>
      <c r="AL48" s="89" t="s">
        <v>89</v>
      </c>
      <c r="AM48" s="334"/>
      <c r="AN48" s="55"/>
      <c r="AO48" s="232"/>
      <c r="AP48" s="232"/>
      <c r="AQ48" s="232"/>
    </row>
    <row r="49" spans="1:43" x14ac:dyDescent="0.2">
      <c r="A49" s="232"/>
      <c r="B49" s="328"/>
      <c r="C49" s="334"/>
      <c r="D49" s="55"/>
      <c r="E49" s="671"/>
      <c r="F49" s="671"/>
      <c r="G49" s="671"/>
      <c r="H49" s="671"/>
      <c r="I49" s="671"/>
      <c r="J49" s="671"/>
      <c r="K49" s="671"/>
      <c r="L49" s="671"/>
      <c r="M49" s="671"/>
      <c r="N49" s="671"/>
      <c r="O49" s="671"/>
      <c r="P49" s="671"/>
      <c r="Q49" s="671"/>
      <c r="R49" s="671"/>
      <c r="S49" s="671"/>
      <c r="T49" s="671"/>
      <c r="U49" s="108"/>
      <c r="V49" s="55"/>
      <c r="W49" s="232" t="s">
        <v>260</v>
      </c>
      <c r="X49" s="232"/>
      <c r="Y49" s="232"/>
      <c r="Z49" s="232"/>
      <c r="AA49" s="232"/>
      <c r="AB49" s="51" t="s">
        <v>9</v>
      </c>
      <c r="AC49" s="111"/>
      <c r="AD49" s="51"/>
      <c r="AE49" s="51"/>
      <c r="AF49" s="51"/>
      <c r="AG49" s="51"/>
      <c r="AH49" s="51"/>
      <c r="AI49" s="51"/>
      <c r="AJ49" s="51"/>
      <c r="AK49" s="51"/>
      <c r="AL49" s="89" t="s">
        <v>212</v>
      </c>
      <c r="AM49" s="334"/>
      <c r="AN49" s="55"/>
      <c r="AO49" s="232"/>
      <c r="AP49" s="232"/>
      <c r="AQ49" s="232"/>
    </row>
    <row r="50" spans="1:43" ht="6" customHeight="1" x14ac:dyDescent="0.2">
      <c r="A50" s="91"/>
      <c r="B50" s="90"/>
      <c r="C50" s="52"/>
      <c r="D50" s="28"/>
      <c r="E50" s="91"/>
      <c r="F50" s="91"/>
      <c r="G50" s="91"/>
      <c r="H50" s="91"/>
      <c r="I50" s="91"/>
      <c r="J50" s="91"/>
      <c r="K50" s="91"/>
      <c r="L50" s="91"/>
      <c r="M50" s="91"/>
      <c r="N50" s="91"/>
      <c r="O50" s="91"/>
      <c r="P50" s="91"/>
      <c r="Q50" s="91"/>
      <c r="R50" s="91"/>
      <c r="S50" s="91"/>
      <c r="T50" s="91"/>
      <c r="U50" s="52"/>
      <c r="V50" s="28"/>
      <c r="W50" s="91"/>
      <c r="X50" s="91"/>
      <c r="Y50" s="91"/>
      <c r="Z50" s="91"/>
      <c r="AA50" s="91"/>
      <c r="AB50" s="91"/>
      <c r="AC50" s="91"/>
      <c r="AD50" s="91"/>
      <c r="AE50" s="91"/>
      <c r="AF50" s="91"/>
      <c r="AG50" s="91"/>
      <c r="AH50" s="91"/>
      <c r="AI50" s="91"/>
      <c r="AJ50" s="91"/>
      <c r="AK50" s="91"/>
      <c r="AL50" s="92"/>
      <c r="AM50" s="52"/>
      <c r="AN50" s="28"/>
      <c r="AO50" s="91"/>
      <c r="AP50" s="91"/>
      <c r="AQ50" s="91"/>
    </row>
    <row r="51" spans="1:43" ht="6" customHeight="1" x14ac:dyDescent="0.2">
      <c r="A51" s="262"/>
      <c r="B51" s="130"/>
      <c r="C51" s="131"/>
      <c r="D51" s="55"/>
      <c r="E51" s="232"/>
      <c r="F51" s="232"/>
      <c r="G51" s="232"/>
      <c r="H51" s="232"/>
      <c r="I51" s="232"/>
      <c r="J51" s="232"/>
      <c r="K51" s="232"/>
      <c r="L51" s="232"/>
      <c r="M51" s="232"/>
      <c r="N51" s="232"/>
      <c r="O51" s="232"/>
      <c r="P51" s="232"/>
      <c r="Q51" s="232"/>
      <c r="R51" s="232"/>
      <c r="S51" s="232"/>
      <c r="T51" s="232"/>
      <c r="U51" s="334"/>
      <c r="V51" s="55"/>
      <c r="W51" s="232"/>
      <c r="X51" s="232"/>
      <c r="Y51" s="232"/>
      <c r="Z51" s="232"/>
      <c r="AA51" s="232"/>
      <c r="AB51" s="232"/>
      <c r="AC51" s="232"/>
      <c r="AD51" s="232"/>
      <c r="AE51" s="232"/>
      <c r="AF51" s="232"/>
      <c r="AG51" s="232"/>
      <c r="AH51" s="232"/>
      <c r="AI51" s="232"/>
      <c r="AJ51" s="232"/>
      <c r="AK51" s="232"/>
      <c r="AL51" s="88"/>
      <c r="AM51" s="334"/>
      <c r="AN51" s="55"/>
      <c r="AO51" s="232"/>
      <c r="AP51" s="232"/>
      <c r="AQ51" s="232"/>
    </row>
    <row r="52" spans="1:43" ht="11.25" customHeight="1" x14ac:dyDescent="0.2">
      <c r="A52" s="262"/>
      <c r="B52" s="385">
        <v>1010</v>
      </c>
      <c r="C52" s="131"/>
      <c r="D52" s="55"/>
      <c r="E52" s="671" t="str">
        <f ca="1">VLOOKUP(INDIRECT(ADDRESS(ROW(),COLUMN()-3)),Language_Translations,MATCH(Language_Selected,Language_Options,0),FALSE)</f>
        <v>Have you heard of PrEP, a medicine taken daily that can prevent a person from getting HIV?</v>
      </c>
      <c r="F52" s="671"/>
      <c r="G52" s="671"/>
      <c r="H52" s="671"/>
      <c r="I52" s="671"/>
      <c r="J52" s="671"/>
      <c r="K52" s="671"/>
      <c r="L52" s="671"/>
      <c r="M52" s="671"/>
      <c r="N52" s="671"/>
      <c r="O52" s="671"/>
      <c r="P52" s="671"/>
      <c r="Q52" s="671"/>
      <c r="R52" s="671"/>
      <c r="S52" s="671"/>
      <c r="T52" s="671"/>
      <c r="U52" s="108"/>
      <c r="V52" s="55"/>
      <c r="W52" s="232" t="s">
        <v>112</v>
      </c>
      <c r="X52" s="232"/>
      <c r="Y52" s="51" t="s">
        <v>9</v>
      </c>
      <c r="Z52" s="51"/>
      <c r="AA52" s="51"/>
      <c r="AB52" s="51"/>
      <c r="AC52" s="51"/>
      <c r="AD52" s="51"/>
      <c r="AE52" s="51"/>
      <c r="AF52" s="51"/>
      <c r="AG52" s="51"/>
      <c r="AH52" s="51"/>
      <c r="AI52" s="51"/>
      <c r="AJ52" s="51"/>
      <c r="AK52" s="51"/>
      <c r="AL52" s="89" t="s">
        <v>87</v>
      </c>
      <c r="AM52" s="334"/>
      <c r="AN52" s="55"/>
      <c r="AO52" s="232"/>
      <c r="AP52" s="232"/>
      <c r="AQ52" s="232"/>
    </row>
    <row r="53" spans="1:43" x14ac:dyDescent="0.2">
      <c r="A53" s="262"/>
      <c r="B53" s="213" t="s">
        <v>1002</v>
      </c>
      <c r="C53" s="131"/>
      <c r="D53" s="55"/>
      <c r="E53" s="671"/>
      <c r="F53" s="671"/>
      <c r="G53" s="671"/>
      <c r="H53" s="671"/>
      <c r="I53" s="671"/>
      <c r="J53" s="671"/>
      <c r="K53" s="671"/>
      <c r="L53" s="671"/>
      <c r="M53" s="671"/>
      <c r="N53" s="671"/>
      <c r="O53" s="671"/>
      <c r="P53" s="671"/>
      <c r="Q53" s="671"/>
      <c r="R53" s="671"/>
      <c r="S53" s="671"/>
      <c r="T53" s="671"/>
      <c r="U53" s="108"/>
      <c r="V53" s="55"/>
      <c r="W53" s="232" t="s">
        <v>113</v>
      </c>
      <c r="X53" s="232"/>
      <c r="Y53" s="51" t="s">
        <v>9</v>
      </c>
      <c r="Z53" s="51"/>
      <c r="AA53" s="51"/>
      <c r="AB53" s="51"/>
      <c r="AC53" s="51"/>
      <c r="AD53" s="51"/>
      <c r="AE53" s="51"/>
      <c r="AF53" s="51"/>
      <c r="AG53" s="51"/>
      <c r="AH53" s="51"/>
      <c r="AI53" s="51"/>
      <c r="AJ53" s="51"/>
      <c r="AK53" s="51"/>
      <c r="AL53" s="89" t="s">
        <v>89</v>
      </c>
      <c r="AM53" s="334"/>
      <c r="AN53" s="55"/>
      <c r="AO53" s="232"/>
      <c r="AP53" s="140">
        <v>1012</v>
      </c>
      <c r="AQ53" s="232"/>
    </row>
    <row r="54" spans="1:43" ht="6" customHeight="1" x14ac:dyDescent="0.2">
      <c r="A54" s="132"/>
      <c r="B54" s="133"/>
      <c r="C54" s="134"/>
      <c r="D54" s="28"/>
      <c r="E54" s="91"/>
      <c r="F54" s="91"/>
      <c r="G54" s="91"/>
      <c r="H54" s="91"/>
      <c r="I54" s="91"/>
      <c r="J54" s="91"/>
      <c r="K54" s="91"/>
      <c r="L54" s="91"/>
      <c r="M54" s="91"/>
      <c r="N54" s="91"/>
      <c r="O54" s="91"/>
      <c r="P54" s="91"/>
      <c r="Q54" s="91"/>
      <c r="R54" s="91"/>
      <c r="S54" s="91"/>
      <c r="T54" s="91"/>
      <c r="U54" s="52"/>
      <c r="V54" s="28"/>
      <c r="W54" s="91"/>
      <c r="X54" s="91"/>
      <c r="Y54" s="91"/>
      <c r="Z54" s="91"/>
      <c r="AA54" s="91"/>
      <c r="AB54" s="91"/>
      <c r="AC54" s="91"/>
      <c r="AD54" s="91"/>
      <c r="AE54" s="91"/>
      <c r="AF54" s="91"/>
      <c r="AG54" s="91"/>
      <c r="AH54" s="91"/>
      <c r="AI54" s="91"/>
      <c r="AJ54" s="91"/>
      <c r="AK54" s="91"/>
      <c r="AL54" s="92"/>
      <c r="AM54" s="52"/>
      <c r="AN54" s="28"/>
      <c r="AO54" s="91"/>
      <c r="AP54" s="91"/>
      <c r="AQ54" s="91"/>
    </row>
    <row r="55" spans="1:43" ht="6" customHeight="1" x14ac:dyDescent="0.2">
      <c r="A55" s="262"/>
      <c r="B55" s="130"/>
      <c r="C55" s="131"/>
      <c r="D55" s="55"/>
      <c r="E55" s="232"/>
      <c r="F55" s="232"/>
      <c r="G55" s="232"/>
      <c r="H55" s="232"/>
      <c r="I55" s="232"/>
      <c r="J55" s="232"/>
      <c r="K55" s="232"/>
      <c r="L55" s="232"/>
      <c r="M55" s="232"/>
      <c r="N55" s="232"/>
      <c r="O55" s="232"/>
      <c r="P55" s="232"/>
      <c r="Q55" s="232"/>
      <c r="R55" s="232"/>
      <c r="S55" s="232"/>
      <c r="T55" s="232"/>
      <c r="U55" s="334"/>
      <c r="V55" s="55"/>
      <c r="W55" s="232"/>
      <c r="X55" s="232"/>
      <c r="Y55" s="232"/>
      <c r="Z55" s="232"/>
      <c r="AA55" s="232"/>
      <c r="AB55" s="232"/>
      <c r="AC55" s="232"/>
      <c r="AD55" s="232"/>
      <c r="AE55" s="232"/>
      <c r="AF55" s="232"/>
      <c r="AG55" s="232"/>
      <c r="AH55" s="232"/>
      <c r="AI55" s="232"/>
      <c r="AJ55" s="232"/>
      <c r="AK55" s="232"/>
      <c r="AL55" s="88"/>
      <c r="AM55" s="334"/>
      <c r="AN55" s="55"/>
      <c r="AO55" s="232"/>
      <c r="AP55" s="232"/>
      <c r="AQ55" s="232"/>
    </row>
    <row r="56" spans="1:43" ht="11.25" customHeight="1" x14ac:dyDescent="0.2">
      <c r="A56" s="262"/>
      <c r="B56" s="385">
        <v>1011</v>
      </c>
      <c r="C56" s="131"/>
      <c r="D56" s="55"/>
      <c r="E56" s="671" t="str">
        <f ca="1">VLOOKUP(INDIRECT(ADDRESS(ROW(),COLUMN()-3)),Language_Translations,MATCH(Language_Selected,Language_Options,0),FALSE)</f>
        <v>Do you approve of people who take a pill every day to prevent getting HIV?</v>
      </c>
      <c r="F56" s="671"/>
      <c r="G56" s="671"/>
      <c r="H56" s="671"/>
      <c r="I56" s="671"/>
      <c r="J56" s="671"/>
      <c r="K56" s="671"/>
      <c r="L56" s="671"/>
      <c r="M56" s="671"/>
      <c r="N56" s="671"/>
      <c r="O56" s="671"/>
      <c r="P56" s="671"/>
      <c r="Q56" s="671"/>
      <c r="R56" s="671"/>
      <c r="S56" s="671"/>
      <c r="T56" s="671"/>
      <c r="U56" s="108"/>
      <c r="V56" s="55"/>
      <c r="W56" s="232" t="s">
        <v>112</v>
      </c>
      <c r="X56" s="232"/>
      <c r="Y56" s="51" t="s">
        <v>9</v>
      </c>
      <c r="Z56" s="51"/>
      <c r="AA56" s="51"/>
      <c r="AB56" s="51"/>
      <c r="AC56" s="51"/>
      <c r="AD56" s="51"/>
      <c r="AE56" s="51"/>
      <c r="AF56" s="51"/>
      <c r="AG56" s="51"/>
      <c r="AH56" s="51"/>
      <c r="AI56" s="51"/>
      <c r="AJ56" s="51"/>
      <c r="AK56" s="51"/>
      <c r="AL56" s="89" t="s">
        <v>87</v>
      </c>
      <c r="AM56" s="334"/>
      <c r="AN56" s="55"/>
      <c r="AO56" s="232"/>
      <c r="AP56" s="232"/>
      <c r="AQ56" s="232"/>
    </row>
    <row r="57" spans="1:43" ht="11.25" customHeight="1" x14ac:dyDescent="0.2">
      <c r="A57" s="262"/>
      <c r="B57" s="213" t="s">
        <v>115</v>
      </c>
      <c r="C57" s="131"/>
      <c r="D57" s="55"/>
      <c r="E57" s="671"/>
      <c r="F57" s="671"/>
      <c r="G57" s="671"/>
      <c r="H57" s="671"/>
      <c r="I57" s="671"/>
      <c r="J57" s="671"/>
      <c r="K57" s="671"/>
      <c r="L57" s="671"/>
      <c r="M57" s="671"/>
      <c r="N57" s="671"/>
      <c r="O57" s="671"/>
      <c r="P57" s="671"/>
      <c r="Q57" s="671"/>
      <c r="R57" s="671"/>
      <c r="S57" s="671"/>
      <c r="T57" s="671"/>
      <c r="U57" s="108"/>
      <c r="V57" s="55"/>
      <c r="W57" s="232" t="s">
        <v>113</v>
      </c>
      <c r="X57" s="232"/>
      <c r="Y57" s="51" t="s">
        <v>9</v>
      </c>
      <c r="Z57" s="51"/>
      <c r="AA57" s="51"/>
      <c r="AB57" s="51"/>
      <c r="AC57" s="51"/>
      <c r="AD57" s="51"/>
      <c r="AE57" s="51"/>
      <c r="AF57" s="51"/>
      <c r="AG57" s="51"/>
      <c r="AH57" s="51"/>
      <c r="AI57" s="51"/>
      <c r="AJ57" s="51"/>
      <c r="AK57" s="51"/>
      <c r="AL57" s="89" t="s">
        <v>89</v>
      </c>
      <c r="AM57" s="334"/>
      <c r="AN57" s="55"/>
      <c r="AO57" s="232"/>
      <c r="AP57" s="232"/>
      <c r="AQ57" s="232"/>
    </row>
    <row r="58" spans="1:43" x14ac:dyDescent="0.2">
      <c r="A58" s="262"/>
      <c r="B58" s="213"/>
      <c r="C58" s="131"/>
      <c r="D58" s="55"/>
      <c r="E58" s="671"/>
      <c r="F58" s="671"/>
      <c r="G58" s="671"/>
      <c r="H58" s="671"/>
      <c r="I58" s="671"/>
      <c r="J58" s="671"/>
      <c r="K58" s="671"/>
      <c r="L58" s="671"/>
      <c r="M58" s="671"/>
      <c r="N58" s="671"/>
      <c r="O58" s="671"/>
      <c r="P58" s="671"/>
      <c r="Q58" s="671"/>
      <c r="R58" s="671"/>
      <c r="S58" s="671"/>
      <c r="T58" s="671"/>
      <c r="U58" s="108"/>
      <c r="V58" s="55"/>
      <c r="W58" s="232" t="s">
        <v>1003</v>
      </c>
      <c r="X58" s="232"/>
      <c r="Y58" s="232"/>
      <c r="Z58" s="232"/>
      <c r="AA58" s="232"/>
      <c r="AB58" s="232"/>
      <c r="AC58" s="232"/>
      <c r="AD58" s="232"/>
      <c r="AF58" s="51"/>
      <c r="AG58" s="111"/>
      <c r="AI58" s="51" t="s">
        <v>9</v>
      </c>
      <c r="AJ58" s="51"/>
      <c r="AK58" s="51"/>
      <c r="AL58" s="89" t="s">
        <v>212</v>
      </c>
      <c r="AM58" s="334"/>
      <c r="AN58" s="55"/>
      <c r="AO58" s="232"/>
      <c r="AP58" s="232"/>
      <c r="AQ58" s="232"/>
    </row>
    <row r="59" spans="1:43" ht="6" customHeight="1" thickBot="1" x14ac:dyDescent="0.25">
      <c r="A59" s="263"/>
      <c r="B59" s="264"/>
      <c r="C59" s="265"/>
      <c r="D59" s="87"/>
      <c r="E59" s="85"/>
      <c r="F59" s="85"/>
      <c r="G59" s="85"/>
      <c r="H59" s="85"/>
      <c r="I59" s="85"/>
      <c r="J59" s="85"/>
      <c r="K59" s="85"/>
      <c r="L59" s="85"/>
      <c r="M59" s="85"/>
      <c r="N59" s="85"/>
      <c r="O59" s="85"/>
      <c r="P59" s="85"/>
      <c r="Q59" s="85"/>
      <c r="R59" s="85"/>
      <c r="S59" s="85"/>
      <c r="T59" s="85"/>
      <c r="U59" s="86"/>
      <c r="V59" s="87"/>
      <c r="W59" s="85"/>
      <c r="X59" s="85"/>
      <c r="Y59" s="85"/>
      <c r="Z59" s="85"/>
      <c r="AA59" s="85"/>
      <c r="AB59" s="85"/>
      <c r="AC59" s="85"/>
      <c r="AD59" s="85"/>
      <c r="AE59" s="85"/>
      <c r="AF59" s="85"/>
      <c r="AG59" s="85"/>
      <c r="AH59" s="85"/>
      <c r="AI59" s="85"/>
      <c r="AJ59" s="85"/>
      <c r="AK59" s="85"/>
      <c r="AL59" s="105"/>
      <c r="AM59" s="86"/>
      <c r="AN59" s="87"/>
      <c r="AO59" s="85"/>
      <c r="AP59" s="85"/>
      <c r="AQ59" s="85"/>
    </row>
    <row r="60" spans="1:43" ht="6" customHeight="1" x14ac:dyDescent="0.2">
      <c r="A60" s="266"/>
      <c r="B60" s="128"/>
      <c r="C60" s="129"/>
      <c r="D60" s="99"/>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00"/>
      <c r="AM60" s="98"/>
      <c r="AN60" s="99"/>
      <c r="AO60" s="1"/>
      <c r="AP60" s="1"/>
      <c r="AQ60" s="101"/>
    </row>
    <row r="61" spans="1:43" x14ac:dyDescent="0.2">
      <c r="A61" s="267"/>
      <c r="B61" s="385">
        <v>1012</v>
      </c>
      <c r="C61" s="131"/>
      <c r="D61" s="55"/>
      <c r="E61" s="776" t="s">
        <v>1004</v>
      </c>
      <c r="F61" s="776"/>
      <c r="G61" s="776"/>
      <c r="H61" s="776"/>
      <c r="I61" s="776"/>
      <c r="J61" s="776"/>
      <c r="K61" s="776"/>
      <c r="L61" s="776"/>
      <c r="M61" s="776"/>
      <c r="N61" s="776"/>
      <c r="O61" s="776"/>
      <c r="P61" s="776"/>
      <c r="Q61" s="776"/>
      <c r="R61" s="776"/>
      <c r="S61" s="776"/>
      <c r="T61" s="776"/>
      <c r="U61" s="232"/>
      <c r="V61" s="232"/>
      <c r="X61" s="232"/>
      <c r="Y61" s="232"/>
      <c r="Z61" s="232"/>
      <c r="AA61" s="232"/>
      <c r="AB61" s="232"/>
      <c r="AC61" s="232"/>
      <c r="AD61" s="232"/>
      <c r="AE61" s="232"/>
      <c r="AF61" s="232"/>
      <c r="AG61" s="232"/>
      <c r="AH61" s="232"/>
      <c r="AI61" s="232"/>
      <c r="AJ61" s="232"/>
      <c r="AK61" s="232"/>
      <c r="AL61" s="88"/>
      <c r="AM61" s="334"/>
      <c r="AN61" s="55"/>
      <c r="AO61" s="232"/>
      <c r="AQ61" s="103"/>
    </row>
    <row r="62" spans="1:43" ht="11.25" customHeight="1" x14ac:dyDescent="0.2">
      <c r="A62" s="267"/>
      <c r="B62" s="213" t="s">
        <v>123</v>
      </c>
      <c r="C62" s="131"/>
      <c r="D62" s="55"/>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88" t="s">
        <v>1005</v>
      </c>
      <c r="AE62" s="232"/>
      <c r="AF62" s="232"/>
      <c r="AG62" s="232"/>
      <c r="AH62" s="232"/>
      <c r="AI62" s="232"/>
      <c r="AJ62" s="232"/>
      <c r="AK62" s="232"/>
      <c r="AL62" s="88"/>
      <c r="AM62" s="334"/>
      <c r="AN62" s="55"/>
      <c r="AO62" s="232"/>
      <c r="AP62" s="684">
        <v>1024</v>
      </c>
      <c r="AQ62" s="103"/>
    </row>
    <row r="63" spans="1:43" ht="6" customHeight="1" x14ac:dyDescent="0.2">
      <c r="A63" s="267"/>
      <c r="B63" s="130"/>
      <c r="C63" s="131"/>
      <c r="D63" s="55"/>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88"/>
      <c r="AE63" s="232"/>
      <c r="AF63" s="232"/>
      <c r="AG63" s="232"/>
      <c r="AH63" s="232"/>
      <c r="AI63" s="232"/>
      <c r="AJ63" s="232"/>
      <c r="AK63" s="232"/>
      <c r="AL63" s="88"/>
      <c r="AM63" s="334"/>
      <c r="AN63" s="55"/>
      <c r="AO63" s="232"/>
      <c r="AP63" s="684"/>
      <c r="AQ63" s="103"/>
    </row>
    <row r="64" spans="1:43" x14ac:dyDescent="0.2">
      <c r="A64" s="267"/>
      <c r="B64" s="281"/>
      <c r="C64" s="131"/>
      <c r="D64" s="55"/>
      <c r="E64" s="232"/>
      <c r="F64" s="232"/>
      <c r="G64" s="232"/>
      <c r="H64" s="232"/>
      <c r="I64" s="232"/>
      <c r="J64" s="232"/>
      <c r="K64" s="232"/>
      <c r="L64" s="232"/>
      <c r="M64" s="232"/>
      <c r="N64" s="232"/>
      <c r="O64" s="232"/>
      <c r="P64" s="232"/>
      <c r="R64" s="232"/>
      <c r="S64" s="232"/>
      <c r="T64" s="232"/>
      <c r="U64" s="232"/>
      <c r="V64" s="232"/>
      <c r="W64" s="721" t="s">
        <v>1006</v>
      </c>
      <c r="X64" s="721"/>
      <c r="Y64" s="721"/>
      <c r="Z64" s="721"/>
      <c r="AA64" s="721"/>
      <c r="AB64" s="721"/>
      <c r="AC64" s="232"/>
      <c r="AE64" s="232"/>
      <c r="AF64" s="232"/>
      <c r="AG64" s="232"/>
      <c r="AH64" s="232"/>
      <c r="AI64" s="232"/>
      <c r="AJ64" s="232"/>
      <c r="AK64" s="232"/>
      <c r="AL64" s="88"/>
      <c r="AM64" s="334"/>
      <c r="AN64" s="55"/>
      <c r="AO64" s="232"/>
      <c r="AP64" s="232"/>
      <c r="AQ64" s="103"/>
    </row>
    <row r="65" spans="1:43" ht="11.25" customHeight="1" x14ac:dyDescent="0.2">
      <c r="A65" s="267"/>
      <c r="B65" s="213"/>
      <c r="C65" s="131"/>
      <c r="D65" s="55"/>
      <c r="E65" s="232"/>
      <c r="F65" s="232"/>
      <c r="G65" s="232"/>
      <c r="H65" s="232"/>
      <c r="I65" s="232"/>
      <c r="K65" s="721" t="s">
        <v>1007</v>
      </c>
      <c r="L65" s="721"/>
      <c r="M65" s="721"/>
      <c r="N65" s="721"/>
      <c r="O65" s="721"/>
      <c r="P65" s="721"/>
      <c r="Q65" s="721"/>
      <c r="R65" s="232"/>
      <c r="S65" s="232"/>
      <c r="T65" s="232"/>
      <c r="U65" s="232"/>
      <c r="V65" s="232"/>
      <c r="W65" s="721"/>
      <c r="X65" s="721"/>
      <c r="Y65" s="721"/>
      <c r="Z65" s="721"/>
      <c r="AA65" s="721"/>
      <c r="AB65" s="721"/>
      <c r="AC65" s="232"/>
      <c r="AD65" s="88"/>
      <c r="AE65" s="232"/>
      <c r="AF65" s="232"/>
      <c r="AG65" s="232"/>
      <c r="AH65" s="232"/>
      <c r="AI65" s="232"/>
      <c r="AJ65" s="232"/>
      <c r="AK65" s="232"/>
      <c r="AL65" s="88"/>
      <c r="AM65" s="334"/>
      <c r="AN65" s="55"/>
      <c r="AO65" s="232"/>
      <c r="AP65" s="232"/>
      <c r="AQ65" s="103"/>
    </row>
    <row r="66" spans="1:43" ht="11.25" customHeight="1" x14ac:dyDescent="0.2">
      <c r="A66" s="267"/>
      <c r="B66" s="130"/>
      <c r="C66" s="131"/>
      <c r="D66" s="55"/>
      <c r="E66" s="232"/>
      <c r="F66" s="232"/>
      <c r="G66" s="232"/>
      <c r="H66" s="232"/>
      <c r="I66" s="232"/>
      <c r="J66" s="331"/>
      <c r="K66" s="721"/>
      <c r="L66" s="721"/>
      <c r="M66" s="721"/>
      <c r="N66" s="721"/>
      <c r="O66" s="721"/>
      <c r="P66" s="721"/>
      <c r="Q66" s="721"/>
      <c r="R66" s="232"/>
      <c r="S66" s="232"/>
      <c r="T66" s="232"/>
      <c r="U66" s="232"/>
      <c r="V66" s="232"/>
      <c r="W66" s="721"/>
      <c r="X66" s="721"/>
      <c r="Y66" s="721"/>
      <c r="Z66" s="721"/>
      <c r="AA66" s="721"/>
      <c r="AB66" s="721"/>
      <c r="AC66" s="232"/>
      <c r="AD66" s="232"/>
      <c r="AE66" s="232"/>
      <c r="AF66" s="232"/>
      <c r="AG66" s="232"/>
      <c r="AH66" s="232"/>
      <c r="AI66" s="232"/>
      <c r="AJ66" s="232"/>
      <c r="AK66" s="232"/>
      <c r="AL66" s="88"/>
      <c r="AM66" s="334"/>
      <c r="AN66" s="55"/>
      <c r="AO66" s="232"/>
      <c r="AQ66" s="103"/>
    </row>
    <row r="67" spans="1:43" x14ac:dyDescent="0.2">
      <c r="A67" s="267"/>
      <c r="B67" s="130"/>
      <c r="C67" s="131"/>
      <c r="D67" s="55"/>
      <c r="E67" s="232"/>
      <c r="F67" s="232"/>
      <c r="G67" s="232"/>
      <c r="H67" s="232"/>
      <c r="I67" s="232"/>
      <c r="J67" s="331"/>
      <c r="K67" s="721"/>
      <c r="L67" s="721"/>
      <c r="M67" s="721"/>
      <c r="N67" s="721"/>
      <c r="O67" s="721"/>
      <c r="P67" s="721"/>
      <c r="Q67" s="721"/>
      <c r="R67" s="232"/>
      <c r="S67" s="232"/>
      <c r="T67" s="232"/>
      <c r="U67" s="232"/>
      <c r="V67" s="232"/>
      <c r="W67" s="721"/>
      <c r="X67" s="721"/>
      <c r="Y67" s="721"/>
      <c r="Z67" s="721"/>
      <c r="AA67" s="721"/>
      <c r="AB67" s="721"/>
      <c r="AC67" s="232"/>
      <c r="AD67" s="232"/>
      <c r="AE67" s="232"/>
      <c r="AF67" s="232"/>
      <c r="AG67" s="232"/>
      <c r="AH67" s="232"/>
      <c r="AI67" s="232"/>
      <c r="AJ67" s="232"/>
      <c r="AK67" s="232"/>
      <c r="AL67" s="88"/>
      <c r="AM67" s="334"/>
      <c r="AN67" s="55"/>
      <c r="AO67" s="232"/>
      <c r="AP67" s="232">
        <v>1024</v>
      </c>
      <c r="AQ67" s="103"/>
    </row>
    <row r="68" spans="1:43" ht="6" customHeight="1" thickBot="1" x14ac:dyDescent="0.25">
      <c r="A68" s="268"/>
      <c r="B68" s="264"/>
      <c r="C68" s="265"/>
      <c r="D68" s="87"/>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105"/>
      <c r="AM68" s="86"/>
      <c r="AN68" s="87"/>
      <c r="AO68" s="85"/>
      <c r="AP68" s="85"/>
      <c r="AQ68" s="106"/>
    </row>
    <row r="69" spans="1:43" ht="6" customHeight="1" x14ac:dyDescent="0.2">
      <c r="A69" s="266"/>
      <c r="B69" s="128"/>
      <c r="C69" s="129"/>
      <c r="D69" s="99"/>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00"/>
      <c r="AM69" s="98"/>
      <c r="AN69" s="99"/>
      <c r="AO69" s="1"/>
      <c r="AP69" s="1"/>
      <c r="AQ69" s="101"/>
    </row>
    <row r="70" spans="1:43" x14ac:dyDescent="0.2">
      <c r="A70" s="267"/>
      <c r="B70" s="385">
        <v>1013</v>
      </c>
      <c r="C70" s="131"/>
      <c r="D70" s="55"/>
      <c r="E70" s="646" t="s">
        <v>1008</v>
      </c>
      <c r="F70" s="646"/>
      <c r="G70" s="646"/>
      <c r="H70" s="646"/>
      <c r="I70" s="646"/>
      <c r="J70" s="646"/>
      <c r="K70" s="646"/>
      <c r="L70" s="646"/>
      <c r="M70" s="646"/>
      <c r="N70" s="646"/>
      <c r="O70" s="646"/>
      <c r="P70" s="646"/>
      <c r="Q70" s="646"/>
      <c r="R70" s="646"/>
      <c r="S70" s="646"/>
      <c r="T70" s="646"/>
      <c r="U70" s="232"/>
      <c r="V70" s="232"/>
      <c r="W70" s="232"/>
      <c r="X70" s="232"/>
      <c r="Y70" s="232"/>
      <c r="Z70" s="232"/>
      <c r="AA70" s="232"/>
      <c r="AB70" s="232"/>
      <c r="AC70" s="232"/>
      <c r="AD70" s="232"/>
      <c r="AE70" s="232"/>
      <c r="AF70" s="232"/>
      <c r="AG70" s="232"/>
      <c r="AH70" s="232"/>
      <c r="AI70" s="232"/>
      <c r="AJ70" s="232"/>
      <c r="AK70" s="232"/>
      <c r="AL70" s="88"/>
      <c r="AM70" s="334"/>
      <c r="AN70" s="55"/>
      <c r="AO70" s="232"/>
      <c r="AP70" s="232"/>
      <c r="AQ70" s="103"/>
    </row>
    <row r="71" spans="1:43" ht="6" customHeight="1" x14ac:dyDescent="0.2">
      <c r="A71" s="267"/>
      <c r="B71" s="130"/>
      <c r="C71" s="131"/>
      <c r="D71" s="55"/>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88"/>
      <c r="AM71" s="334"/>
      <c r="AN71" s="55"/>
      <c r="AO71" s="232"/>
      <c r="AP71" s="232"/>
      <c r="AQ71" s="103"/>
    </row>
    <row r="72" spans="1:43" x14ac:dyDescent="0.2">
      <c r="A72" s="267"/>
      <c r="B72" s="213" t="s">
        <v>123</v>
      </c>
      <c r="C72" s="131"/>
      <c r="D72" s="55"/>
      <c r="E72" s="232"/>
      <c r="F72" s="232"/>
      <c r="G72" s="232"/>
      <c r="H72" s="232"/>
      <c r="I72" s="232"/>
      <c r="J72" s="232"/>
      <c r="K72" s="232"/>
      <c r="M72" s="232"/>
      <c r="N72" s="232"/>
      <c r="O72" s="232"/>
      <c r="P72" s="232"/>
      <c r="Q72" s="88" t="s">
        <v>1009</v>
      </c>
      <c r="R72" s="232"/>
      <c r="S72" s="232"/>
      <c r="T72" s="232"/>
      <c r="U72" s="232"/>
      <c r="V72" s="232"/>
      <c r="X72" s="232"/>
      <c r="Y72" s="232"/>
      <c r="Z72" s="232"/>
      <c r="AA72" s="232"/>
      <c r="AB72" s="88" t="s">
        <v>113</v>
      </c>
      <c r="AC72" s="232"/>
      <c r="AD72" s="232"/>
      <c r="AE72" s="232"/>
      <c r="AF72" s="232"/>
      <c r="AG72" s="232"/>
      <c r="AH72" s="232"/>
      <c r="AI72" s="232"/>
      <c r="AJ72" s="232"/>
      <c r="AK72" s="232"/>
      <c r="AL72" s="88"/>
      <c r="AM72" s="334"/>
      <c r="AN72" s="55"/>
      <c r="AO72" s="232"/>
      <c r="AP72" s="232"/>
      <c r="AQ72" s="103"/>
    </row>
    <row r="73" spans="1:43" x14ac:dyDescent="0.2">
      <c r="A73" s="267"/>
      <c r="B73" s="130"/>
      <c r="C73" s="131"/>
      <c r="D73" s="55"/>
      <c r="E73" s="232"/>
      <c r="F73" s="232"/>
      <c r="G73" s="232"/>
      <c r="H73" s="232"/>
      <c r="I73" s="232"/>
      <c r="J73" s="232"/>
      <c r="K73" s="232"/>
      <c r="M73" s="232"/>
      <c r="N73" s="232"/>
      <c r="O73" s="232"/>
      <c r="P73" s="232"/>
      <c r="Q73" s="88" t="s">
        <v>1010</v>
      </c>
      <c r="R73" s="232"/>
      <c r="S73" s="232"/>
      <c r="T73" s="232"/>
      <c r="U73" s="232"/>
      <c r="V73" s="232"/>
      <c r="X73" s="232"/>
      <c r="Y73" s="232"/>
      <c r="Z73" s="232"/>
      <c r="AA73" s="232"/>
      <c r="AB73" s="88" t="s">
        <v>1010</v>
      </c>
      <c r="AC73" s="232"/>
      <c r="AD73" s="232"/>
      <c r="AE73" s="232"/>
      <c r="AF73" s="232"/>
      <c r="AG73" s="232"/>
      <c r="AH73" s="232"/>
      <c r="AI73" s="232"/>
      <c r="AJ73" s="232"/>
      <c r="AK73" s="232"/>
      <c r="AL73" s="88"/>
      <c r="AM73" s="334"/>
      <c r="AN73" s="55"/>
      <c r="AO73" s="232"/>
      <c r="AP73" s="140">
        <v>1018</v>
      </c>
      <c r="AQ73" s="103"/>
    </row>
    <row r="74" spans="1:43" x14ac:dyDescent="0.2">
      <c r="A74" s="267"/>
      <c r="B74" s="130"/>
      <c r="C74" s="131"/>
      <c r="D74" s="55"/>
      <c r="E74" s="232"/>
      <c r="F74" s="232"/>
      <c r="G74" s="232"/>
      <c r="H74" s="232"/>
      <c r="I74" s="232"/>
      <c r="J74" s="232"/>
      <c r="K74" s="232"/>
      <c r="M74" s="232"/>
      <c r="N74" s="232"/>
      <c r="O74" s="232"/>
      <c r="P74" s="232"/>
      <c r="Q74" s="88" t="s">
        <v>1011</v>
      </c>
      <c r="R74" s="232"/>
      <c r="S74" s="232"/>
      <c r="T74" s="232"/>
      <c r="U74" s="232"/>
      <c r="V74" s="232"/>
      <c r="X74" s="232"/>
      <c r="Y74" s="232"/>
      <c r="Z74" s="232"/>
      <c r="AA74" s="232"/>
      <c r="AB74" s="88" t="s">
        <v>1011</v>
      </c>
      <c r="AC74" s="232"/>
      <c r="AD74" s="232"/>
      <c r="AE74" s="232"/>
      <c r="AF74" s="232"/>
      <c r="AG74" s="232"/>
      <c r="AH74" s="232"/>
      <c r="AI74" s="232"/>
      <c r="AJ74" s="232"/>
      <c r="AK74" s="232"/>
      <c r="AL74" s="88"/>
      <c r="AM74" s="334"/>
      <c r="AN74" s="55"/>
      <c r="AO74" s="232"/>
      <c r="AQ74" s="103"/>
    </row>
    <row r="75" spans="1:43" ht="6" customHeight="1" thickBot="1" x14ac:dyDescent="0.25">
      <c r="A75" s="268"/>
      <c r="B75" s="264"/>
      <c r="C75" s="265"/>
      <c r="D75" s="87"/>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105"/>
      <c r="AM75" s="86"/>
      <c r="AN75" s="87"/>
      <c r="AO75" s="85"/>
      <c r="AP75" s="85"/>
      <c r="AQ75" s="106"/>
    </row>
    <row r="76" spans="1:43" ht="6" customHeight="1" x14ac:dyDescent="0.2">
      <c r="A76" s="266"/>
      <c r="B76" s="128"/>
      <c r="C76" s="129"/>
      <c r="D76" s="99"/>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00"/>
      <c r="AM76" s="98"/>
      <c r="AN76" s="99"/>
      <c r="AO76" s="1"/>
      <c r="AP76" s="1"/>
      <c r="AQ76" s="101"/>
    </row>
    <row r="77" spans="1:43" x14ac:dyDescent="0.2">
      <c r="A77" s="267"/>
      <c r="B77" s="385">
        <v>1014</v>
      </c>
      <c r="C77" s="131"/>
      <c r="D77" s="55"/>
      <c r="E77" s="777" t="s">
        <v>1012</v>
      </c>
      <c r="F77" s="777"/>
      <c r="G77" s="777"/>
      <c r="H77" s="777"/>
      <c r="I77" s="777"/>
      <c r="J77" s="777"/>
      <c r="K77" s="777"/>
      <c r="L77" s="777"/>
      <c r="M77" s="777"/>
      <c r="N77" s="777"/>
      <c r="O77" s="777"/>
      <c r="P77" s="777"/>
      <c r="Q77" s="777"/>
      <c r="R77" s="777"/>
      <c r="S77" s="777"/>
      <c r="T77" s="777"/>
      <c r="U77" s="777"/>
      <c r="V77" s="777"/>
      <c r="W77" s="777"/>
      <c r="X77" s="777"/>
      <c r="Y77" s="777"/>
      <c r="Z77" s="777"/>
      <c r="AA77" s="777"/>
      <c r="AB77" s="777"/>
      <c r="AC77" s="777"/>
      <c r="AD77" s="777"/>
      <c r="AE77" s="777"/>
      <c r="AF77" s="777"/>
      <c r="AG77" s="777"/>
      <c r="AH77" s="777"/>
      <c r="AI77" s="777"/>
      <c r="AJ77" s="777"/>
      <c r="AK77" s="777"/>
      <c r="AL77" s="777"/>
      <c r="AM77" s="254"/>
      <c r="AN77" s="55"/>
      <c r="AO77" s="232"/>
      <c r="AP77" s="232"/>
      <c r="AQ77" s="103"/>
    </row>
    <row r="78" spans="1:43" ht="10.5" x14ac:dyDescent="0.2">
      <c r="A78" s="267"/>
      <c r="B78" s="213" t="s">
        <v>123</v>
      </c>
      <c r="C78" s="472"/>
      <c r="D78" s="55"/>
      <c r="E78" s="777"/>
      <c r="F78" s="777"/>
      <c r="G78" s="777"/>
      <c r="H78" s="777"/>
      <c r="I78" s="777"/>
      <c r="J78" s="777"/>
      <c r="K78" s="777"/>
      <c r="L78" s="777"/>
      <c r="M78" s="777"/>
      <c r="N78" s="777"/>
      <c r="O78" s="777"/>
      <c r="P78" s="777"/>
      <c r="Q78" s="777"/>
      <c r="R78" s="777"/>
      <c r="S78" s="777"/>
      <c r="T78" s="777"/>
      <c r="U78" s="777"/>
      <c r="V78" s="777"/>
      <c r="W78" s="777"/>
      <c r="X78" s="777"/>
      <c r="Y78" s="777"/>
      <c r="Z78" s="777"/>
      <c r="AA78" s="777"/>
      <c r="AB78" s="777"/>
      <c r="AC78" s="777"/>
      <c r="AD78" s="777"/>
      <c r="AE78" s="777"/>
      <c r="AF78" s="777"/>
      <c r="AG78" s="777"/>
      <c r="AH78" s="777"/>
      <c r="AI78" s="777"/>
      <c r="AJ78" s="777"/>
      <c r="AK78" s="777"/>
      <c r="AL78" s="777"/>
      <c r="AM78" s="254"/>
      <c r="AN78" s="55"/>
      <c r="AO78" s="232"/>
      <c r="AP78" s="232"/>
      <c r="AQ78" s="103"/>
    </row>
    <row r="79" spans="1:43" ht="6" customHeight="1" thickBot="1" x14ac:dyDescent="0.25">
      <c r="A79" s="268"/>
      <c r="B79" s="264"/>
      <c r="C79" s="265"/>
      <c r="D79" s="87"/>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105"/>
      <c r="AM79" s="86"/>
      <c r="AN79" s="87"/>
      <c r="AO79" s="85"/>
      <c r="AP79" s="85"/>
      <c r="AQ79" s="106"/>
    </row>
    <row r="80" spans="1:43" ht="6" customHeight="1" x14ac:dyDescent="0.2">
      <c r="A80" s="135"/>
      <c r="B80" s="348"/>
      <c r="C80" s="136"/>
      <c r="D80" s="29"/>
      <c r="E80" s="18"/>
      <c r="F80" s="18"/>
      <c r="G80" s="18"/>
      <c r="H80" s="18"/>
      <c r="I80" s="18"/>
      <c r="J80" s="18"/>
      <c r="K80" s="18"/>
      <c r="L80" s="18"/>
      <c r="M80" s="18"/>
      <c r="N80" s="18"/>
      <c r="O80" s="18"/>
      <c r="P80" s="18"/>
      <c r="Q80" s="18"/>
      <c r="R80" s="18"/>
      <c r="S80" s="18"/>
      <c r="T80" s="18"/>
      <c r="U80" s="50"/>
      <c r="V80" s="29"/>
      <c r="W80" s="18"/>
      <c r="X80" s="18"/>
      <c r="Y80" s="18"/>
      <c r="Z80" s="18"/>
      <c r="AA80" s="18"/>
      <c r="AB80" s="18"/>
      <c r="AC80" s="18"/>
      <c r="AD80" s="18"/>
      <c r="AE80" s="18"/>
      <c r="AF80" s="18"/>
      <c r="AG80" s="18"/>
      <c r="AH80" s="18"/>
      <c r="AI80" s="18"/>
      <c r="AJ80" s="18"/>
      <c r="AK80" s="18"/>
      <c r="AL80" s="26"/>
      <c r="AM80" s="50"/>
      <c r="AN80" s="29"/>
      <c r="AO80" s="18"/>
      <c r="AP80" s="18"/>
      <c r="AQ80" s="18"/>
    </row>
    <row r="81" spans="1:43" ht="11.25" customHeight="1" x14ac:dyDescent="0.2">
      <c r="A81" s="262"/>
      <c r="B81" s="385">
        <v>1015</v>
      </c>
      <c r="C81" s="131"/>
      <c r="D81" s="55"/>
      <c r="E81" s="671" t="str">
        <f ca="1">VLOOKUP(INDIRECT(ADDRESS(ROW(),COLUMN()-3)),Language_Translations,MATCH(Language_Selected,Language_Options,0),FALSE)</f>
        <v>Were you tested for HIV as part of your antenatal care  while you were pregnant with (NAME)?</v>
      </c>
      <c r="F81" s="671"/>
      <c r="G81" s="671"/>
      <c r="H81" s="671"/>
      <c r="I81" s="671"/>
      <c r="J81" s="671"/>
      <c r="K81" s="671"/>
      <c r="L81" s="671"/>
      <c r="M81" s="671"/>
      <c r="N81" s="671"/>
      <c r="O81" s="671"/>
      <c r="P81" s="671"/>
      <c r="Q81" s="671"/>
      <c r="R81" s="671"/>
      <c r="S81" s="671"/>
      <c r="T81" s="671"/>
      <c r="U81" s="108"/>
      <c r="V81" s="55"/>
      <c r="W81" s="232" t="s">
        <v>112</v>
      </c>
      <c r="X81" s="232"/>
      <c r="Y81" s="51" t="s">
        <v>9</v>
      </c>
      <c r="Z81" s="51"/>
      <c r="AA81" s="51"/>
      <c r="AB81" s="51"/>
      <c r="AC81" s="51"/>
      <c r="AD81" s="51"/>
      <c r="AE81" s="51"/>
      <c r="AF81" s="51"/>
      <c r="AG81" s="51"/>
      <c r="AH81" s="51"/>
      <c r="AI81" s="51"/>
      <c r="AJ81" s="51"/>
      <c r="AK81" s="51"/>
      <c r="AL81" s="89" t="s">
        <v>87</v>
      </c>
      <c r="AM81" s="334"/>
      <c r="AN81" s="55"/>
      <c r="AO81" s="232"/>
      <c r="AP81" s="232"/>
      <c r="AQ81" s="232"/>
    </row>
    <row r="82" spans="1:43" x14ac:dyDescent="0.2">
      <c r="A82" s="262"/>
      <c r="B82" s="213" t="s">
        <v>123</v>
      </c>
      <c r="C82" s="131"/>
      <c r="D82" s="55"/>
      <c r="E82" s="671"/>
      <c r="F82" s="671"/>
      <c r="G82" s="671"/>
      <c r="H82" s="671"/>
      <c r="I82" s="671"/>
      <c r="J82" s="671"/>
      <c r="K82" s="671"/>
      <c r="L82" s="671"/>
      <c r="M82" s="671"/>
      <c r="N82" s="671"/>
      <c r="O82" s="671"/>
      <c r="P82" s="671"/>
      <c r="Q82" s="671"/>
      <c r="R82" s="671"/>
      <c r="S82" s="671"/>
      <c r="T82" s="671"/>
      <c r="U82" s="108"/>
      <c r="V82" s="55"/>
      <c r="W82" s="232" t="s">
        <v>113</v>
      </c>
      <c r="X82" s="232"/>
      <c r="Y82" s="51" t="s">
        <v>9</v>
      </c>
      <c r="Z82" s="51"/>
      <c r="AA82" s="51"/>
      <c r="AB82" s="51"/>
      <c r="AC82" s="51"/>
      <c r="AD82" s="51"/>
      <c r="AE82" s="51"/>
      <c r="AF82" s="51"/>
      <c r="AG82" s="51"/>
      <c r="AH82" s="51"/>
      <c r="AI82" s="51"/>
      <c r="AJ82" s="51"/>
      <c r="AK82" s="51"/>
      <c r="AL82" s="89" t="s">
        <v>89</v>
      </c>
      <c r="AM82" s="334"/>
      <c r="AN82" s="55"/>
      <c r="AO82" s="232"/>
      <c r="AP82" s="140">
        <v>1018</v>
      </c>
      <c r="AQ82" s="232"/>
    </row>
    <row r="83" spans="1:43" ht="6" customHeight="1" x14ac:dyDescent="0.2">
      <c r="A83" s="132"/>
      <c r="B83" s="133"/>
      <c r="C83" s="134"/>
      <c r="D83" s="28"/>
      <c r="E83" s="91"/>
      <c r="F83" s="91"/>
      <c r="G83" s="91"/>
      <c r="H83" s="91"/>
      <c r="I83" s="91"/>
      <c r="J83" s="91"/>
      <c r="K83" s="91"/>
      <c r="L83" s="91"/>
      <c r="M83" s="91"/>
      <c r="N83" s="91"/>
      <c r="O83" s="91"/>
      <c r="P83" s="91"/>
      <c r="Q83" s="91"/>
      <c r="R83" s="91"/>
      <c r="S83" s="91"/>
      <c r="T83" s="91"/>
      <c r="U83" s="52"/>
      <c r="V83" s="28"/>
      <c r="W83" s="91"/>
      <c r="X83" s="91"/>
      <c r="Y83" s="91"/>
      <c r="Z83" s="91"/>
      <c r="AA83" s="91"/>
      <c r="AB83" s="91"/>
      <c r="AC83" s="91"/>
      <c r="AD83" s="91"/>
      <c r="AE83" s="91"/>
      <c r="AF83" s="91"/>
      <c r="AG83" s="91"/>
      <c r="AH83" s="91"/>
      <c r="AI83" s="91"/>
      <c r="AJ83" s="91"/>
      <c r="AK83" s="91"/>
      <c r="AL83" s="92"/>
      <c r="AM83" s="52"/>
      <c r="AN83" s="28"/>
      <c r="AO83" s="91"/>
      <c r="AP83" s="91"/>
      <c r="AQ83" s="91"/>
    </row>
    <row r="84" spans="1:43" ht="6" customHeight="1" x14ac:dyDescent="0.2">
      <c r="A84" s="135"/>
      <c r="B84" s="348"/>
      <c r="C84" s="136"/>
      <c r="D84" s="29"/>
      <c r="E84" s="18"/>
      <c r="F84" s="18"/>
      <c r="G84" s="18"/>
      <c r="H84" s="18"/>
      <c r="I84" s="18"/>
      <c r="J84" s="18"/>
      <c r="K84" s="18"/>
      <c r="L84" s="18"/>
      <c r="M84" s="18"/>
      <c r="N84" s="18"/>
      <c r="O84" s="18"/>
      <c r="P84" s="18"/>
      <c r="Q84" s="18"/>
      <c r="R84" s="18"/>
      <c r="S84" s="18"/>
      <c r="T84" s="18"/>
      <c r="U84" s="50"/>
      <c r="V84" s="29"/>
      <c r="W84" s="18"/>
      <c r="X84" s="18"/>
      <c r="Y84" s="18"/>
      <c r="Z84" s="18"/>
      <c r="AA84" s="18"/>
      <c r="AB84" s="18"/>
      <c r="AC84" s="18"/>
      <c r="AD84" s="18"/>
      <c r="AE84" s="18"/>
      <c r="AF84" s="18"/>
      <c r="AG84" s="18"/>
      <c r="AH84" s="18"/>
      <c r="AI84" s="18"/>
      <c r="AJ84" s="18"/>
      <c r="AK84" s="18"/>
      <c r="AL84" s="26"/>
      <c r="AM84" s="50"/>
      <c r="AN84" s="29"/>
      <c r="AO84" s="18"/>
      <c r="AP84" s="18"/>
      <c r="AQ84" s="18"/>
    </row>
    <row r="85" spans="1:43" ht="11.25" customHeight="1" x14ac:dyDescent="0.2">
      <c r="A85" s="262"/>
      <c r="B85" s="385">
        <v>1016</v>
      </c>
      <c r="C85" s="131"/>
      <c r="D85" s="55"/>
      <c r="E85" s="671" t="str">
        <f ca="1">VLOOKUP(INDIRECT(ADDRESS(ROW(),COLUMN()-3)),Language_Translations,MATCH(Language_Selected,Language_Options,0),FALSE)</f>
        <v>Where was the test done?</v>
      </c>
      <c r="F85" s="671"/>
      <c r="G85" s="671"/>
      <c r="H85" s="671"/>
      <c r="I85" s="671"/>
      <c r="J85" s="671"/>
      <c r="K85" s="671"/>
      <c r="L85" s="671"/>
      <c r="M85" s="671"/>
      <c r="N85" s="671"/>
      <c r="O85" s="671"/>
      <c r="P85" s="671"/>
      <c r="Q85" s="671"/>
      <c r="R85" s="671"/>
      <c r="S85" s="671"/>
      <c r="T85" s="671"/>
      <c r="U85" s="108"/>
      <c r="V85" s="55"/>
      <c r="W85" s="110" t="s">
        <v>329</v>
      </c>
      <c r="X85" s="232"/>
      <c r="Y85" s="232"/>
      <c r="Z85" s="232"/>
      <c r="AA85" s="232"/>
      <c r="AB85" s="232"/>
      <c r="AC85" s="232"/>
      <c r="AD85" s="232"/>
      <c r="AE85" s="232"/>
      <c r="AF85" s="232"/>
      <c r="AG85" s="232"/>
      <c r="AH85" s="232"/>
      <c r="AI85" s="232"/>
      <c r="AJ85" s="232"/>
      <c r="AK85" s="232"/>
      <c r="AL85" s="88"/>
      <c r="AM85" s="334"/>
      <c r="AN85" s="55"/>
      <c r="AO85" s="232"/>
      <c r="AP85" s="232"/>
      <c r="AQ85" s="232"/>
    </row>
    <row r="86" spans="1:43" ht="11.25" customHeight="1" x14ac:dyDescent="0.2">
      <c r="A86" s="262"/>
      <c r="B86" s="213" t="s">
        <v>123</v>
      </c>
      <c r="C86" s="131"/>
      <c r="D86" s="55"/>
      <c r="E86" s="671"/>
      <c r="F86" s="671"/>
      <c r="G86" s="671"/>
      <c r="H86" s="671"/>
      <c r="I86" s="671"/>
      <c r="J86" s="671"/>
      <c r="K86" s="671"/>
      <c r="L86" s="671"/>
      <c r="M86" s="671"/>
      <c r="N86" s="671"/>
      <c r="O86" s="671"/>
      <c r="P86" s="671"/>
      <c r="Q86" s="671"/>
      <c r="R86" s="671"/>
      <c r="S86" s="671"/>
      <c r="T86" s="671"/>
      <c r="U86" s="334"/>
      <c r="V86" s="55"/>
      <c r="W86" s="232"/>
      <c r="X86" s="232" t="s">
        <v>331</v>
      </c>
      <c r="Y86" s="232"/>
      <c r="Z86" s="232"/>
      <c r="AA86" s="232"/>
      <c r="AB86" s="232"/>
      <c r="AC86" s="232"/>
      <c r="AD86" s="232"/>
      <c r="AE86" s="232"/>
      <c r="AG86" s="51" t="s">
        <v>9</v>
      </c>
      <c r="AH86" s="306"/>
      <c r="AI86" s="51"/>
      <c r="AJ86" s="51"/>
      <c r="AK86" s="51"/>
      <c r="AL86" s="88" t="s">
        <v>273</v>
      </c>
      <c r="AM86" s="334"/>
      <c r="AN86" s="55"/>
      <c r="AO86" s="232"/>
      <c r="AP86" s="232"/>
      <c r="AQ86" s="232"/>
    </row>
    <row r="87" spans="1:43" ht="11.25" customHeight="1" x14ac:dyDescent="0.2">
      <c r="A87" s="262"/>
      <c r="B87" s="213" t="s">
        <v>297</v>
      </c>
      <c r="C87" s="131"/>
      <c r="D87" s="55"/>
      <c r="U87" s="334"/>
      <c r="V87" s="55"/>
      <c r="W87" s="232"/>
      <c r="X87" s="232" t="s">
        <v>332</v>
      </c>
      <c r="Y87" s="232"/>
      <c r="Z87" s="232"/>
      <c r="AA87" s="232"/>
      <c r="AB87" s="232"/>
      <c r="AC87" s="232"/>
      <c r="AD87" s="232"/>
      <c r="AE87" s="232"/>
      <c r="AF87" s="307"/>
      <c r="AG87" s="51"/>
      <c r="AH87" s="307"/>
      <c r="AI87" s="51" t="s">
        <v>9</v>
      </c>
      <c r="AJ87" s="51"/>
      <c r="AK87" s="51"/>
      <c r="AL87" s="88" t="s">
        <v>274</v>
      </c>
      <c r="AM87" s="334"/>
      <c r="AN87" s="55"/>
      <c r="AO87" s="232"/>
      <c r="AP87" s="232"/>
      <c r="AQ87" s="232"/>
    </row>
    <row r="88" spans="1:43" ht="11.25" customHeight="1" x14ac:dyDescent="0.2">
      <c r="A88" s="262"/>
      <c r="B88" s="130"/>
      <c r="C88" s="131"/>
      <c r="D88" s="55"/>
      <c r="U88" s="334"/>
      <c r="V88" s="55"/>
      <c r="W88" s="232"/>
      <c r="X88" s="232" t="s">
        <v>1013</v>
      </c>
      <c r="Y88" s="232"/>
      <c r="Z88" s="232"/>
      <c r="AA88" s="232"/>
      <c r="AB88" s="232"/>
      <c r="AC88" s="232"/>
      <c r="AD88" s="232"/>
      <c r="AE88" s="307"/>
      <c r="AF88" s="307"/>
      <c r="AG88" s="51" t="s">
        <v>9</v>
      </c>
      <c r="AH88" s="306"/>
      <c r="AI88" s="306"/>
      <c r="AJ88" s="306"/>
      <c r="AK88" s="51"/>
      <c r="AL88" s="88" t="s">
        <v>275</v>
      </c>
      <c r="AM88" s="334"/>
      <c r="AN88" s="55"/>
      <c r="AO88" s="232"/>
      <c r="AP88" s="232"/>
      <c r="AQ88" s="232"/>
    </row>
    <row r="89" spans="1:43" ht="11.25" customHeight="1" x14ac:dyDescent="0.2">
      <c r="A89" s="262"/>
      <c r="B89" s="130"/>
      <c r="C89" s="131"/>
      <c r="D89" s="55"/>
      <c r="E89" s="670" t="s">
        <v>333</v>
      </c>
      <c r="F89" s="670"/>
      <c r="G89" s="670"/>
      <c r="H89" s="670"/>
      <c r="I89" s="670"/>
      <c r="J89" s="670"/>
      <c r="K89" s="670"/>
      <c r="L89" s="670"/>
      <c r="M89" s="670"/>
      <c r="N89" s="670"/>
      <c r="O89" s="670"/>
      <c r="P89" s="670"/>
      <c r="Q89" s="670"/>
      <c r="R89" s="670"/>
      <c r="S89" s="670"/>
      <c r="T89" s="670"/>
      <c r="U89" s="334"/>
      <c r="V89" s="55"/>
      <c r="W89" s="232"/>
      <c r="X89" s="232" t="s">
        <v>334</v>
      </c>
      <c r="Y89" s="232"/>
      <c r="Z89" s="232"/>
      <c r="AA89" s="232"/>
      <c r="AB89" s="232"/>
      <c r="AC89" s="232"/>
      <c r="AD89" s="232"/>
      <c r="AE89" s="232"/>
      <c r="AF89" s="307"/>
      <c r="AG89" s="51" t="s">
        <v>9</v>
      </c>
      <c r="AH89" s="306"/>
      <c r="AI89" s="51"/>
      <c r="AJ89" s="51"/>
      <c r="AK89" s="51"/>
      <c r="AL89" s="88" t="s">
        <v>276</v>
      </c>
      <c r="AM89" s="334"/>
      <c r="AN89" s="55"/>
      <c r="AO89" s="232"/>
      <c r="AP89" s="232"/>
      <c r="AQ89" s="232"/>
    </row>
    <row r="90" spans="1:43" ht="11.25" customHeight="1" x14ac:dyDescent="0.2">
      <c r="A90" s="262"/>
      <c r="B90" s="130"/>
      <c r="C90" s="131"/>
      <c r="D90" s="55"/>
      <c r="E90" s="670"/>
      <c r="F90" s="670"/>
      <c r="G90" s="670"/>
      <c r="H90" s="670"/>
      <c r="I90" s="670"/>
      <c r="J90" s="670"/>
      <c r="K90" s="670"/>
      <c r="L90" s="670"/>
      <c r="M90" s="670"/>
      <c r="N90" s="670"/>
      <c r="O90" s="670"/>
      <c r="P90" s="670"/>
      <c r="Q90" s="670"/>
      <c r="R90" s="670"/>
      <c r="S90" s="670"/>
      <c r="T90" s="670"/>
      <c r="U90" s="334"/>
      <c r="V90" s="55"/>
      <c r="W90" s="232"/>
      <c r="X90" s="232" t="s">
        <v>1014</v>
      </c>
      <c r="Y90" s="232"/>
      <c r="Z90" s="232"/>
      <c r="AA90" s="232"/>
      <c r="AB90" s="232"/>
      <c r="AC90" s="232"/>
      <c r="AD90" s="232"/>
      <c r="AE90" s="307"/>
      <c r="AF90" s="51" t="s">
        <v>9</v>
      </c>
      <c r="AG90" s="51"/>
      <c r="AH90" s="51"/>
      <c r="AI90" s="51"/>
      <c r="AJ90" s="51"/>
      <c r="AK90" s="51"/>
      <c r="AL90" s="88" t="s">
        <v>398</v>
      </c>
      <c r="AM90" s="334"/>
      <c r="AN90" s="55"/>
      <c r="AO90" s="232"/>
      <c r="AP90" s="232"/>
      <c r="AQ90" s="232"/>
    </row>
    <row r="91" spans="1:43" ht="11.25" customHeight="1" x14ac:dyDescent="0.2">
      <c r="A91" s="262"/>
      <c r="B91" s="130"/>
      <c r="C91" s="131"/>
      <c r="D91" s="55"/>
      <c r="E91" s="670"/>
      <c r="F91" s="670"/>
      <c r="G91" s="670"/>
      <c r="H91" s="670"/>
      <c r="I91" s="670"/>
      <c r="J91" s="670"/>
      <c r="K91" s="670"/>
      <c r="L91" s="670"/>
      <c r="M91" s="670"/>
      <c r="N91" s="670"/>
      <c r="O91" s="670"/>
      <c r="P91" s="670"/>
      <c r="Q91" s="670"/>
      <c r="R91" s="670"/>
      <c r="S91" s="670"/>
      <c r="T91" s="670"/>
      <c r="U91" s="334"/>
      <c r="V91" s="55"/>
      <c r="W91" s="232"/>
      <c r="X91" s="232" t="s">
        <v>336</v>
      </c>
      <c r="Y91" s="232"/>
      <c r="Z91" s="232"/>
      <c r="AA91" s="232"/>
      <c r="AB91" s="232"/>
      <c r="AC91" s="232"/>
      <c r="AD91" s="232"/>
      <c r="AE91" s="232"/>
      <c r="AF91" s="232"/>
      <c r="AG91" s="232"/>
      <c r="AH91" s="232"/>
      <c r="AI91" s="232"/>
      <c r="AJ91" s="232"/>
      <c r="AK91" s="232"/>
      <c r="AL91" s="88"/>
      <c r="AM91" s="334"/>
      <c r="AN91" s="55"/>
      <c r="AO91" s="232"/>
      <c r="AP91" s="232"/>
      <c r="AQ91" s="232"/>
    </row>
    <row r="92" spans="1:43" ht="11.25" customHeight="1" x14ac:dyDescent="0.2">
      <c r="A92" s="262"/>
      <c r="B92" s="130"/>
      <c r="C92" s="131"/>
      <c r="D92" s="55"/>
      <c r="E92" s="670"/>
      <c r="F92" s="670"/>
      <c r="G92" s="670"/>
      <c r="H92" s="670"/>
      <c r="I92" s="670"/>
      <c r="J92" s="670"/>
      <c r="K92" s="670"/>
      <c r="L92" s="670"/>
      <c r="M92" s="670"/>
      <c r="N92" s="670"/>
      <c r="O92" s="670"/>
      <c r="P92" s="670"/>
      <c r="Q92" s="670"/>
      <c r="R92" s="670"/>
      <c r="S92" s="670"/>
      <c r="T92" s="670"/>
      <c r="U92" s="334"/>
      <c r="V92" s="55"/>
      <c r="W92" s="232"/>
      <c r="X92" s="232"/>
      <c r="Y92" s="232"/>
      <c r="Z92" s="232"/>
      <c r="AA92" s="232"/>
      <c r="AB92" s="232"/>
      <c r="AC92" s="232"/>
      <c r="AD92" s="232"/>
      <c r="AE92" s="232"/>
      <c r="AF92" s="232"/>
      <c r="AG92" s="232"/>
      <c r="AH92" s="232"/>
      <c r="AI92" s="232"/>
      <c r="AJ92" s="232"/>
      <c r="AK92" s="232"/>
      <c r="AL92" s="88"/>
      <c r="AM92" s="334"/>
      <c r="AN92" s="55"/>
      <c r="AO92" s="232"/>
      <c r="AP92" s="232"/>
      <c r="AQ92" s="232"/>
    </row>
    <row r="93" spans="1:43" ht="11.25" customHeight="1" x14ac:dyDescent="0.2">
      <c r="A93" s="262"/>
      <c r="B93" s="130"/>
      <c r="C93" s="131"/>
      <c r="D93" s="55"/>
      <c r="E93" s="670"/>
      <c r="F93" s="670"/>
      <c r="G93" s="670"/>
      <c r="H93" s="670"/>
      <c r="I93" s="670"/>
      <c r="J93" s="670"/>
      <c r="K93" s="670"/>
      <c r="L93" s="670"/>
      <c r="M93" s="670"/>
      <c r="N93" s="670"/>
      <c r="O93" s="670"/>
      <c r="P93" s="670"/>
      <c r="Q93" s="670"/>
      <c r="R93" s="670"/>
      <c r="S93" s="670"/>
      <c r="T93" s="670"/>
      <c r="U93" s="334"/>
      <c r="V93" s="55"/>
      <c r="W93" s="232"/>
      <c r="X93" s="232"/>
      <c r="Y93" s="232"/>
      <c r="Z93" s="232"/>
      <c r="AA93" s="232"/>
      <c r="AB93" s="232"/>
      <c r="AC93" s="232"/>
      <c r="AD93" s="232"/>
      <c r="AE93" s="232"/>
      <c r="AF93" s="232"/>
      <c r="AG93" s="232"/>
      <c r="AH93" s="232"/>
      <c r="AI93" s="232"/>
      <c r="AJ93" s="232"/>
      <c r="AK93" s="232"/>
      <c r="AL93" s="88" t="s">
        <v>337</v>
      </c>
      <c r="AM93" s="334"/>
      <c r="AN93" s="55"/>
      <c r="AO93" s="232"/>
      <c r="AP93" s="232"/>
      <c r="AQ93" s="232"/>
    </row>
    <row r="94" spans="1:43" ht="11.25" customHeight="1" x14ac:dyDescent="0.2">
      <c r="A94" s="262"/>
      <c r="B94" s="130"/>
      <c r="C94" s="131"/>
      <c r="D94" s="55"/>
      <c r="E94" s="670"/>
      <c r="F94" s="670"/>
      <c r="G94" s="670"/>
      <c r="H94" s="670"/>
      <c r="I94" s="670"/>
      <c r="J94" s="670"/>
      <c r="K94" s="670"/>
      <c r="L94" s="670"/>
      <c r="M94" s="670"/>
      <c r="N94" s="670"/>
      <c r="O94" s="670"/>
      <c r="P94" s="670"/>
      <c r="Q94" s="670"/>
      <c r="R94" s="670"/>
      <c r="S94" s="670"/>
      <c r="T94" s="670"/>
      <c r="U94" s="334"/>
      <c r="V94" s="55"/>
      <c r="W94" s="232"/>
      <c r="X94" s="232"/>
      <c r="Y94" s="307"/>
      <c r="Z94" s="309" t="s">
        <v>102</v>
      </c>
      <c r="AA94" s="309"/>
      <c r="AB94" s="309"/>
      <c r="AC94" s="309"/>
      <c r="AD94" s="309"/>
      <c r="AE94" s="309"/>
      <c r="AF94" s="309"/>
      <c r="AG94" s="309"/>
      <c r="AH94" s="309"/>
      <c r="AI94" s="309"/>
      <c r="AJ94" s="309"/>
      <c r="AK94" s="309"/>
      <c r="AL94" s="88"/>
      <c r="AM94" s="334"/>
      <c r="AN94" s="55"/>
      <c r="AO94" s="232"/>
      <c r="AP94" s="232"/>
      <c r="AQ94" s="232"/>
    </row>
    <row r="95" spans="1:43" ht="11.25" customHeight="1" x14ac:dyDescent="0.2">
      <c r="A95" s="262"/>
      <c r="B95" s="130"/>
      <c r="C95" s="131"/>
      <c r="D95" s="55"/>
      <c r="E95" s="670"/>
      <c r="F95" s="670"/>
      <c r="G95" s="670"/>
      <c r="H95" s="670"/>
      <c r="I95" s="670"/>
      <c r="J95" s="670"/>
      <c r="K95" s="670"/>
      <c r="L95" s="670"/>
      <c r="M95" s="670"/>
      <c r="N95" s="670"/>
      <c r="O95" s="670"/>
      <c r="P95" s="670"/>
      <c r="Q95" s="670"/>
      <c r="R95" s="670"/>
      <c r="S95" s="670"/>
      <c r="T95" s="670"/>
      <c r="U95" s="334"/>
      <c r="V95" s="55"/>
      <c r="AM95" s="334"/>
      <c r="AN95" s="55"/>
      <c r="AO95" s="232"/>
      <c r="AP95" s="232"/>
      <c r="AQ95" s="232"/>
    </row>
    <row r="96" spans="1:43" ht="11.25" customHeight="1" x14ac:dyDescent="0.2">
      <c r="A96" s="262"/>
      <c r="B96" s="130"/>
      <c r="C96" s="131"/>
      <c r="D96" s="55"/>
      <c r="F96" s="232"/>
      <c r="G96" s="232"/>
      <c r="H96" s="232"/>
      <c r="I96" s="232"/>
      <c r="J96" s="232"/>
      <c r="K96" s="232"/>
      <c r="L96" s="232"/>
      <c r="M96" s="232"/>
      <c r="N96" s="232"/>
      <c r="O96" s="232"/>
      <c r="P96" s="232"/>
      <c r="Q96" s="232"/>
      <c r="R96" s="232"/>
      <c r="S96" s="232"/>
      <c r="T96" s="232"/>
      <c r="U96" s="334"/>
      <c r="V96" s="55"/>
      <c r="W96" s="110" t="s">
        <v>338</v>
      </c>
      <c r="X96" s="232"/>
      <c r="Y96" s="232"/>
      <c r="Z96" s="232"/>
      <c r="AA96" s="232"/>
      <c r="AB96" s="232"/>
      <c r="AC96" s="232"/>
      <c r="AD96" s="232"/>
      <c r="AE96" s="232"/>
      <c r="AF96" s="232"/>
      <c r="AG96" s="232"/>
      <c r="AH96" s="232"/>
      <c r="AI96" s="232"/>
      <c r="AJ96" s="232"/>
      <c r="AK96" s="232"/>
      <c r="AL96" s="88"/>
      <c r="AM96" s="334"/>
      <c r="AN96" s="55"/>
      <c r="AO96" s="232"/>
      <c r="AP96" s="232"/>
      <c r="AQ96" s="232"/>
    </row>
    <row r="97" spans="1:43" ht="11.25" customHeight="1" x14ac:dyDescent="0.2">
      <c r="A97" s="262"/>
      <c r="B97" s="130"/>
      <c r="C97" s="131"/>
      <c r="D97" s="55"/>
      <c r="E97" s="2"/>
      <c r="F97" s="2"/>
      <c r="G97" s="2"/>
      <c r="H97" s="2"/>
      <c r="I97" s="2"/>
      <c r="J97" s="2"/>
      <c r="K97" s="2"/>
      <c r="L97" s="2"/>
      <c r="M97" s="2"/>
      <c r="N97" s="2"/>
      <c r="O97" s="2"/>
      <c r="P97" s="2"/>
      <c r="Q97" s="2"/>
      <c r="R97" s="2"/>
      <c r="S97" s="2"/>
      <c r="T97" s="2"/>
      <c r="U97" s="334"/>
      <c r="V97" s="55"/>
      <c r="W97" s="232"/>
      <c r="X97" s="232" t="s">
        <v>339</v>
      </c>
      <c r="Y97" s="232"/>
      <c r="Z97" s="232"/>
      <c r="AA97" s="232"/>
      <c r="AB97" s="232"/>
      <c r="AC97" s="232"/>
      <c r="AE97" s="51" t="s">
        <v>9</v>
      </c>
      <c r="AF97" s="306"/>
      <c r="AG97" s="306"/>
      <c r="AH97" s="306"/>
      <c r="AI97" s="306"/>
      <c r="AJ97" s="306"/>
      <c r="AK97" s="306"/>
      <c r="AL97" s="223" t="s">
        <v>340</v>
      </c>
      <c r="AM97" s="334"/>
      <c r="AN97" s="55"/>
      <c r="AO97" s="232"/>
      <c r="AP97" s="232"/>
      <c r="AQ97" s="232"/>
    </row>
    <row r="98" spans="1:43" ht="11.25" customHeight="1" x14ac:dyDescent="0.2">
      <c r="A98" s="262"/>
      <c r="B98" s="130"/>
      <c r="C98" s="131"/>
      <c r="D98" s="55"/>
      <c r="F98" s="232"/>
      <c r="G98" s="232"/>
      <c r="H98" s="232"/>
      <c r="I98" s="232"/>
      <c r="J98" s="232"/>
      <c r="K98" s="232"/>
      <c r="L98" s="232"/>
      <c r="M98" s="232"/>
      <c r="N98" s="232"/>
      <c r="O98" s="232"/>
      <c r="P98" s="232"/>
      <c r="Q98" s="232"/>
      <c r="R98" s="232"/>
      <c r="S98" s="232"/>
      <c r="T98" s="232"/>
      <c r="U98" s="334"/>
      <c r="V98" s="55"/>
      <c r="W98" s="232"/>
      <c r="X98" s="232" t="s">
        <v>341</v>
      </c>
      <c r="Y98" s="232"/>
      <c r="Z98" s="232"/>
      <c r="AA98" s="232"/>
      <c r="AB98" s="232"/>
      <c r="AD98" s="51" t="s">
        <v>9</v>
      </c>
      <c r="AE98" s="306"/>
      <c r="AF98" s="51"/>
      <c r="AG98" s="51"/>
      <c r="AH98" s="51"/>
      <c r="AI98" s="51"/>
      <c r="AJ98" s="51"/>
      <c r="AK98" s="51"/>
      <c r="AL98" s="310" t="s">
        <v>342</v>
      </c>
      <c r="AM98" s="334"/>
      <c r="AN98" s="55"/>
      <c r="AO98" s="232"/>
      <c r="AP98" s="232"/>
      <c r="AQ98" s="232"/>
    </row>
    <row r="99" spans="1:43" ht="11.25" customHeight="1" x14ac:dyDescent="0.2">
      <c r="A99" s="262"/>
      <c r="B99" s="130"/>
      <c r="C99" s="131"/>
      <c r="D99" s="55"/>
      <c r="F99" s="232"/>
      <c r="G99" s="232"/>
      <c r="H99" s="232"/>
      <c r="I99" s="232"/>
      <c r="J99" s="232"/>
      <c r="K99" s="232"/>
      <c r="L99" s="232"/>
      <c r="M99" s="232"/>
      <c r="N99" s="232"/>
      <c r="O99" s="232"/>
      <c r="P99" s="232"/>
      <c r="Q99" s="232"/>
      <c r="R99" s="232"/>
      <c r="S99" s="232"/>
      <c r="T99" s="232"/>
      <c r="U99" s="334"/>
      <c r="V99" s="55"/>
      <c r="W99" s="232"/>
      <c r="X99" s="232" t="s">
        <v>400</v>
      </c>
      <c r="Y99" s="308"/>
      <c r="Z99" s="232"/>
      <c r="AA99" s="232"/>
      <c r="AB99" s="232"/>
      <c r="AC99" s="232"/>
      <c r="AD99" s="51" t="s">
        <v>9</v>
      </c>
      <c r="AE99" s="51"/>
      <c r="AF99" s="306"/>
      <c r="AG99" s="306"/>
      <c r="AH99" s="306"/>
      <c r="AI99" s="306"/>
      <c r="AJ99" s="306"/>
      <c r="AK99" s="306"/>
      <c r="AL99" s="223" t="s">
        <v>344</v>
      </c>
      <c r="AM99" s="334"/>
      <c r="AN99" s="55"/>
      <c r="AO99" s="232"/>
      <c r="AP99" s="232"/>
      <c r="AQ99" s="232"/>
    </row>
    <row r="100" spans="1:43" ht="11.25" customHeight="1" x14ac:dyDescent="0.2">
      <c r="A100" s="262"/>
      <c r="B100" s="130"/>
      <c r="C100" s="131"/>
      <c r="D100" s="55"/>
      <c r="F100" s="232"/>
      <c r="G100" s="232"/>
      <c r="H100" s="232"/>
      <c r="I100" s="232"/>
      <c r="J100" s="232"/>
      <c r="K100" s="232"/>
      <c r="L100" s="232"/>
      <c r="M100" s="232"/>
      <c r="N100" s="232"/>
      <c r="O100" s="232"/>
      <c r="P100" s="232"/>
      <c r="Q100" s="232"/>
      <c r="R100" s="232"/>
      <c r="S100" s="232"/>
      <c r="T100" s="232"/>
      <c r="U100" s="334"/>
      <c r="V100" s="55"/>
      <c r="W100" s="232"/>
      <c r="X100" s="232" t="s">
        <v>1013</v>
      </c>
      <c r="Y100" s="232"/>
      <c r="Z100" s="232"/>
      <c r="AA100" s="232"/>
      <c r="AB100" s="232"/>
      <c r="AC100" s="232"/>
      <c r="AD100" s="232"/>
      <c r="AE100" s="307"/>
      <c r="AF100" s="307"/>
      <c r="AG100" s="51" t="s">
        <v>836</v>
      </c>
      <c r="AH100" s="306"/>
      <c r="AI100" s="306"/>
      <c r="AJ100" s="51"/>
      <c r="AK100" s="306"/>
      <c r="AL100" s="223" t="s">
        <v>345</v>
      </c>
      <c r="AM100" s="334"/>
      <c r="AN100" s="55"/>
      <c r="AO100" s="232"/>
      <c r="AP100" s="232"/>
      <c r="AQ100" s="232"/>
    </row>
    <row r="101" spans="1:43" ht="11.25" customHeight="1" x14ac:dyDescent="0.2">
      <c r="A101" s="262"/>
      <c r="B101" s="130"/>
      <c r="C101" s="131"/>
      <c r="D101" s="55"/>
      <c r="F101" s="232"/>
      <c r="G101" s="232"/>
      <c r="H101" s="232"/>
      <c r="I101" s="232"/>
      <c r="J101" s="232"/>
      <c r="K101" s="232"/>
      <c r="L101" s="232"/>
      <c r="M101" s="232"/>
      <c r="N101" s="232"/>
      <c r="O101" s="232"/>
      <c r="P101" s="232"/>
      <c r="Q101" s="232"/>
      <c r="R101" s="232"/>
      <c r="S101" s="232"/>
      <c r="T101" s="232"/>
      <c r="U101" s="334"/>
      <c r="V101" s="55"/>
      <c r="W101" s="232"/>
      <c r="X101" s="232" t="s">
        <v>399</v>
      </c>
      <c r="Y101" s="232"/>
      <c r="Z101" s="232"/>
      <c r="AA101" s="232"/>
      <c r="AB101" s="51" t="s">
        <v>9</v>
      </c>
      <c r="AC101" s="306"/>
      <c r="AD101" s="306"/>
      <c r="AE101" s="306"/>
      <c r="AF101" s="306"/>
      <c r="AG101" s="306"/>
      <c r="AH101" s="306"/>
      <c r="AI101" s="306"/>
      <c r="AJ101" s="306"/>
      <c r="AK101" s="51"/>
      <c r="AL101" s="89" t="s">
        <v>401</v>
      </c>
      <c r="AM101" s="334"/>
      <c r="AN101" s="55"/>
      <c r="AO101" s="232"/>
      <c r="AP101" s="232"/>
      <c r="AQ101" s="232"/>
    </row>
    <row r="102" spans="1:43" ht="11.25" customHeight="1" x14ac:dyDescent="0.2">
      <c r="A102" s="262"/>
      <c r="B102" s="130"/>
      <c r="C102" s="131"/>
      <c r="D102" s="55"/>
      <c r="F102" s="232"/>
      <c r="G102" s="232"/>
      <c r="H102" s="232"/>
      <c r="I102" s="232"/>
      <c r="J102" s="232"/>
      <c r="K102" s="232"/>
      <c r="L102" s="232"/>
      <c r="M102" s="232"/>
      <c r="N102" s="232"/>
      <c r="O102" s="232"/>
      <c r="P102" s="232"/>
      <c r="Q102" s="232"/>
      <c r="R102" s="232"/>
      <c r="S102" s="232"/>
      <c r="T102" s="232"/>
      <c r="U102" s="334"/>
      <c r="V102" s="55"/>
      <c r="W102" s="232"/>
      <c r="X102" s="232" t="s">
        <v>1014</v>
      </c>
      <c r="Y102" s="232"/>
      <c r="Z102" s="232"/>
      <c r="AA102" s="232"/>
      <c r="AB102" s="232"/>
      <c r="AC102" s="232"/>
      <c r="AD102" s="232"/>
      <c r="AE102" s="307"/>
      <c r="AF102" s="51" t="s">
        <v>9</v>
      </c>
      <c r="AG102" s="51"/>
      <c r="AH102" s="51"/>
      <c r="AI102" s="51"/>
      <c r="AJ102" s="51"/>
      <c r="AK102" s="51"/>
      <c r="AL102" s="89" t="s">
        <v>347</v>
      </c>
      <c r="AM102" s="334"/>
      <c r="AN102" s="55"/>
      <c r="AO102" s="232"/>
      <c r="AP102" s="232"/>
      <c r="AQ102" s="232"/>
    </row>
    <row r="103" spans="1:43" ht="11.25" customHeight="1" x14ac:dyDescent="0.2">
      <c r="A103" s="262"/>
      <c r="B103" s="130"/>
      <c r="C103" s="131"/>
      <c r="D103" s="55"/>
      <c r="F103" s="232"/>
      <c r="G103" s="232"/>
      <c r="H103" s="232"/>
      <c r="I103" s="232"/>
      <c r="J103" s="232"/>
      <c r="K103" s="232"/>
      <c r="L103" s="232"/>
      <c r="M103" s="232"/>
      <c r="N103" s="232"/>
      <c r="O103" s="232"/>
      <c r="P103" s="232"/>
      <c r="Q103" s="232"/>
      <c r="R103" s="232"/>
      <c r="S103" s="232"/>
      <c r="T103" s="232"/>
      <c r="U103" s="334"/>
      <c r="V103" s="55"/>
      <c r="W103" s="232"/>
      <c r="X103" s="232" t="s">
        <v>346</v>
      </c>
      <c r="Y103" s="232"/>
      <c r="Z103" s="232"/>
      <c r="AA103" s="232"/>
      <c r="AB103" s="232"/>
      <c r="AC103" s="232"/>
      <c r="AD103" s="232"/>
      <c r="AE103" s="232"/>
      <c r="AF103" s="232"/>
      <c r="AG103" s="232"/>
      <c r="AH103" s="232"/>
      <c r="AI103" s="232"/>
      <c r="AJ103" s="232"/>
      <c r="AK103" s="232"/>
      <c r="AL103" s="88"/>
      <c r="AM103" s="334"/>
      <c r="AN103" s="55"/>
      <c r="AO103" s="232"/>
      <c r="AP103" s="232"/>
      <c r="AQ103" s="232"/>
    </row>
    <row r="104" spans="1:43" ht="11.25" customHeight="1" x14ac:dyDescent="0.2">
      <c r="A104" s="262"/>
      <c r="B104" s="130"/>
      <c r="C104" s="131"/>
      <c r="D104" s="55"/>
      <c r="F104" s="232"/>
      <c r="G104" s="232"/>
      <c r="H104" s="232"/>
      <c r="I104" s="232"/>
      <c r="J104" s="232"/>
      <c r="K104" s="232"/>
      <c r="L104" s="232"/>
      <c r="M104" s="232"/>
      <c r="N104" s="232"/>
      <c r="O104" s="232"/>
      <c r="P104" s="232"/>
      <c r="Q104" s="232"/>
      <c r="R104" s="232"/>
      <c r="S104" s="232"/>
      <c r="T104" s="232"/>
      <c r="U104" s="334"/>
      <c r="V104" s="55"/>
      <c r="W104" s="232"/>
      <c r="X104" s="232"/>
      <c r="Y104" s="232"/>
      <c r="Z104" s="232"/>
      <c r="AA104" s="232"/>
      <c r="AB104" s="232"/>
      <c r="AC104" s="232"/>
      <c r="AD104" s="232"/>
      <c r="AE104" s="232"/>
      <c r="AF104" s="232"/>
      <c r="AG104" s="232"/>
      <c r="AH104" s="232"/>
      <c r="AI104" s="232"/>
      <c r="AJ104" s="232"/>
      <c r="AK104" s="232"/>
      <c r="AL104" s="88"/>
      <c r="AM104" s="334"/>
      <c r="AN104" s="55"/>
      <c r="AO104" s="232"/>
      <c r="AP104" s="232"/>
      <c r="AQ104" s="232"/>
    </row>
    <row r="105" spans="1:43" ht="11.25" customHeight="1" x14ac:dyDescent="0.2">
      <c r="A105" s="262"/>
      <c r="B105" s="130"/>
      <c r="C105" s="131"/>
      <c r="D105" s="55"/>
      <c r="F105" s="232"/>
      <c r="G105" s="232"/>
      <c r="H105" s="232"/>
      <c r="I105" s="232"/>
      <c r="J105" s="232"/>
      <c r="K105" s="232"/>
      <c r="L105" s="232"/>
      <c r="M105" s="232"/>
      <c r="N105" s="232"/>
      <c r="O105" s="232"/>
      <c r="P105" s="232"/>
      <c r="Q105" s="232"/>
      <c r="R105" s="232"/>
      <c r="S105" s="232"/>
      <c r="T105" s="232"/>
      <c r="U105" s="334"/>
      <c r="V105" s="55"/>
      <c r="W105" s="232"/>
      <c r="X105" s="232"/>
      <c r="Y105" s="232"/>
      <c r="Z105" s="232"/>
      <c r="AA105" s="232"/>
      <c r="AB105" s="232"/>
      <c r="AC105" s="232"/>
      <c r="AD105" s="232"/>
      <c r="AE105" s="232"/>
      <c r="AF105" s="232"/>
      <c r="AG105" s="232"/>
      <c r="AH105" s="232"/>
      <c r="AI105" s="232"/>
      <c r="AJ105" s="232"/>
      <c r="AK105" s="232"/>
      <c r="AL105" s="89" t="s">
        <v>402</v>
      </c>
      <c r="AM105" s="334"/>
      <c r="AN105" s="55"/>
      <c r="AO105" s="232"/>
      <c r="AP105" s="232"/>
      <c r="AQ105" s="232"/>
    </row>
    <row r="106" spans="1:43" ht="11.25" customHeight="1" x14ac:dyDescent="0.2">
      <c r="A106" s="262"/>
      <c r="B106" s="130"/>
      <c r="C106" s="131"/>
      <c r="D106" s="55"/>
      <c r="F106" s="232"/>
      <c r="G106" s="232"/>
      <c r="H106" s="232"/>
      <c r="I106" s="232"/>
      <c r="J106" s="232"/>
      <c r="K106" s="232"/>
      <c r="L106" s="232"/>
      <c r="M106" s="232"/>
      <c r="N106" s="232"/>
      <c r="O106" s="232"/>
      <c r="P106" s="232"/>
      <c r="Q106" s="232"/>
      <c r="R106" s="232"/>
      <c r="S106" s="232"/>
      <c r="T106" s="232"/>
      <c r="U106" s="334"/>
      <c r="V106" s="55"/>
      <c r="W106" s="232"/>
      <c r="X106" s="232"/>
      <c r="Y106" s="307"/>
      <c r="Z106" s="309" t="s">
        <v>102</v>
      </c>
      <c r="AA106" s="309"/>
      <c r="AB106" s="309"/>
      <c r="AC106" s="309"/>
      <c r="AD106" s="309"/>
      <c r="AE106" s="309"/>
      <c r="AF106" s="309"/>
      <c r="AG106" s="309"/>
      <c r="AH106" s="309"/>
      <c r="AI106" s="309"/>
      <c r="AJ106" s="309"/>
      <c r="AK106" s="309"/>
      <c r="AL106" s="88"/>
      <c r="AM106" s="334"/>
      <c r="AN106" s="55"/>
      <c r="AO106" s="232"/>
      <c r="AP106" s="232"/>
      <c r="AQ106" s="232"/>
    </row>
    <row r="107" spans="1:43" ht="11.25" customHeight="1" x14ac:dyDescent="0.2">
      <c r="A107" s="262"/>
      <c r="B107" s="130"/>
      <c r="C107" s="131"/>
      <c r="D107" s="55"/>
      <c r="F107" s="232"/>
      <c r="G107" s="232"/>
      <c r="H107" s="232"/>
      <c r="I107" s="232"/>
      <c r="J107" s="232"/>
      <c r="K107" s="232"/>
      <c r="L107" s="232"/>
      <c r="M107" s="232"/>
      <c r="N107" s="232"/>
      <c r="O107" s="232"/>
      <c r="P107" s="232"/>
      <c r="Q107" s="232"/>
      <c r="R107" s="232"/>
      <c r="S107" s="232"/>
      <c r="T107" s="232"/>
      <c r="U107" s="334"/>
      <c r="V107" s="55"/>
      <c r="W107" s="232"/>
      <c r="X107" s="232"/>
      <c r="Y107" s="307"/>
      <c r="Z107" s="328"/>
      <c r="AA107" s="328"/>
      <c r="AB107" s="328"/>
      <c r="AC107" s="328"/>
      <c r="AD107" s="328"/>
      <c r="AE107" s="328"/>
      <c r="AF107" s="328"/>
      <c r="AG107" s="328"/>
      <c r="AH107" s="328"/>
      <c r="AI107" s="328"/>
      <c r="AJ107" s="328"/>
      <c r="AK107" s="328"/>
      <c r="AL107" s="88"/>
      <c r="AM107" s="334"/>
      <c r="AN107" s="55"/>
      <c r="AO107" s="232"/>
      <c r="AP107" s="232"/>
      <c r="AQ107" s="232"/>
    </row>
    <row r="108" spans="1:43" ht="11.25" customHeight="1" x14ac:dyDescent="0.2">
      <c r="A108" s="262"/>
      <c r="B108" s="130"/>
      <c r="C108" s="131"/>
      <c r="D108" s="55"/>
      <c r="F108" s="232"/>
      <c r="G108" s="232"/>
      <c r="H108" s="232"/>
      <c r="I108" s="232"/>
      <c r="J108" s="232"/>
      <c r="K108" s="232"/>
      <c r="L108" s="232"/>
      <c r="M108" s="232"/>
      <c r="N108" s="232"/>
      <c r="O108" s="232"/>
      <c r="P108" s="232"/>
      <c r="Q108" s="232"/>
      <c r="R108" s="232"/>
      <c r="S108" s="232"/>
      <c r="T108" s="232"/>
      <c r="U108" s="334"/>
      <c r="V108" s="55"/>
      <c r="W108" s="110" t="s">
        <v>348</v>
      </c>
      <c r="X108" s="232"/>
      <c r="Y108" s="232"/>
      <c r="Z108" s="232"/>
      <c r="AA108" s="232"/>
      <c r="AB108" s="232"/>
      <c r="AC108" s="232"/>
      <c r="AD108" s="232"/>
      <c r="AE108" s="232"/>
      <c r="AF108" s="232"/>
      <c r="AG108" s="88"/>
      <c r="AH108" s="232"/>
      <c r="AI108" s="232"/>
      <c r="AJ108" s="232"/>
      <c r="AK108" s="232"/>
      <c r="AL108" s="88"/>
      <c r="AM108" s="334"/>
      <c r="AN108" s="55"/>
      <c r="AO108" s="232"/>
      <c r="AP108" s="232"/>
      <c r="AQ108" s="232"/>
    </row>
    <row r="109" spans="1:43" ht="11.25" customHeight="1" x14ac:dyDescent="0.2">
      <c r="A109" s="262"/>
      <c r="B109" s="130"/>
      <c r="C109" s="131"/>
      <c r="D109" s="55"/>
      <c r="F109" s="232"/>
      <c r="G109" s="232"/>
      <c r="H109" s="232"/>
      <c r="I109" s="232"/>
      <c r="J109" s="232"/>
      <c r="K109" s="232"/>
      <c r="L109" s="232"/>
      <c r="M109" s="232"/>
      <c r="N109" s="232"/>
      <c r="O109" s="232"/>
      <c r="P109" s="232"/>
      <c r="Q109" s="232"/>
      <c r="R109" s="232"/>
      <c r="S109" s="232"/>
      <c r="T109" s="232"/>
      <c r="U109" s="334"/>
      <c r="V109" s="55"/>
      <c r="W109" s="232"/>
      <c r="X109" s="232" t="s">
        <v>349</v>
      </c>
      <c r="Y109" s="232"/>
      <c r="Z109" s="232"/>
      <c r="AA109" s="232"/>
      <c r="AB109" s="232"/>
      <c r="AC109" s="51" t="s">
        <v>9</v>
      </c>
      <c r="AD109" s="51"/>
      <c r="AE109" s="51"/>
      <c r="AF109" s="51"/>
      <c r="AG109" s="51"/>
      <c r="AH109" s="51"/>
      <c r="AI109" s="51"/>
      <c r="AJ109" s="51"/>
      <c r="AK109" s="51"/>
      <c r="AL109" s="88" t="s">
        <v>350</v>
      </c>
      <c r="AM109" s="334"/>
      <c r="AN109" s="55"/>
      <c r="AO109" s="232"/>
      <c r="AP109" s="232"/>
      <c r="AQ109" s="232"/>
    </row>
    <row r="110" spans="1:43" ht="11.25" customHeight="1" x14ac:dyDescent="0.2">
      <c r="A110" s="262"/>
      <c r="B110" s="130"/>
      <c r="C110" s="131"/>
      <c r="D110" s="55"/>
      <c r="F110" s="232"/>
      <c r="G110" s="232"/>
      <c r="H110" s="232"/>
      <c r="I110" s="232"/>
      <c r="J110" s="232"/>
      <c r="K110" s="232"/>
      <c r="L110" s="232"/>
      <c r="M110" s="232"/>
      <c r="N110" s="232"/>
      <c r="O110" s="232"/>
      <c r="P110" s="232"/>
      <c r="Q110" s="232"/>
      <c r="R110" s="232"/>
      <c r="S110" s="232"/>
      <c r="T110" s="232"/>
      <c r="U110" s="334"/>
      <c r="V110" s="55"/>
      <c r="W110" s="232"/>
      <c r="X110" s="232" t="s">
        <v>351</v>
      </c>
      <c r="Y110" s="232"/>
      <c r="Z110" s="232"/>
      <c r="AA110" s="232"/>
      <c r="AB110" s="51" t="s">
        <v>9</v>
      </c>
      <c r="AC110" s="51"/>
      <c r="AD110" s="51"/>
      <c r="AE110" s="51"/>
      <c r="AF110" s="51"/>
      <c r="AG110" s="51"/>
      <c r="AH110" s="51"/>
      <c r="AI110" s="51"/>
      <c r="AJ110" s="51"/>
      <c r="AK110" s="51"/>
      <c r="AL110" s="89" t="s">
        <v>352</v>
      </c>
      <c r="AM110" s="334"/>
      <c r="AN110" s="55"/>
      <c r="AO110" s="232"/>
      <c r="AP110" s="232"/>
      <c r="AQ110" s="232"/>
    </row>
    <row r="111" spans="1:43" ht="11.25" customHeight="1" x14ac:dyDescent="0.2">
      <c r="A111" s="262"/>
      <c r="B111" s="130"/>
      <c r="C111" s="131"/>
      <c r="D111" s="55"/>
      <c r="F111" s="232"/>
      <c r="G111" s="232"/>
      <c r="H111" s="232"/>
      <c r="I111" s="232"/>
      <c r="J111" s="232"/>
      <c r="K111" s="232"/>
      <c r="L111" s="232"/>
      <c r="M111" s="232"/>
      <c r="N111" s="232"/>
      <c r="O111" s="232"/>
      <c r="P111" s="232"/>
      <c r="Q111" s="232"/>
      <c r="R111" s="232"/>
      <c r="S111" s="232"/>
      <c r="T111" s="232"/>
      <c r="U111" s="334"/>
      <c r="V111" s="55"/>
      <c r="W111" s="232"/>
      <c r="X111" s="232" t="s">
        <v>353</v>
      </c>
      <c r="Y111" s="232"/>
      <c r="Z111" s="232"/>
      <c r="AA111" s="232"/>
      <c r="AB111" s="232"/>
      <c r="AC111" s="232"/>
      <c r="AD111" s="232"/>
      <c r="AE111" s="232"/>
      <c r="AF111" s="232"/>
      <c r="AG111" s="308"/>
      <c r="AH111" s="232"/>
      <c r="AI111" s="232"/>
      <c r="AJ111" s="232"/>
      <c r="AK111" s="232"/>
      <c r="AL111" s="88"/>
      <c r="AM111" s="334"/>
      <c r="AN111" s="55"/>
      <c r="AO111" s="232"/>
      <c r="AP111" s="232"/>
      <c r="AQ111" s="232"/>
    </row>
    <row r="112" spans="1:43" ht="11.25" customHeight="1" x14ac:dyDescent="0.2">
      <c r="A112" s="262"/>
      <c r="B112" s="130"/>
      <c r="C112" s="131"/>
      <c r="D112" s="55"/>
      <c r="F112" s="232"/>
      <c r="G112" s="232"/>
      <c r="H112" s="232"/>
      <c r="I112" s="232"/>
      <c r="J112" s="232"/>
      <c r="K112" s="232"/>
      <c r="L112" s="232"/>
      <c r="M112" s="232"/>
      <c r="N112" s="232"/>
      <c r="O112" s="232"/>
      <c r="P112" s="232"/>
      <c r="Q112" s="232"/>
      <c r="R112" s="232"/>
      <c r="S112" s="232"/>
      <c r="T112" s="232"/>
      <c r="U112" s="334"/>
      <c r="V112" s="55"/>
      <c r="W112" s="232"/>
      <c r="X112" s="232"/>
      <c r="Y112" s="232"/>
      <c r="Z112" s="232"/>
      <c r="AA112" s="232"/>
      <c r="AB112" s="232"/>
      <c r="AC112" s="232"/>
      <c r="AD112" s="232"/>
      <c r="AE112" s="232"/>
      <c r="AF112" s="232"/>
      <c r="AG112" s="308"/>
      <c r="AH112" s="232"/>
      <c r="AI112" s="232"/>
      <c r="AJ112" s="232"/>
      <c r="AK112" s="232"/>
      <c r="AL112" s="88"/>
      <c r="AM112" s="334"/>
      <c r="AN112" s="55"/>
      <c r="AO112" s="232"/>
      <c r="AP112" s="232"/>
      <c r="AQ112" s="232"/>
    </row>
    <row r="113" spans="1:43" ht="11.25" customHeight="1" x14ac:dyDescent="0.2">
      <c r="A113" s="262"/>
      <c r="B113" s="130"/>
      <c r="C113" s="131"/>
      <c r="D113" s="55"/>
      <c r="F113" s="232"/>
      <c r="G113" s="232"/>
      <c r="H113" s="232"/>
      <c r="I113" s="232"/>
      <c r="J113" s="232"/>
      <c r="K113" s="232"/>
      <c r="L113" s="232"/>
      <c r="M113" s="232"/>
      <c r="N113" s="232"/>
      <c r="O113" s="232"/>
      <c r="P113" s="232"/>
      <c r="Q113" s="232"/>
      <c r="R113" s="232"/>
      <c r="S113" s="232"/>
      <c r="T113" s="232"/>
      <c r="U113" s="334"/>
      <c r="V113" s="55"/>
      <c r="W113" s="232"/>
      <c r="X113" s="232"/>
      <c r="Y113" s="232"/>
      <c r="Z113" s="232"/>
      <c r="AA113" s="232"/>
      <c r="AB113" s="232"/>
      <c r="AC113" s="232"/>
      <c r="AD113" s="232"/>
      <c r="AE113" s="232"/>
      <c r="AF113" s="232"/>
      <c r="AG113" s="308"/>
      <c r="AH113" s="232"/>
      <c r="AI113" s="232"/>
      <c r="AJ113" s="232"/>
      <c r="AK113" s="232"/>
      <c r="AL113" s="89" t="s">
        <v>354</v>
      </c>
      <c r="AM113" s="334"/>
      <c r="AN113" s="55"/>
      <c r="AO113" s="232"/>
      <c r="AP113" s="232"/>
      <c r="AQ113" s="232"/>
    </row>
    <row r="114" spans="1:43" ht="11.25" customHeight="1" x14ac:dyDescent="0.2">
      <c r="A114" s="262"/>
      <c r="B114" s="130"/>
      <c r="C114" s="131"/>
      <c r="D114" s="55"/>
      <c r="U114" s="334"/>
      <c r="V114" s="55"/>
      <c r="W114" s="232"/>
      <c r="X114" s="232"/>
      <c r="Y114" s="309" t="s">
        <v>102</v>
      </c>
      <c r="Z114" s="309"/>
      <c r="AA114" s="309"/>
      <c r="AB114" s="309"/>
      <c r="AC114" s="309"/>
      <c r="AD114" s="309"/>
      <c r="AE114" s="309"/>
      <c r="AF114" s="309"/>
      <c r="AG114" s="309"/>
      <c r="AH114" s="309"/>
      <c r="AI114" s="309"/>
      <c r="AJ114" s="309"/>
      <c r="AK114" s="309"/>
      <c r="AL114" s="88"/>
      <c r="AM114" s="334"/>
      <c r="AN114" s="55"/>
      <c r="AO114" s="232"/>
      <c r="AP114" s="232"/>
      <c r="AQ114" s="232"/>
    </row>
    <row r="115" spans="1:43" ht="11.25" customHeight="1" x14ac:dyDescent="0.2">
      <c r="A115" s="262"/>
      <c r="B115" s="130"/>
      <c r="C115" s="131"/>
      <c r="D115" s="55"/>
      <c r="U115" s="334"/>
      <c r="V115" s="55"/>
      <c r="W115" s="232"/>
      <c r="X115" s="232"/>
      <c r="Y115" s="311"/>
      <c r="Z115" s="311"/>
      <c r="AA115" s="311"/>
      <c r="AB115" s="311"/>
      <c r="AC115" s="311"/>
      <c r="AD115" s="311"/>
      <c r="AE115" s="311"/>
      <c r="AF115" s="311"/>
      <c r="AG115" s="311"/>
      <c r="AH115" s="311"/>
      <c r="AI115" s="311"/>
      <c r="AJ115" s="311"/>
      <c r="AK115" s="311"/>
      <c r="AL115" s="88"/>
      <c r="AM115" s="334"/>
      <c r="AN115" s="55"/>
      <c r="AO115" s="232"/>
      <c r="AP115" s="232"/>
      <c r="AQ115" s="232"/>
    </row>
    <row r="116" spans="1:43" ht="11.25" customHeight="1" x14ac:dyDescent="0.2">
      <c r="A116" s="262"/>
      <c r="B116" s="130"/>
      <c r="C116" s="131"/>
      <c r="D116" s="55"/>
      <c r="U116" s="334"/>
      <c r="V116" s="55"/>
      <c r="W116" s="110" t="s">
        <v>403</v>
      </c>
      <c r="X116" s="232"/>
      <c r="Y116" s="232"/>
      <c r="Z116" s="232"/>
      <c r="AA116" s="232"/>
      <c r="AB116" s="232"/>
      <c r="AC116" s="232"/>
      <c r="AD116" s="232"/>
      <c r="AE116" s="232"/>
      <c r="AF116" s="232"/>
      <c r="AG116" s="232"/>
      <c r="AH116" s="232"/>
      <c r="AI116" s="232"/>
      <c r="AJ116" s="232"/>
      <c r="AK116" s="232"/>
      <c r="AL116" s="88"/>
      <c r="AM116" s="334"/>
      <c r="AN116" s="55"/>
      <c r="AO116" s="232"/>
      <c r="AP116" s="232"/>
      <c r="AQ116" s="232"/>
    </row>
    <row r="117" spans="1:43" ht="11.25" customHeight="1" x14ac:dyDescent="0.2">
      <c r="A117" s="262"/>
      <c r="B117" s="130"/>
      <c r="C117" s="131"/>
      <c r="D117" s="55"/>
      <c r="U117" s="334"/>
      <c r="V117" s="55"/>
      <c r="W117" s="232"/>
      <c r="X117" s="232" t="s">
        <v>463</v>
      </c>
      <c r="Y117" s="232"/>
      <c r="Z117" s="232"/>
      <c r="AA117" s="51" t="s">
        <v>9</v>
      </c>
      <c r="AB117" s="51"/>
      <c r="AC117" s="51"/>
      <c r="AD117" s="51"/>
      <c r="AE117" s="51"/>
      <c r="AF117" s="51"/>
      <c r="AG117" s="51"/>
      <c r="AH117" s="51"/>
      <c r="AI117" s="51"/>
      <c r="AJ117" s="51"/>
      <c r="AK117" s="51"/>
      <c r="AL117" s="89" t="s">
        <v>405</v>
      </c>
      <c r="AM117" s="334"/>
      <c r="AN117" s="55"/>
      <c r="AO117" s="232"/>
      <c r="AP117" s="232"/>
      <c r="AQ117" s="232"/>
    </row>
    <row r="118" spans="1:43" ht="11.25" customHeight="1" x14ac:dyDescent="0.2">
      <c r="A118" s="262"/>
      <c r="B118" s="130"/>
      <c r="C118" s="131"/>
      <c r="D118" s="55"/>
      <c r="U118" s="334"/>
      <c r="V118" s="55"/>
      <c r="W118" s="232"/>
      <c r="X118" s="232" t="s">
        <v>1015</v>
      </c>
      <c r="Y118" s="232"/>
      <c r="Z118" s="232"/>
      <c r="AA118" s="232"/>
      <c r="AB118" s="232"/>
      <c r="AC118" s="51" t="s">
        <v>9</v>
      </c>
      <c r="AD118" s="51"/>
      <c r="AE118" s="51"/>
      <c r="AF118" s="51"/>
      <c r="AG118" s="51"/>
      <c r="AH118" s="51"/>
      <c r="AI118" s="51"/>
      <c r="AJ118" s="51"/>
      <c r="AK118" s="51"/>
      <c r="AL118" s="89" t="s">
        <v>407</v>
      </c>
      <c r="AM118" s="334"/>
      <c r="AN118" s="55"/>
      <c r="AO118" s="232"/>
      <c r="AP118" s="232"/>
      <c r="AQ118" s="232"/>
    </row>
    <row r="119" spans="1:43" ht="11.25" customHeight="1" x14ac:dyDescent="0.2">
      <c r="A119" s="262"/>
      <c r="B119" s="130"/>
      <c r="C119" s="131"/>
      <c r="D119" s="55"/>
      <c r="U119" s="334"/>
      <c r="V119" s="55"/>
      <c r="W119" s="232"/>
      <c r="X119" s="232" t="s">
        <v>1016</v>
      </c>
      <c r="Y119" s="232"/>
      <c r="Z119" s="232"/>
      <c r="AA119" s="232"/>
      <c r="AB119" s="232"/>
      <c r="AC119" s="232"/>
      <c r="AD119" s="232"/>
      <c r="AE119" s="232"/>
      <c r="AF119" s="232"/>
      <c r="AG119" s="51" t="s">
        <v>9</v>
      </c>
      <c r="AH119" s="306"/>
      <c r="AI119" s="51"/>
      <c r="AJ119" s="51"/>
      <c r="AK119" s="51"/>
      <c r="AL119" s="89" t="s">
        <v>409</v>
      </c>
      <c r="AM119" s="334"/>
      <c r="AN119" s="55"/>
      <c r="AO119" s="232"/>
      <c r="AP119" s="232"/>
      <c r="AQ119" s="232"/>
    </row>
    <row r="120" spans="1:43" ht="11.25" customHeight="1" x14ac:dyDescent="0.2">
      <c r="A120" s="262"/>
      <c r="B120" s="130"/>
      <c r="C120" s="131"/>
      <c r="D120" s="55"/>
      <c r="U120" s="334"/>
      <c r="V120" s="55"/>
      <c r="W120" s="232"/>
      <c r="X120" s="232"/>
      <c r="Y120" s="232"/>
      <c r="Z120" s="232"/>
      <c r="AA120" s="232"/>
      <c r="AB120" s="232"/>
      <c r="AC120" s="232"/>
      <c r="AD120" s="232"/>
      <c r="AE120" s="232"/>
      <c r="AF120" s="232"/>
      <c r="AG120" s="232"/>
      <c r="AH120" s="232"/>
      <c r="AI120" s="232"/>
      <c r="AJ120" s="232"/>
      <c r="AK120" s="232"/>
      <c r="AL120" s="89"/>
      <c r="AM120" s="334"/>
      <c r="AN120" s="55"/>
      <c r="AO120" s="232"/>
      <c r="AP120" s="232"/>
      <c r="AQ120" s="232"/>
    </row>
    <row r="121" spans="1:43" ht="11.25" customHeight="1" x14ac:dyDescent="0.2">
      <c r="A121" s="262"/>
      <c r="B121" s="130"/>
      <c r="C121" s="131"/>
      <c r="D121" s="55"/>
      <c r="U121" s="334"/>
      <c r="V121" s="55"/>
      <c r="W121" s="232" t="s">
        <v>253</v>
      </c>
      <c r="X121" s="232"/>
      <c r="Y121" s="232"/>
      <c r="Z121" s="232"/>
      <c r="AA121" s="232"/>
      <c r="AB121" s="232"/>
      <c r="AC121" s="232"/>
      <c r="AD121" s="232"/>
      <c r="AE121" s="232"/>
      <c r="AF121" s="232"/>
      <c r="AG121" s="232"/>
      <c r="AH121" s="232"/>
      <c r="AI121" s="232"/>
      <c r="AJ121" s="232"/>
      <c r="AK121" s="232"/>
      <c r="AL121" s="88" t="s">
        <v>71</v>
      </c>
      <c r="AM121" s="334"/>
      <c r="AN121" s="55"/>
      <c r="AO121" s="232"/>
      <c r="AP121" s="232"/>
      <c r="AQ121" s="232"/>
    </row>
    <row r="122" spans="1:43" ht="11.25" customHeight="1" x14ac:dyDescent="0.2">
      <c r="A122" s="262"/>
      <c r="B122" s="130"/>
      <c r="C122" s="131"/>
      <c r="D122" s="55"/>
      <c r="U122" s="334"/>
      <c r="V122" s="55"/>
      <c r="W122" s="232"/>
      <c r="X122" s="232"/>
      <c r="Y122" s="232"/>
      <c r="Z122" s="663" t="s">
        <v>102</v>
      </c>
      <c r="AA122" s="663"/>
      <c r="AB122" s="663"/>
      <c r="AC122" s="663"/>
      <c r="AD122" s="663"/>
      <c r="AE122" s="663"/>
      <c r="AF122" s="663"/>
      <c r="AG122" s="663"/>
      <c r="AH122" s="663"/>
      <c r="AI122" s="663"/>
      <c r="AJ122" s="663"/>
      <c r="AK122" s="663"/>
      <c r="AL122" s="88"/>
      <c r="AM122" s="334"/>
      <c r="AN122" s="55"/>
      <c r="AO122" s="232"/>
      <c r="AP122" s="232"/>
      <c r="AQ122" s="232"/>
    </row>
    <row r="123" spans="1:43" ht="6" customHeight="1" x14ac:dyDescent="0.2">
      <c r="A123" s="132"/>
      <c r="B123" s="133"/>
      <c r="C123" s="134"/>
      <c r="D123" s="28"/>
      <c r="E123" s="91"/>
      <c r="F123" s="91"/>
      <c r="G123" s="91"/>
      <c r="H123" s="91"/>
      <c r="I123" s="91"/>
      <c r="J123" s="91"/>
      <c r="K123" s="91"/>
      <c r="L123" s="91"/>
      <c r="M123" s="91"/>
      <c r="N123" s="91"/>
      <c r="O123" s="91"/>
      <c r="P123" s="91"/>
      <c r="Q123" s="91"/>
      <c r="R123" s="91"/>
      <c r="S123" s="91"/>
      <c r="T123" s="91"/>
      <c r="U123" s="52"/>
      <c r="V123" s="28"/>
      <c r="W123" s="91"/>
      <c r="X123" s="91"/>
      <c r="Y123" s="91"/>
      <c r="Z123" s="91"/>
      <c r="AA123" s="91"/>
      <c r="AB123" s="91"/>
      <c r="AC123" s="91"/>
      <c r="AD123" s="91"/>
      <c r="AE123" s="91"/>
      <c r="AF123" s="91"/>
      <c r="AG123" s="91"/>
      <c r="AH123" s="91"/>
      <c r="AI123" s="91"/>
      <c r="AJ123" s="91"/>
      <c r="AK123" s="91"/>
      <c r="AL123" s="92"/>
      <c r="AM123" s="52"/>
      <c r="AN123" s="28"/>
      <c r="AO123" s="91"/>
      <c r="AP123" s="91"/>
      <c r="AQ123" s="91"/>
    </row>
    <row r="124" spans="1:43" ht="6" customHeight="1" x14ac:dyDescent="0.2">
      <c r="A124" s="135"/>
      <c r="B124" s="348"/>
      <c r="C124" s="136"/>
      <c r="D124" s="29"/>
      <c r="E124" s="18"/>
      <c r="F124" s="18"/>
      <c r="G124" s="18"/>
      <c r="H124" s="18"/>
      <c r="I124" s="18"/>
      <c r="J124" s="18"/>
      <c r="K124" s="18"/>
      <c r="L124" s="18"/>
      <c r="M124" s="18"/>
      <c r="N124" s="18"/>
      <c r="O124" s="18"/>
      <c r="P124" s="18"/>
      <c r="Q124" s="18"/>
      <c r="R124" s="18"/>
      <c r="S124" s="18"/>
      <c r="T124" s="18"/>
      <c r="U124" s="50"/>
      <c r="V124" s="29"/>
      <c r="W124" s="18"/>
      <c r="X124" s="18"/>
      <c r="Y124" s="18"/>
      <c r="Z124" s="18"/>
      <c r="AA124" s="18"/>
      <c r="AB124" s="18"/>
      <c r="AC124" s="18"/>
      <c r="AD124" s="18"/>
      <c r="AE124" s="18"/>
      <c r="AF124" s="18"/>
      <c r="AG124" s="18"/>
      <c r="AH124" s="18"/>
      <c r="AI124" s="18"/>
      <c r="AJ124" s="18"/>
      <c r="AK124" s="18"/>
      <c r="AL124" s="26"/>
      <c r="AM124" s="50"/>
      <c r="AN124" s="29"/>
      <c r="AO124" s="18"/>
      <c r="AP124" s="18"/>
      <c r="AQ124" s="18"/>
    </row>
    <row r="125" spans="1:43" ht="11.25" customHeight="1" x14ac:dyDescent="0.2">
      <c r="A125" s="262"/>
      <c r="B125" s="385">
        <v>1017</v>
      </c>
      <c r="C125" s="131"/>
      <c r="D125" s="55"/>
      <c r="E125" s="671" t="str">
        <f ca="1">VLOOKUP(INDIRECT(ADDRESS(ROW(),COLUMN()-3)),Language_Translations,MATCH(Language_Selected,Language_Options,0),FALSE)</f>
        <v>Did you get the results of the test?</v>
      </c>
      <c r="F125" s="671"/>
      <c r="G125" s="671"/>
      <c r="H125" s="671"/>
      <c r="I125" s="671"/>
      <c r="J125" s="671"/>
      <c r="K125" s="671"/>
      <c r="L125" s="671"/>
      <c r="M125" s="671"/>
      <c r="N125" s="671"/>
      <c r="O125" s="671"/>
      <c r="P125" s="671"/>
      <c r="Q125" s="671"/>
      <c r="R125" s="671"/>
      <c r="S125" s="671"/>
      <c r="T125" s="671"/>
      <c r="U125" s="108"/>
      <c r="V125" s="55"/>
      <c r="W125" s="232" t="s">
        <v>112</v>
      </c>
      <c r="X125" s="232"/>
      <c r="Y125" s="51" t="s">
        <v>9</v>
      </c>
      <c r="Z125" s="51"/>
      <c r="AA125" s="51"/>
      <c r="AB125" s="51"/>
      <c r="AC125" s="51"/>
      <c r="AD125" s="51"/>
      <c r="AE125" s="51"/>
      <c r="AF125" s="51"/>
      <c r="AG125" s="51"/>
      <c r="AH125" s="51"/>
      <c r="AI125" s="51"/>
      <c r="AJ125" s="51"/>
      <c r="AK125" s="51"/>
      <c r="AL125" s="89" t="s">
        <v>87</v>
      </c>
      <c r="AM125" s="334"/>
      <c r="AN125" s="55"/>
      <c r="AO125" s="232"/>
      <c r="AP125" s="232"/>
      <c r="AQ125" s="232"/>
    </row>
    <row r="126" spans="1:43" x14ac:dyDescent="0.2">
      <c r="A126" s="262"/>
      <c r="B126" s="213" t="s">
        <v>123</v>
      </c>
      <c r="C126" s="131"/>
      <c r="D126" s="55"/>
      <c r="E126" s="671"/>
      <c r="F126" s="671"/>
      <c r="G126" s="671"/>
      <c r="H126" s="671"/>
      <c r="I126" s="671"/>
      <c r="J126" s="671"/>
      <c r="K126" s="671"/>
      <c r="L126" s="671"/>
      <c r="M126" s="671"/>
      <c r="N126" s="671"/>
      <c r="O126" s="671"/>
      <c r="P126" s="671"/>
      <c r="Q126" s="671"/>
      <c r="R126" s="671"/>
      <c r="S126" s="671"/>
      <c r="T126" s="671"/>
      <c r="U126" s="108"/>
      <c r="V126" s="55"/>
      <c r="W126" s="232" t="s">
        <v>113</v>
      </c>
      <c r="X126" s="232"/>
      <c r="Y126" s="51" t="s">
        <v>9</v>
      </c>
      <c r="Z126" s="51"/>
      <c r="AA126" s="51"/>
      <c r="AB126" s="51"/>
      <c r="AC126" s="51"/>
      <c r="AD126" s="51"/>
      <c r="AE126" s="51"/>
      <c r="AF126" s="51"/>
      <c r="AG126" s="51"/>
      <c r="AH126" s="51"/>
      <c r="AI126" s="51"/>
      <c r="AJ126" s="51"/>
      <c r="AK126" s="51"/>
      <c r="AL126" s="89" t="s">
        <v>89</v>
      </c>
      <c r="AM126" s="334"/>
      <c r="AN126" s="55"/>
      <c r="AO126" s="232"/>
      <c r="AP126" s="232"/>
      <c r="AQ126" s="232"/>
    </row>
    <row r="127" spans="1:43" ht="6" customHeight="1" thickBot="1" x14ac:dyDescent="0.25">
      <c r="A127" s="132"/>
      <c r="B127" s="133"/>
      <c r="C127" s="134"/>
      <c r="D127" s="28"/>
      <c r="E127" s="91"/>
      <c r="F127" s="91"/>
      <c r="G127" s="91"/>
      <c r="H127" s="91"/>
      <c r="I127" s="91"/>
      <c r="J127" s="91"/>
      <c r="K127" s="91"/>
      <c r="L127" s="91"/>
      <c r="M127" s="91"/>
      <c r="N127" s="91"/>
      <c r="O127" s="91"/>
      <c r="P127" s="91"/>
      <c r="Q127" s="91"/>
      <c r="R127" s="91"/>
      <c r="S127" s="91"/>
      <c r="T127" s="91"/>
      <c r="U127" s="52"/>
      <c r="V127" s="28"/>
      <c r="W127" s="91"/>
      <c r="X127" s="91"/>
      <c r="Y127" s="91"/>
      <c r="Z127" s="91"/>
      <c r="AA127" s="91"/>
      <c r="AB127" s="91"/>
      <c r="AC127" s="91"/>
      <c r="AD127" s="91"/>
      <c r="AE127" s="91"/>
      <c r="AF127" s="91"/>
      <c r="AG127" s="91"/>
      <c r="AH127" s="91"/>
      <c r="AI127" s="91"/>
      <c r="AJ127" s="91"/>
      <c r="AK127" s="91"/>
      <c r="AL127" s="92"/>
      <c r="AM127" s="52"/>
      <c r="AN127" s="28"/>
      <c r="AO127" s="91"/>
      <c r="AP127" s="91"/>
      <c r="AQ127" s="91"/>
    </row>
    <row r="128" spans="1:43" ht="6" customHeight="1" x14ac:dyDescent="0.2">
      <c r="A128" s="266"/>
      <c r="B128" s="128"/>
      <c r="C128" s="129"/>
      <c r="D128" s="99"/>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00"/>
      <c r="AM128" s="98"/>
      <c r="AN128" s="99"/>
      <c r="AO128" s="1"/>
      <c r="AP128" s="1"/>
      <c r="AQ128" s="101"/>
    </row>
    <row r="129" spans="1:43" x14ac:dyDescent="0.2">
      <c r="A129" s="267"/>
      <c r="B129" s="385">
        <v>1018</v>
      </c>
      <c r="C129" s="131"/>
      <c r="D129" s="55"/>
      <c r="E129" s="670" t="s">
        <v>1017</v>
      </c>
      <c r="F129" s="670"/>
      <c r="G129" s="670"/>
      <c r="H129" s="670"/>
      <c r="I129" s="670"/>
      <c r="J129" s="670"/>
      <c r="K129" s="670"/>
      <c r="L129" s="670"/>
      <c r="M129" s="670"/>
      <c r="N129" s="670"/>
      <c r="O129" s="670"/>
      <c r="P129" s="670"/>
      <c r="Q129" s="670"/>
      <c r="R129" s="670"/>
      <c r="S129" s="670"/>
      <c r="T129" s="670"/>
      <c r="U129" s="232"/>
      <c r="V129" s="232"/>
      <c r="W129" s="232"/>
      <c r="X129" s="232"/>
      <c r="Y129" s="232"/>
      <c r="Z129" s="232"/>
      <c r="AA129" s="232"/>
      <c r="AB129" s="232"/>
      <c r="AC129" s="232"/>
      <c r="AD129" s="232"/>
      <c r="AE129" s="232"/>
      <c r="AF129" s="232"/>
      <c r="AG129" s="232"/>
      <c r="AH129" s="232"/>
      <c r="AI129" s="232"/>
      <c r="AJ129" s="232"/>
      <c r="AK129" s="232"/>
      <c r="AL129" s="88"/>
      <c r="AM129" s="334"/>
      <c r="AN129" s="55"/>
      <c r="AO129" s="232"/>
      <c r="AP129" s="232"/>
      <c r="AQ129" s="103"/>
    </row>
    <row r="130" spans="1:43" ht="6" customHeight="1" x14ac:dyDescent="0.2">
      <c r="A130" s="267"/>
      <c r="B130" s="281"/>
      <c r="C130" s="131"/>
      <c r="D130" s="55"/>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88"/>
      <c r="AM130" s="334"/>
      <c r="AN130" s="55"/>
      <c r="AO130" s="232"/>
      <c r="AP130" s="232"/>
      <c r="AQ130" s="103"/>
    </row>
    <row r="131" spans="1:43" x14ac:dyDescent="0.2">
      <c r="A131" s="267"/>
      <c r="B131" s="213" t="s">
        <v>123</v>
      </c>
      <c r="C131" s="131"/>
      <c r="D131" s="55"/>
      <c r="E131" s="232"/>
      <c r="F131" s="232"/>
      <c r="G131" s="232"/>
      <c r="H131" s="232"/>
      <c r="I131" s="232"/>
      <c r="J131" s="232"/>
      <c r="K131" s="232"/>
      <c r="L131" s="232"/>
      <c r="M131" s="232"/>
      <c r="O131" s="232"/>
      <c r="P131" s="232"/>
      <c r="Q131" s="88" t="s">
        <v>1018</v>
      </c>
      <c r="R131" s="232"/>
      <c r="S131" s="232"/>
      <c r="T131" s="232"/>
      <c r="U131" s="232"/>
      <c r="V131" s="232"/>
      <c r="X131" s="232"/>
      <c r="Y131" s="232"/>
      <c r="Z131" s="232"/>
      <c r="AA131" s="232"/>
      <c r="AB131" s="88" t="s">
        <v>253</v>
      </c>
      <c r="AC131" s="232"/>
      <c r="AD131" s="232"/>
      <c r="AE131" s="232"/>
      <c r="AF131" s="232"/>
      <c r="AG131" s="232"/>
      <c r="AH131" s="232"/>
      <c r="AI131" s="232"/>
      <c r="AJ131" s="232"/>
      <c r="AK131" s="232"/>
      <c r="AL131" s="88"/>
      <c r="AM131" s="334"/>
      <c r="AN131" s="55"/>
      <c r="AO131" s="232"/>
      <c r="AP131" s="684">
        <v>1021</v>
      </c>
      <c r="AQ131" s="103"/>
    </row>
    <row r="132" spans="1:43" x14ac:dyDescent="0.2">
      <c r="A132" s="267"/>
      <c r="B132" s="130"/>
      <c r="C132" s="131"/>
      <c r="D132" s="55"/>
      <c r="E132" s="232"/>
      <c r="F132" s="232"/>
      <c r="G132" s="232"/>
      <c r="H132" s="232"/>
      <c r="I132" s="232"/>
      <c r="J132" s="232"/>
      <c r="K132" s="232"/>
      <c r="L132" s="232"/>
      <c r="M132" s="232"/>
      <c r="O132" s="232"/>
      <c r="P132" s="232"/>
      <c r="Q132" s="89" t="s">
        <v>1019</v>
      </c>
      <c r="R132" s="232"/>
      <c r="S132" s="232"/>
      <c r="T132" s="232"/>
      <c r="U132" s="232"/>
      <c r="V132" s="232"/>
      <c r="W132" s="232"/>
      <c r="X132" s="232"/>
      <c r="Y132" s="232"/>
      <c r="Z132" s="232"/>
      <c r="AA132" s="232"/>
      <c r="AB132" s="232"/>
      <c r="AC132" s="232"/>
      <c r="AD132" s="232"/>
      <c r="AE132" s="232"/>
      <c r="AF132" s="232"/>
      <c r="AG132" s="232"/>
      <c r="AH132" s="232"/>
      <c r="AI132" s="232"/>
      <c r="AJ132" s="232"/>
      <c r="AK132" s="232"/>
      <c r="AL132" s="88"/>
      <c r="AM132" s="334"/>
      <c r="AN132" s="55"/>
      <c r="AO132" s="232"/>
      <c r="AP132" s="684"/>
      <c r="AQ132" s="103"/>
    </row>
    <row r="133" spans="1:43" ht="6" customHeight="1" thickBot="1" x14ac:dyDescent="0.25">
      <c r="A133" s="268"/>
      <c r="B133" s="264"/>
      <c r="C133" s="265"/>
      <c r="D133" s="87"/>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105"/>
      <c r="AM133" s="86"/>
      <c r="AN133" s="87"/>
      <c r="AO133" s="85"/>
      <c r="AP133" s="85"/>
      <c r="AQ133" s="106"/>
    </row>
    <row r="134" spans="1:43" ht="6" customHeight="1" x14ac:dyDescent="0.2">
      <c r="A134" s="135"/>
      <c r="B134" s="348"/>
      <c r="C134" s="136"/>
      <c r="D134" s="29"/>
      <c r="E134" s="18"/>
      <c r="F134" s="18"/>
      <c r="G134" s="18"/>
      <c r="H134" s="18"/>
      <c r="I134" s="18"/>
      <c r="J134" s="18"/>
      <c r="K134" s="18"/>
      <c r="L134" s="18"/>
      <c r="M134" s="18"/>
      <c r="N134" s="18"/>
      <c r="O134" s="18"/>
      <c r="P134" s="18"/>
      <c r="Q134" s="18"/>
      <c r="R134" s="18"/>
      <c r="S134" s="18"/>
      <c r="T134" s="18"/>
      <c r="U134" s="50"/>
      <c r="V134" s="29"/>
      <c r="W134" s="18"/>
      <c r="X134" s="18"/>
      <c r="Y134" s="18"/>
      <c r="Z134" s="18"/>
      <c r="AA134" s="18"/>
      <c r="AB134" s="18"/>
      <c r="AC134" s="18"/>
      <c r="AD134" s="18"/>
      <c r="AE134" s="18"/>
      <c r="AF134" s="18"/>
      <c r="AG134" s="18"/>
      <c r="AH134" s="18"/>
      <c r="AI134" s="18"/>
      <c r="AJ134" s="18"/>
      <c r="AK134" s="18"/>
      <c r="AL134" s="26"/>
      <c r="AM134" s="50"/>
      <c r="AN134" s="29"/>
      <c r="AO134" s="18"/>
      <c r="AP134" s="18"/>
      <c r="AQ134" s="18"/>
    </row>
    <row r="135" spans="1:43" ht="11.25" customHeight="1" x14ac:dyDescent="0.2">
      <c r="A135" s="262"/>
      <c r="B135" s="385">
        <v>1019</v>
      </c>
      <c r="C135" s="131"/>
      <c r="D135" s="55"/>
      <c r="E135" s="671" t="str">
        <f ca="1">VLOOKUP(INDIRECT(ADDRESS(ROW(),COLUMN()-3)),Language_Translations,MATCH(Language_Selected,Language_Options,0),FALSE)</f>
        <v>Between the time you went for delivery but before the baby was born, were you tested for HIV?</v>
      </c>
      <c r="F135" s="671"/>
      <c r="G135" s="671"/>
      <c r="H135" s="671"/>
      <c r="I135" s="671"/>
      <c r="J135" s="671"/>
      <c r="K135" s="671"/>
      <c r="L135" s="671"/>
      <c r="M135" s="671"/>
      <c r="N135" s="671"/>
      <c r="O135" s="671"/>
      <c r="P135" s="671"/>
      <c r="Q135" s="671"/>
      <c r="R135" s="671"/>
      <c r="S135" s="671"/>
      <c r="T135" s="671"/>
      <c r="U135" s="108"/>
      <c r="V135" s="55"/>
      <c r="W135" s="232" t="s">
        <v>112</v>
      </c>
      <c r="X135" s="232"/>
      <c r="Y135" s="51" t="s">
        <v>9</v>
      </c>
      <c r="Z135" s="51"/>
      <c r="AA135" s="51"/>
      <c r="AB135" s="51"/>
      <c r="AC135" s="51"/>
      <c r="AD135" s="51"/>
      <c r="AE135" s="51"/>
      <c r="AF135" s="51"/>
      <c r="AG135" s="51"/>
      <c r="AH135" s="51"/>
      <c r="AI135" s="51"/>
      <c r="AJ135" s="51"/>
      <c r="AK135" s="51"/>
      <c r="AL135" s="89" t="s">
        <v>87</v>
      </c>
      <c r="AM135" s="334"/>
      <c r="AN135" s="55"/>
      <c r="AO135" s="232"/>
      <c r="AQ135" s="232"/>
    </row>
    <row r="136" spans="1:43" x14ac:dyDescent="0.2">
      <c r="A136" s="262"/>
      <c r="B136" s="213" t="s">
        <v>123</v>
      </c>
      <c r="C136" s="131"/>
      <c r="D136" s="55"/>
      <c r="E136" s="671"/>
      <c r="F136" s="671"/>
      <c r="G136" s="671"/>
      <c r="H136" s="671"/>
      <c r="I136" s="671"/>
      <c r="J136" s="671"/>
      <c r="K136" s="671"/>
      <c r="L136" s="671"/>
      <c r="M136" s="671"/>
      <c r="N136" s="671"/>
      <c r="O136" s="671"/>
      <c r="P136" s="671"/>
      <c r="Q136" s="671"/>
      <c r="R136" s="671"/>
      <c r="S136" s="671"/>
      <c r="T136" s="671"/>
      <c r="U136" s="108"/>
      <c r="V136" s="55"/>
      <c r="W136" s="232" t="s">
        <v>113</v>
      </c>
      <c r="X136" s="232"/>
      <c r="Y136" s="51" t="s">
        <v>9</v>
      </c>
      <c r="Z136" s="51"/>
      <c r="AA136" s="51"/>
      <c r="AB136" s="51"/>
      <c r="AC136" s="51"/>
      <c r="AD136" s="51"/>
      <c r="AE136" s="51"/>
      <c r="AF136" s="51"/>
      <c r="AG136" s="51"/>
      <c r="AH136" s="51"/>
      <c r="AI136" s="51"/>
      <c r="AJ136" s="51"/>
      <c r="AK136" s="51"/>
      <c r="AL136" s="89" t="s">
        <v>89</v>
      </c>
      <c r="AM136" s="334"/>
      <c r="AN136" s="55"/>
      <c r="AO136" s="232"/>
      <c r="AP136" s="140">
        <v>1021</v>
      </c>
      <c r="AQ136" s="232"/>
    </row>
    <row r="137" spans="1:43" ht="6" customHeight="1" x14ac:dyDescent="0.2">
      <c r="A137" s="132"/>
      <c r="B137" s="133"/>
      <c r="C137" s="134"/>
      <c r="D137" s="28"/>
      <c r="E137" s="91"/>
      <c r="F137" s="91"/>
      <c r="G137" s="91"/>
      <c r="H137" s="91"/>
      <c r="I137" s="91"/>
      <c r="J137" s="91"/>
      <c r="K137" s="91"/>
      <c r="L137" s="91"/>
      <c r="M137" s="91"/>
      <c r="N137" s="91"/>
      <c r="O137" s="91"/>
      <c r="P137" s="91"/>
      <c r="Q137" s="91"/>
      <c r="R137" s="91"/>
      <c r="S137" s="91"/>
      <c r="T137" s="91"/>
      <c r="U137" s="52"/>
      <c r="V137" s="28"/>
      <c r="W137" s="91"/>
      <c r="X137" s="91"/>
      <c r="Y137" s="91"/>
      <c r="Z137" s="91"/>
      <c r="AA137" s="91"/>
      <c r="AB137" s="91"/>
      <c r="AC137" s="91"/>
      <c r="AD137" s="91"/>
      <c r="AE137" s="91"/>
      <c r="AF137" s="91"/>
      <c r="AG137" s="91"/>
      <c r="AH137" s="91"/>
      <c r="AI137" s="91"/>
      <c r="AJ137" s="91"/>
      <c r="AK137" s="91"/>
      <c r="AL137" s="92"/>
      <c r="AM137" s="52"/>
      <c r="AN137" s="28"/>
      <c r="AO137" s="91"/>
      <c r="AP137" s="91"/>
      <c r="AQ137" s="91"/>
    </row>
    <row r="138" spans="1:43" ht="6" customHeight="1" x14ac:dyDescent="0.2">
      <c r="A138" s="135"/>
      <c r="B138" s="348"/>
      <c r="C138" s="136"/>
      <c r="D138" s="29"/>
      <c r="E138" s="18"/>
      <c r="F138" s="18"/>
      <c r="G138" s="18"/>
      <c r="H138" s="18"/>
      <c r="I138" s="18"/>
      <c r="J138" s="18"/>
      <c r="K138" s="18"/>
      <c r="L138" s="18"/>
      <c r="M138" s="18"/>
      <c r="N138" s="18"/>
      <c r="O138" s="18"/>
      <c r="P138" s="18"/>
      <c r="Q138" s="18"/>
      <c r="R138" s="18"/>
      <c r="S138" s="18"/>
      <c r="T138" s="18"/>
      <c r="U138" s="50"/>
      <c r="V138" s="29"/>
      <c r="W138" s="18"/>
      <c r="X138" s="18"/>
      <c r="Y138" s="18"/>
      <c r="Z138" s="18"/>
      <c r="AA138" s="18"/>
      <c r="AB138" s="18"/>
      <c r="AC138" s="18"/>
      <c r="AD138" s="18"/>
      <c r="AE138" s="18"/>
      <c r="AF138" s="18"/>
      <c r="AG138" s="18"/>
      <c r="AH138" s="18"/>
      <c r="AI138" s="18"/>
      <c r="AJ138" s="18"/>
      <c r="AK138" s="18"/>
      <c r="AL138" s="26"/>
      <c r="AM138" s="50"/>
      <c r="AN138" s="29"/>
      <c r="AO138" s="18"/>
      <c r="AP138" s="18"/>
      <c r="AQ138" s="18"/>
    </row>
    <row r="139" spans="1:43" ht="11.25" customHeight="1" x14ac:dyDescent="0.2">
      <c r="A139" s="262"/>
      <c r="B139" s="385">
        <v>1020</v>
      </c>
      <c r="C139" s="131"/>
      <c r="D139" s="55"/>
      <c r="E139" s="671" t="str">
        <f ca="1">VLOOKUP(INDIRECT(ADDRESS(ROW(),COLUMN()-3)),Language_Translations,MATCH(Language_Selected,Language_Options,0),FALSE)</f>
        <v>Did you get the results of the test?</v>
      </c>
      <c r="F139" s="671"/>
      <c r="G139" s="671"/>
      <c r="H139" s="671"/>
      <c r="I139" s="671"/>
      <c r="J139" s="671"/>
      <c r="K139" s="671"/>
      <c r="L139" s="671"/>
      <c r="M139" s="671"/>
      <c r="N139" s="671"/>
      <c r="O139" s="671"/>
      <c r="P139" s="671"/>
      <c r="Q139" s="671"/>
      <c r="R139" s="671"/>
      <c r="S139" s="671"/>
      <c r="T139" s="671"/>
      <c r="U139" s="108"/>
      <c r="V139" s="55"/>
      <c r="W139" s="232" t="s">
        <v>112</v>
      </c>
      <c r="X139" s="232"/>
      <c r="Y139" s="51" t="s">
        <v>9</v>
      </c>
      <c r="Z139" s="51"/>
      <c r="AA139" s="51"/>
      <c r="AB139" s="51"/>
      <c r="AC139" s="51"/>
      <c r="AD139" s="51"/>
      <c r="AE139" s="51"/>
      <c r="AF139" s="51"/>
      <c r="AG139" s="51"/>
      <c r="AH139" s="51"/>
      <c r="AI139" s="51"/>
      <c r="AJ139" s="51"/>
      <c r="AK139" s="51"/>
      <c r="AL139" s="89" t="s">
        <v>87</v>
      </c>
      <c r="AM139" s="334"/>
      <c r="AN139" s="55"/>
      <c r="AO139" s="232"/>
      <c r="AP139" s="684">
        <v>1022</v>
      </c>
      <c r="AQ139" s="232"/>
    </row>
    <row r="140" spans="1:43" x14ac:dyDescent="0.2">
      <c r="A140" s="262"/>
      <c r="B140" s="213" t="s">
        <v>123</v>
      </c>
      <c r="C140" s="131"/>
      <c r="D140" s="55"/>
      <c r="E140" s="671"/>
      <c r="F140" s="671"/>
      <c r="G140" s="671"/>
      <c r="H140" s="671"/>
      <c r="I140" s="671"/>
      <c r="J140" s="671"/>
      <c r="K140" s="671"/>
      <c r="L140" s="671"/>
      <c r="M140" s="671"/>
      <c r="N140" s="671"/>
      <c r="O140" s="671"/>
      <c r="P140" s="671"/>
      <c r="Q140" s="671"/>
      <c r="R140" s="671"/>
      <c r="S140" s="671"/>
      <c r="T140" s="671"/>
      <c r="U140" s="108"/>
      <c r="V140" s="55"/>
      <c r="W140" s="232" t="s">
        <v>113</v>
      </c>
      <c r="X140" s="232"/>
      <c r="Y140" s="51" t="s">
        <v>9</v>
      </c>
      <c r="Z140" s="51"/>
      <c r="AA140" s="51"/>
      <c r="AB140" s="51"/>
      <c r="AC140" s="51"/>
      <c r="AD140" s="51"/>
      <c r="AE140" s="51"/>
      <c r="AF140" s="51"/>
      <c r="AG140" s="51"/>
      <c r="AH140" s="51"/>
      <c r="AI140" s="51"/>
      <c r="AJ140" s="51"/>
      <c r="AK140" s="51"/>
      <c r="AL140" s="89" t="s">
        <v>89</v>
      </c>
      <c r="AM140" s="334"/>
      <c r="AN140" s="55"/>
      <c r="AO140" s="232"/>
      <c r="AP140" s="684"/>
      <c r="AQ140" s="232"/>
    </row>
    <row r="141" spans="1:43" ht="6" customHeight="1" thickBot="1" x14ac:dyDescent="0.25">
      <c r="A141" s="132"/>
      <c r="B141" s="133"/>
      <c r="C141" s="134"/>
      <c r="D141" s="28"/>
      <c r="E141" s="91"/>
      <c r="F141" s="91"/>
      <c r="G141" s="91"/>
      <c r="H141" s="91"/>
      <c r="I141" s="91"/>
      <c r="J141" s="91"/>
      <c r="K141" s="91"/>
      <c r="L141" s="91"/>
      <c r="M141" s="91"/>
      <c r="N141" s="91"/>
      <c r="O141" s="91"/>
      <c r="P141" s="91"/>
      <c r="Q141" s="91"/>
      <c r="R141" s="91"/>
      <c r="S141" s="91"/>
      <c r="T141" s="91"/>
      <c r="U141" s="52"/>
      <c r="V141" s="28"/>
      <c r="W141" s="91"/>
      <c r="X141" s="91"/>
      <c r="Y141" s="91"/>
      <c r="Z141" s="91"/>
      <c r="AA141" s="91"/>
      <c r="AB141" s="91"/>
      <c r="AC141" s="91"/>
      <c r="AD141" s="91"/>
      <c r="AE141" s="91"/>
      <c r="AF141" s="91"/>
      <c r="AG141" s="91"/>
      <c r="AH141" s="91"/>
      <c r="AI141" s="91"/>
      <c r="AJ141" s="91"/>
      <c r="AK141" s="91"/>
      <c r="AL141" s="92"/>
      <c r="AM141" s="52"/>
      <c r="AN141" s="28"/>
      <c r="AO141" s="91"/>
      <c r="AP141" s="91"/>
      <c r="AQ141" s="91"/>
    </row>
    <row r="142" spans="1:43" ht="6" customHeight="1" x14ac:dyDescent="0.2">
      <c r="A142" s="473"/>
      <c r="B142" s="288"/>
      <c r="C142" s="289"/>
      <c r="D142" s="216"/>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8"/>
      <c r="AM142" s="219"/>
      <c r="AN142" s="216"/>
      <c r="AO142" s="217"/>
      <c r="AP142" s="217"/>
      <c r="AQ142" s="228"/>
    </row>
    <row r="143" spans="1:43" x14ac:dyDescent="0.2">
      <c r="A143" s="474"/>
      <c r="B143" s="385">
        <v>1021</v>
      </c>
      <c r="C143" s="291"/>
      <c r="D143" s="220"/>
      <c r="E143" s="782" t="s">
        <v>1020</v>
      </c>
      <c r="F143" s="782"/>
      <c r="G143" s="782"/>
      <c r="H143" s="782"/>
      <c r="I143" s="782"/>
      <c r="J143" s="782"/>
      <c r="K143" s="782"/>
      <c r="L143" s="782"/>
      <c r="M143" s="782"/>
      <c r="N143" s="782"/>
      <c r="O143" s="782"/>
      <c r="P143" s="782"/>
      <c r="Q143" s="782"/>
      <c r="R143" s="782"/>
      <c r="S143" s="782"/>
      <c r="T143" s="782"/>
      <c r="U143" s="241"/>
      <c r="V143" s="241"/>
      <c r="W143" s="241"/>
      <c r="X143" s="241"/>
      <c r="Y143" s="241"/>
      <c r="Z143" s="241"/>
      <c r="AA143" s="241"/>
      <c r="AB143" s="241"/>
      <c r="AC143" s="241"/>
      <c r="AD143" s="241"/>
      <c r="AE143" s="241"/>
      <c r="AF143" s="241"/>
      <c r="AG143" s="241"/>
      <c r="AH143" s="241"/>
      <c r="AI143" s="241"/>
      <c r="AJ143" s="241"/>
      <c r="AK143" s="241"/>
      <c r="AL143" s="221"/>
      <c r="AM143" s="222"/>
      <c r="AN143" s="220"/>
      <c r="AO143" s="241"/>
      <c r="AP143" s="241"/>
      <c r="AQ143" s="358"/>
    </row>
    <row r="144" spans="1:43" ht="6" customHeight="1" x14ac:dyDescent="0.2">
      <c r="A144" s="474"/>
      <c r="B144" s="290"/>
      <c r="C144" s="291"/>
      <c r="D144" s="220"/>
      <c r="E144" s="359"/>
      <c r="F144" s="359"/>
      <c r="G144" s="359"/>
      <c r="H144" s="359"/>
      <c r="I144" s="359"/>
      <c r="J144" s="359"/>
      <c r="K144" s="359"/>
      <c r="L144" s="359"/>
      <c r="M144" s="359"/>
      <c r="N144" s="359"/>
      <c r="O144" s="359"/>
      <c r="P144" s="359"/>
      <c r="Q144" s="359"/>
      <c r="R144" s="359"/>
      <c r="S144" s="359"/>
      <c r="T144" s="359"/>
      <c r="U144" s="241"/>
      <c r="V144" s="241"/>
      <c r="W144" s="241"/>
      <c r="X144" s="241"/>
      <c r="Y144" s="241"/>
      <c r="Z144" s="241"/>
      <c r="AA144" s="241"/>
      <c r="AB144" s="241"/>
      <c r="AC144" s="241"/>
      <c r="AD144" s="241"/>
      <c r="AE144" s="241"/>
      <c r="AF144" s="241"/>
      <c r="AG144" s="241"/>
      <c r="AH144" s="241"/>
      <c r="AI144" s="241"/>
      <c r="AJ144" s="241"/>
      <c r="AK144" s="241"/>
      <c r="AL144" s="221"/>
      <c r="AM144" s="222"/>
      <c r="AN144" s="220"/>
      <c r="AO144" s="241"/>
      <c r="AP144" s="241"/>
      <c r="AQ144" s="358"/>
    </row>
    <row r="145" spans="1:43" x14ac:dyDescent="0.2">
      <c r="A145" s="474"/>
      <c r="B145" s="213" t="s">
        <v>123</v>
      </c>
      <c r="C145" s="291"/>
      <c r="D145" s="220"/>
      <c r="E145" s="241"/>
      <c r="F145" s="241"/>
      <c r="G145" s="241"/>
      <c r="H145" s="241"/>
      <c r="I145" s="241"/>
      <c r="J145" s="241"/>
      <c r="K145" s="241"/>
      <c r="L145" s="241"/>
      <c r="M145" s="241"/>
      <c r="N145" s="241"/>
      <c r="O145" s="241"/>
      <c r="P145" s="241"/>
      <c r="Q145" s="221" t="s">
        <v>112</v>
      </c>
      <c r="R145" s="241"/>
      <c r="S145" s="241"/>
      <c r="T145" s="241"/>
      <c r="U145" s="241"/>
      <c r="V145" s="241"/>
      <c r="X145" s="241"/>
      <c r="Y145" s="241"/>
      <c r="Z145" s="241"/>
      <c r="AA145" s="241"/>
      <c r="AB145" s="221" t="s">
        <v>698</v>
      </c>
      <c r="AC145" s="241"/>
      <c r="AD145" s="241"/>
      <c r="AE145" s="241"/>
      <c r="AF145" s="241"/>
      <c r="AG145" s="241"/>
      <c r="AH145" s="241"/>
      <c r="AI145" s="241"/>
      <c r="AJ145" s="241"/>
      <c r="AK145" s="241"/>
      <c r="AL145" s="221"/>
      <c r="AM145" s="222"/>
      <c r="AN145" s="220"/>
      <c r="AO145" s="241"/>
      <c r="AP145" s="780">
        <v>1024</v>
      </c>
      <c r="AQ145" s="781"/>
    </row>
    <row r="146" spans="1:43" x14ac:dyDescent="0.2">
      <c r="A146" s="474"/>
      <c r="B146" s="290"/>
      <c r="C146" s="291"/>
      <c r="D146" s="220"/>
      <c r="E146" s="241"/>
      <c r="F146" s="241"/>
      <c r="G146" s="241"/>
      <c r="H146" s="241"/>
      <c r="I146" s="241"/>
      <c r="J146" s="241"/>
      <c r="K146" s="241"/>
      <c r="L146" s="241"/>
      <c r="M146" s="241"/>
      <c r="N146" s="241"/>
      <c r="O146" s="241"/>
      <c r="P146" s="241"/>
      <c r="Q146" s="223"/>
      <c r="R146" s="241"/>
      <c r="S146" s="241"/>
      <c r="T146" s="241"/>
      <c r="U146" s="241"/>
      <c r="V146" s="241"/>
      <c r="W146" s="241"/>
      <c r="X146" s="241"/>
      <c r="Y146" s="241"/>
      <c r="Z146" s="241"/>
      <c r="AA146" s="241"/>
      <c r="AB146" s="221" t="s">
        <v>859</v>
      </c>
      <c r="AC146" s="241"/>
      <c r="AD146" s="241"/>
      <c r="AE146" s="241"/>
      <c r="AF146" s="241"/>
      <c r="AG146" s="241"/>
      <c r="AH146" s="241"/>
      <c r="AI146" s="241"/>
      <c r="AJ146" s="241"/>
      <c r="AK146" s="241"/>
      <c r="AL146" s="221"/>
      <c r="AM146" s="222"/>
      <c r="AN146" s="220"/>
      <c r="AO146" s="241"/>
      <c r="AP146" s="780"/>
      <c r="AQ146" s="781"/>
    </row>
    <row r="147" spans="1:43" ht="6" customHeight="1" thickBot="1" x14ac:dyDescent="0.25">
      <c r="A147" s="475"/>
      <c r="B147" s="292"/>
      <c r="C147" s="293"/>
      <c r="D147" s="224"/>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6"/>
      <c r="AM147" s="227"/>
      <c r="AN147" s="224"/>
      <c r="AO147" s="225"/>
      <c r="AP147" s="225"/>
      <c r="AQ147" s="229"/>
    </row>
    <row r="148" spans="1:43" ht="6" customHeight="1" x14ac:dyDescent="0.2">
      <c r="A148" s="135"/>
      <c r="B148" s="348"/>
      <c r="C148" s="136"/>
      <c r="D148" s="29"/>
      <c r="E148" s="18"/>
      <c r="F148" s="18"/>
      <c r="G148" s="18"/>
      <c r="H148" s="18"/>
      <c r="I148" s="18"/>
      <c r="J148" s="18"/>
      <c r="K148" s="18"/>
      <c r="L148" s="18"/>
      <c r="M148" s="18"/>
      <c r="N148" s="18"/>
      <c r="O148" s="18"/>
      <c r="P148" s="18"/>
      <c r="Q148" s="18"/>
      <c r="R148" s="18"/>
      <c r="S148" s="18"/>
      <c r="T148" s="18"/>
      <c r="U148" s="50"/>
      <c r="V148" s="29"/>
      <c r="W148" s="18"/>
      <c r="X148" s="18"/>
      <c r="Y148" s="18"/>
      <c r="Z148" s="18"/>
      <c r="AA148" s="18"/>
      <c r="AB148" s="18"/>
      <c r="AC148" s="18"/>
      <c r="AD148" s="18"/>
      <c r="AE148" s="18"/>
      <c r="AF148" s="18"/>
      <c r="AG148" s="18"/>
      <c r="AH148" s="18"/>
      <c r="AI148" s="18"/>
      <c r="AJ148" s="18"/>
      <c r="AK148" s="18"/>
      <c r="AL148" s="26"/>
      <c r="AM148" s="50"/>
      <c r="AN148" s="29"/>
      <c r="AO148" s="18"/>
      <c r="AP148" s="18"/>
      <c r="AQ148" s="18"/>
    </row>
    <row r="149" spans="1:43" ht="11.25" customHeight="1" x14ac:dyDescent="0.2">
      <c r="A149" s="262"/>
      <c r="B149" s="385">
        <v>1022</v>
      </c>
      <c r="C149" s="131"/>
      <c r="D149" s="55"/>
      <c r="E149" s="671" t="str">
        <f ca="1">VLOOKUP(INDIRECT(ADDRESS(ROW(),COLUMN()-3)),Language_Translations,MATCH(Language_Selected,Language_Options,0),FALSE)</f>
        <v>Have you been tested for HIV since that time you were tested during your pregnancy?</v>
      </c>
      <c r="F149" s="671"/>
      <c r="G149" s="671"/>
      <c r="H149" s="671"/>
      <c r="I149" s="671"/>
      <c r="J149" s="671"/>
      <c r="K149" s="671"/>
      <c r="L149" s="671"/>
      <c r="M149" s="671"/>
      <c r="N149" s="671"/>
      <c r="O149" s="671"/>
      <c r="P149" s="671"/>
      <c r="Q149" s="671"/>
      <c r="R149" s="671"/>
      <c r="S149" s="671"/>
      <c r="T149" s="671"/>
      <c r="U149" s="108"/>
      <c r="V149" s="55"/>
      <c r="W149" s="232" t="s">
        <v>112</v>
      </c>
      <c r="X149" s="232"/>
      <c r="Y149" s="51" t="s">
        <v>9</v>
      </c>
      <c r="Z149" s="51"/>
      <c r="AA149" s="51"/>
      <c r="AB149" s="51"/>
      <c r="AC149" s="51"/>
      <c r="AD149" s="51"/>
      <c r="AE149" s="51"/>
      <c r="AF149" s="51"/>
      <c r="AG149" s="51"/>
      <c r="AH149" s="51"/>
      <c r="AI149" s="51"/>
      <c r="AJ149" s="51"/>
      <c r="AK149" s="51"/>
      <c r="AL149" s="89" t="s">
        <v>87</v>
      </c>
      <c r="AM149" s="334"/>
      <c r="AN149" s="55"/>
      <c r="AO149" s="232"/>
      <c r="AP149" s="140">
        <v>1025</v>
      </c>
      <c r="AQ149" s="232"/>
    </row>
    <row r="150" spans="1:43" x14ac:dyDescent="0.2">
      <c r="A150" s="262"/>
      <c r="B150" s="213" t="s">
        <v>123</v>
      </c>
      <c r="C150" s="131"/>
      <c r="D150" s="55"/>
      <c r="E150" s="671"/>
      <c r="F150" s="671"/>
      <c r="G150" s="671"/>
      <c r="H150" s="671"/>
      <c r="I150" s="671"/>
      <c r="J150" s="671"/>
      <c r="K150" s="671"/>
      <c r="L150" s="671"/>
      <c r="M150" s="671"/>
      <c r="N150" s="671"/>
      <c r="O150" s="671"/>
      <c r="P150" s="671"/>
      <c r="Q150" s="671"/>
      <c r="R150" s="671"/>
      <c r="S150" s="671"/>
      <c r="T150" s="671"/>
      <c r="U150" s="108"/>
      <c r="V150" s="55"/>
      <c r="W150" s="232" t="s">
        <v>113</v>
      </c>
      <c r="X150" s="232"/>
      <c r="Y150" s="51" t="s">
        <v>9</v>
      </c>
      <c r="Z150" s="51"/>
      <c r="AA150" s="51"/>
      <c r="AB150" s="51"/>
      <c r="AC150" s="51"/>
      <c r="AD150" s="51"/>
      <c r="AE150" s="51"/>
      <c r="AF150" s="51"/>
      <c r="AG150" s="51"/>
      <c r="AH150" s="51"/>
      <c r="AI150" s="51"/>
      <c r="AJ150" s="51"/>
      <c r="AK150" s="51"/>
      <c r="AL150" s="89" t="s">
        <v>89</v>
      </c>
      <c r="AM150" s="334"/>
      <c r="AN150" s="55"/>
      <c r="AO150" s="232"/>
      <c r="AP150" s="232"/>
      <c r="AQ150" s="232"/>
    </row>
    <row r="151" spans="1:43" ht="6" customHeight="1" x14ac:dyDescent="0.2">
      <c r="A151" s="132"/>
      <c r="B151" s="133"/>
      <c r="C151" s="134"/>
      <c r="D151" s="28"/>
      <c r="E151" s="91"/>
      <c r="F151" s="91"/>
      <c r="G151" s="91"/>
      <c r="H151" s="91"/>
      <c r="I151" s="91"/>
      <c r="J151" s="91"/>
      <c r="K151" s="91"/>
      <c r="L151" s="91"/>
      <c r="M151" s="91"/>
      <c r="N151" s="91"/>
      <c r="O151" s="91"/>
      <c r="P151" s="91"/>
      <c r="Q151" s="91"/>
      <c r="R151" s="91"/>
      <c r="S151" s="91"/>
      <c r="T151" s="91"/>
      <c r="U151" s="52"/>
      <c r="V151" s="28"/>
      <c r="W151" s="91"/>
      <c r="X151" s="91"/>
      <c r="Y151" s="91"/>
      <c r="Z151" s="91"/>
      <c r="AA151" s="91"/>
      <c r="AB151" s="91"/>
      <c r="AC151" s="91"/>
      <c r="AD151" s="91"/>
      <c r="AE151" s="91"/>
      <c r="AF151" s="91"/>
      <c r="AG151" s="91"/>
      <c r="AH151" s="91"/>
      <c r="AI151" s="91"/>
      <c r="AJ151" s="91"/>
      <c r="AK151" s="91"/>
      <c r="AL151" s="92"/>
      <c r="AM151" s="52"/>
      <c r="AN151" s="28"/>
      <c r="AO151" s="91"/>
      <c r="AP151" s="91"/>
      <c r="AQ151" s="91"/>
    </row>
    <row r="152" spans="1:43" ht="6" customHeight="1" x14ac:dyDescent="0.2">
      <c r="A152" s="135"/>
      <c r="B152" s="348"/>
      <c r="C152" s="136"/>
      <c r="D152" s="29"/>
      <c r="E152" s="18"/>
      <c r="F152" s="18"/>
      <c r="G152" s="18"/>
      <c r="H152" s="18"/>
      <c r="I152" s="18"/>
      <c r="J152" s="18"/>
      <c r="K152" s="18"/>
      <c r="L152" s="18"/>
      <c r="M152" s="18"/>
      <c r="N152" s="18"/>
      <c r="O152" s="18"/>
      <c r="P152" s="18"/>
      <c r="Q152" s="18"/>
      <c r="R152" s="18"/>
      <c r="S152" s="18"/>
      <c r="T152" s="18"/>
      <c r="U152" s="50"/>
      <c r="V152" s="29"/>
      <c r="W152" s="18"/>
      <c r="X152" s="18"/>
      <c r="Y152" s="18"/>
      <c r="Z152" s="18"/>
      <c r="AA152" s="18"/>
      <c r="AB152" s="18"/>
      <c r="AC152" s="18"/>
      <c r="AD152" s="18"/>
      <c r="AE152" s="18"/>
      <c r="AF152" s="18"/>
      <c r="AG152" s="18"/>
      <c r="AH152" s="18"/>
      <c r="AI152" s="18"/>
      <c r="AJ152" s="18"/>
      <c r="AK152" s="18"/>
      <c r="AL152" s="26"/>
      <c r="AM152" s="50"/>
      <c r="AN152" s="29"/>
      <c r="AO152" s="18"/>
      <c r="AP152" s="18"/>
      <c r="AQ152" s="18"/>
    </row>
    <row r="153" spans="1:43" ht="11.25" customHeight="1" x14ac:dyDescent="0.2">
      <c r="A153" s="262"/>
      <c r="B153" s="385">
        <v>1023</v>
      </c>
      <c r="C153" s="131"/>
      <c r="D153" s="55"/>
      <c r="E153" s="671" t="str">
        <f ca="1">VLOOKUP(INDIRECT(ADDRESS(ROW(),COLUMN()-3)),Language_Translations,MATCH(Language_Selected,Language_Options,0),FALSE)</f>
        <v>In what month and year was your most recent HIV test?</v>
      </c>
      <c r="F153" s="671"/>
      <c r="G153" s="671"/>
      <c r="H153" s="671"/>
      <c r="I153" s="671"/>
      <c r="J153" s="671"/>
      <c r="K153" s="671"/>
      <c r="L153" s="671"/>
      <c r="M153" s="671"/>
      <c r="N153" s="671"/>
      <c r="O153" s="671"/>
      <c r="P153" s="671"/>
      <c r="Q153" s="671"/>
      <c r="R153" s="671"/>
      <c r="S153" s="671"/>
      <c r="T153" s="671"/>
      <c r="U153" s="108"/>
      <c r="V153" s="55"/>
      <c r="W153" s="232"/>
      <c r="X153" s="232"/>
      <c r="Y153" s="232"/>
      <c r="Z153" s="232"/>
      <c r="AA153" s="232"/>
      <c r="AB153" s="232"/>
      <c r="AC153" s="232"/>
      <c r="AD153" s="232"/>
      <c r="AE153" s="232"/>
      <c r="AF153" s="232"/>
      <c r="AG153" s="232"/>
      <c r="AH153" s="232"/>
      <c r="AI153" s="29"/>
      <c r="AJ153" s="50"/>
      <c r="AK153" s="29"/>
      <c r="AL153" s="23"/>
      <c r="AM153" s="334"/>
      <c r="AN153" s="55"/>
      <c r="AO153" s="232"/>
      <c r="AP153" s="232"/>
      <c r="AQ153" s="232"/>
    </row>
    <row r="154" spans="1:43" x14ac:dyDescent="0.2">
      <c r="A154" s="262"/>
      <c r="B154" s="213" t="s">
        <v>123</v>
      </c>
      <c r="C154" s="131"/>
      <c r="D154" s="55"/>
      <c r="E154" s="671"/>
      <c r="F154" s="671"/>
      <c r="G154" s="671"/>
      <c r="H154" s="671"/>
      <c r="I154" s="671"/>
      <c r="J154" s="671"/>
      <c r="K154" s="671"/>
      <c r="L154" s="671"/>
      <c r="M154" s="671"/>
      <c r="N154" s="671"/>
      <c r="O154" s="671"/>
      <c r="P154" s="671"/>
      <c r="Q154" s="671"/>
      <c r="R154" s="671"/>
      <c r="S154" s="671"/>
      <c r="T154" s="671"/>
      <c r="U154" s="108"/>
      <c r="V154" s="55"/>
      <c r="W154" s="232" t="s">
        <v>16</v>
      </c>
      <c r="X154" s="232"/>
      <c r="Y154" s="232"/>
      <c r="Z154" s="51" t="s">
        <v>9</v>
      </c>
      <c r="AA154" s="111"/>
      <c r="AB154" s="51"/>
      <c r="AC154" s="51"/>
      <c r="AD154" s="51"/>
      <c r="AE154" s="51"/>
      <c r="AF154" s="51"/>
      <c r="AG154" s="51"/>
      <c r="AH154" s="51"/>
      <c r="AI154" s="28"/>
      <c r="AJ154" s="52"/>
      <c r="AK154" s="28"/>
      <c r="AL154" s="24"/>
      <c r="AM154" s="334"/>
      <c r="AN154" s="55"/>
      <c r="AO154" s="232"/>
      <c r="AQ154" s="232"/>
    </row>
    <row r="155" spans="1:43" x14ac:dyDescent="0.2">
      <c r="A155" s="262"/>
      <c r="B155" s="130"/>
      <c r="C155" s="131"/>
      <c r="D155" s="55"/>
      <c r="E155" s="671"/>
      <c r="F155" s="671"/>
      <c r="G155" s="671"/>
      <c r="H155" s="671"/>
      <c r="I155" s="671"/>
      <c r="J155" s="671"/>
      <c r="K155" s="671"/>
      <c r="L155" s="671"/>
      <c r="M155" s="671"/>
      <c r="N155" s="671"/>
      <c r="O155" s="671"/>
      <c r="P155" s="671"/>
      <c r="Q155" s="671"/>
      <c r="R155" s="671"/>
      <c r="S155" s="671"/>
      <c r="T155" s="671"/>
      <c r="U155" s="108"/>
      <c r="V155" s="55"/>
      <c r="W155" s="232"/>
      <c r="X155" s="232"/>
      <c r="Y155" s="232"/>
      <c r="Z155" s="232"/>
      <c r="AA155" s="232"/>
      <c r="AB155" s="232"/>
      <c r="AC155" s="232"/>
      <c r="AD155" s="232"/>
      <c r="AE155" s="232"/>
      <c r="AF155" s="232"/>
      <c r="AG155" s="232"/>
      <c r="AH155" s="232"/>
      <c r="AI155" s="232"/>
      <c r="AJ155" s="232"/>
      <c r="AK155" s="232"/>
      <c r="AL155" s="88"/>
      <c r="AM155" s="334"/>
      <c r="AN155" s="55"/>
      <c r="AO155" s="232"/>
      <c r="AQ155" s="232"/>
    </row>
    <row r="156" spans="1:43" x14ac:dyDescent="0.2">
      <c r="A156" s="262"/>
      <c r="B156" s="130"/>
      <c r="C156" s="131"/>
      <c r="D156" s="55"/>
      <c r="E156" s="671"/>
      <c r="F156" s="671"/>
      <c r="G156" s="671"/>
      <c r="H156" s="671"/>
      <c r="I156" s="671"/>
      <c r="J156" s="671"/>
      <c r="K156" s="671"/>
      <c r="L156" s="671"/>
      <c r="M156" s="671"/>
      <c r="N156" s="671"/>
      <c r="O156" s="671"/>
      <c r="P156" s="671"/>
      <c r="Q156" s="671"/>
      <c r="R156" s="671"/>
      <c r="S156" s="671"/>
      <c r="T156" s="671"/>
      <c r="U156" s="108"/>
      <c r="V156" s="55"/>
      <c r="W156" s="232" t="s">
        <v>82</v>
      </c>
      <c r="X156" s="232"/>
      <c r="Y156" s="232"/>
      <c r="Z156" s="232"/>
      <c r="AA156" s="232"/>
      <c r="AB156" s="232"/>
      <c r="AC156" s="232"/>
      <c r="AD156" s="232"/>
      <c r="AE156" s="51" t="s">
        <v>9</v>
      </c>
      <c r="AF156" s="51"/>
      <c r="AG156" s="51"/>
      <c r="AH156" s="51"/>
      <c r="AI156" s="51"/>
      <c r="AJ156" s="51"/>
      <c r="AK156" s="51"/>
      <c r="AL156" s="89" t="s">
        <v>83</v>
      </c>
      <c r="AM156" s="334"/>
      <c r="AN156" s="55"/>
      <c r="AO156" s="232"/>
      <c r="AP156" s="232"/>
      <c r="AQ156" s="232"/>
    </row>
    <row r="157" spans="1:43" x14ac:dyDescent="0.2">
      <c r="A157" s="262"/>
      <c r="B157" s="130"/>
      <c r="C157" s="131"/>
      <c r="D157" s="55"/>
      <c r="E157" s="671"/>
      <c r="F157" s="671"/>
      <c r="G157" s="671"/>
      <c r="H157" s="671"/>
      <c r="I157" s="671"/>
      <c r="J157" s="671"/>
      <c r="K157" s="671"/>
      <c r="L157" s="671"/>
      <c r="M157" s="671"/>
      <c r="N157" s="671"/>
      <c r="O157" s="671"/>
      <c r="P157" s="671"/>
      <c r="Q157" s="671"/>
      <c r="R157" s="671"/>
      <c r="S157" s="671"/>
      <c r="T157" s="671"/>
      <c r="U157" s="108"/>
      <c r="V157" s="55"/>
      <c r="W157" s="232"/>
      <c r="X157" s="232"/>
      <c r="Y157" s="232"/>
      <c r="Z157" s="232"/>
      <c r="AA157" s="232"/>
      <c r="AB157" s="232"/>
      <c r="AC157" s="232"/>
      <c r="AD157" s="232"/>
      <c r="AE157" s="232"/>
      <c r="AF157" s="232"/>
      <c r="AG157" s="232"/>
      <c r="AH157" s="232"/>
      <c r="AI157" s="232"/>
      <c r="AJ157" s="232"/>
      <c r="AK157" s="232"/>
      <c r="AL157" s="89"/>
      <c r="AM157" s="334"/>
      <c r="AN157" s="55"/>
      <c r="AO157" s="232"/>
      <c r="AP157" s="140">
        <v>1028</v>
      </c>
      <c r="AQ157" s="232"/>
    </row>
    <row r="158" spans="1:43" x14ac:dyDescent="0.2">
      <c r="A158" s="262"/>
      <c r="B158" s="130"/>
      <c r="C158" s="131"/>
      <c r="D158" s="55"/>
      <c r="E158" s="671"/>
      <c r="F158" s="671"/>
      <c r="G158" s="671"/>
      <c r="H158" s="671"/>
      <c r="I158" s="671"/>
      <c r="J158" s="671"/>
      <c r="K158" s="671"/>
      <c r="L158" s="671"/>
      <c r="M158" s="671"/>
      <c r="N158" s="671"/>
      <c r="O158" s="671"/>
      <c r="P158" s="671"/>
      <c r="Q158" s="671"/>
      <c r="R158" s="671"/>
      <c r="S158" s="671"/>
      <c r="T158" s="671"/>
      <c r="U158" s="108"/>
      <c r="V158" s="55"/>
      <c r="W158" s="232"/>
      <c r="X158" s="232"/>
      <c r="Y158" s="232"/>
      <c r="Z158" s="232"/>
      <c r="AA158" s="232"/>
      <c r="AB158" s="232"/>
      <c r="AC158" s="232"/>
      <c r="AD158" s="232"/>
      <c r="AE158" s="29"/>
      <c r="AF158" s="50"/>
      <c r="AG158" s="29"/>
      <c r="AH158" s="50"/>
      <c r="AI158" s="29"/>
      <c r="AJ158" s="50"/>
      <c r="AK158" s="29"/>
      <c r="AL158" s="23"/>
      <c r="AM158" s="334"/>
      <c r="AN158" s="55"/>
      <c r="AO158" s="232"/>
      <c r="AP158" s="232"/>
      <c r="AQ158" s="232"/>
    </row>
    <row r="159" spans="1:43" x14ac:dyDescent="0.2">
      <c r="A159" s="262"/>
      <c r="B159" s="130"/>
      <c r="C159" s="131"/>
      <c r="D159" s="55"/>
      <c r="E159" s="671"/>
      <c r="F159" s="671"/>
      <c r="G159" s="671"/>
      <c r="H159" s="671"/>
      <c r="I159" s="671"/>
      <c r="J159" s="671"/>
      <c r="K159" s="671"/>
      <c r="L159" s="671"/>
      <c r="M159" s="671"/>
      <c r="N159" s="671"/>
      <c r="O159" s="671"/>
      <c r="P159" s="671"/>
      <c r="Q159" s="671"/>
      <c r="R159" s="671"/>
      <c r="S159" s="671"/>
      <c r="T159" s="671"/>
      <c r="U159" s="108"/>
      <c r="V159" s="55"/>
      <c r="W159" s="232" t="s">
        <v>17</v>
      </c>
      <c r="X159" s="232"/>
      <c r="Y159" s="232"/>
      <c r="Z159" s="51" t="s">
        <v>9</v>
      </c>
      <c r="AA159" s="51"/>
      <c r="AB159" s="51"/>
      <c r="AC159" s="51"/>
      <c r="AD159" s="51"/>
      <c r="AE159" s="28"/>
      <c r="AF159" s="52"/>
      <c r="AG159" s="28"/>
      <c r="AH159" s="52"/>
      <c r="AI159" s="28"/>
      <c r="AJ159" s="52"/>
      <c r="AK159" s="28"/>
      <c r="AL159" s="24"/>
      <c r="AM159" s="334"/>
      <c r="AN159" s="55"/>
      <c r="AO159" s="232"/>
      <c r="AP159" s="232"/>
      <c r="AQ159" s="232"/>
    </row>
    <row r="160" spans="1:43" x14ac:dyDescent="0.2">
      <c r="A160" s="262"/>
      <c r="B160" s="130"/>
      <c r="C160" s="131"/>
      <c r="D160" s="55"/>
      <c r="E160" s="671"/>
      <c r="F160" s="671"/>
      <c r="G160" s="671"/>
      <c r="H160" s="671"/>
      <c r="I160" s="671"/>
      <c r="J160" s="671"/>
      <c r="K160" s="671"/>
      <c r="L160" s="671"/>
      <c r="M160" s="671"/>
      <c r="N160" s="671"/>
      <c r="O160" s="671"/>
      <c r="P160" s="671"/>
      <c r="Q160" s="671"/>
      <c r="R160" s="671"/>
      <c r="S160" s="671"/>
      <c r="T160" s="671"/>
      <c r="U160" s="108"/>
      <c r="V160" s="55"/>
      <c r="W160" s="232"/>
      <c r="X160" s="232"/>
      <c r="Y160" s="232"/>
      <c r="Z160" s="232"/>
      <c r="AA160" s="232"/>
      <c r="AB160" s="232"/>
      <c r="AC160" s="232"/>
      <c r="AD160" s="232"/>
      <c r="AE160" s="232"/>
      <c r="AF160" s="232"/>
      <c r="AG160" s="232"/>
      <c r="AH160" s="232"/>
      <c r="AI160" s="232"/>
      <c r="AJ160" s="232"/>
      <c r="AK160" s="232"/>
      <c r="AL160" s="88"/>
      <c r="AM160" s="334"/>
      <c r="AN160" s="55"/>
      <c r="AO160" s="232"/>
      <c r="AP160" s="232"/>
      <c r="AQ160" s="232"/>
    </row>
    <row r="161" spans="1:43" x14ac:dyDescent="0.2">
      <c r="A161" s="262"/>
      <c r="B161" s="130"/>
      <c r="C161" s="131"/>
      <c r="D161" s="55"/>
      <c r="E161" s="671"/>
      <c r="F161" s="671"/>
      <c r="G161" s="671"/>
      <c r="H161" s="671"/>
      <c r="I161" s="671"/>
      <c r="J161" s="671"/>
      <c r="K161" s="671"/>
      <c r="L161" s="671"/>
      <c r="M161" s="671"/>
      <c r="N161" s="671"/>
      <c r="O161" s="671"/>
      <c r="P161" s="671"/>
      <c r="Q161" s="671"/>
      <c r="R161" s="671"/>
      <c r="S161" s="671"/>
      <c r="T161" s="671"/>
      <c r="U161" s="108"/>
      <c r="V161" s="55"/>
      <c r="W161" s="232" t="s">
        <v>84</v>
      </c>
      <c r="X161" s="232"/>
      <c r="Y161" s="232"/>
      <c r="Z161" s="232"/>
      <c r="AA161" s="232"/>
      <c r="AB161" s="232"/>
      <c r="AC161" s="232"/>
      <c r="AD161" s="51" t="s">
        <v>9</v>
      </c>
      <c r="AE161" s="111"/>
      <c r="AF161" s="51"/>
      <c r="AG161" s="51"/>
      <c r="AH161" s="51"/>
      <c r="AI161" s="51"/>
      <c r="AJ161" s="51"/>
      <c r="AK161" s="232"/>
      <c r="AL161" s="89" t="s">
        <v>85</v>
      </c>
      <c r="AM161" s="334"/>
      <c r="AN161" s="55"/>
      <c r="AO161" s="232"/>
      <c r="AP161" s="232"/>
      <c r="AQ161" s="232"/>
    </row>
    <row r="162" spans="1:43" ht="6" customHeight="1" x14ac:dyDescent="0.2">
      <c r="A162" s="132"/>
      <c r="B162" s="133"/>
      <c r="C162" s="134"/>
      <c r="D162" s="28"/>
      <c r="E162" s="91"/>
      <c r="F162" s="91"/>
      <c r="G162" s="91"/>
      <c r="H162" s="91"/>
      <c r="I162" s="91"/>
      <c r="J162" s="91"/>
      <c r="K162" s="91"/>
      <c r="L162" s="91"/>
      <c r="M162" s="91"/>
      <c r="N162" s="91"/>
      <c r="O162" s="91"/>
      <c r="P162" s="91"/>
      <c r="Q162" s="91"/>
      <c r="R162" s="91"/>
      <c r="S162" s="91"/>
      <c r="T162" s="91"/>
      <c r="U162" s="52"/>
      <c r="V162" s="28"/>
      <c r="W162" s="91"/>
      <c r="X162" s="91"/>
      <c r="Y162" s="91"/>
      <c r="Z162" s="91"/>
      <c r="AA162" s="91"/>
      <c r="AB162" s="91"/>
      <c r="AC162" s="91"/>
      <c r="AD162" s="91"/>
      <c r="AE162" s="91"/>
      <c r="AF162" s="91"/>
      <c r="AG162" s="91"/>
      <c r="AH162" s="91"/>
      <c r="AI162" s="91"/>
      <c r="AJ162" s="91"/>
      <c r="AK162" s="91"/>
      <c r="AL162" s="92"/>
      <c r="AM162" s="52"/>
      <c r="AN162" s="28"/>
      <c r="AO162" s="91"/>
      <c r="AP162" s="91"/>
      <c r="AQ162" s="91"/>
    </row>
    <row r="163" spans="1:43" ht="6" customHeight="1" x14ac:dyDescent="0.2">
      <c r="A163" s="18"/>
      <c r="B163" s="326"/>
      <c r="C163" s="50"/>
      <c r="D163" s="29"/>
      <c r="E163" s="18"/>
      <c r="F163" s="18"/>
      <c r="G163" s="18"/>
      <c r="H163" s="18"/>
      <c r="I163" s="18"/>
      <c r="J163" s="18"/>
      <c r="K163" s="18"/>
      <c r="L163" s="18"/>
      <c r="M163" s="18"/>
      <c r="N163" s="18"/>
      <c r="O163" s="18"/>
      <c r="P163" s="18"/>
      <c r="Q163" s="18"/>
      <c r="R163" s="18"/>
      <c r="S163" s="18"/>
      <c r="T163" s="18"/>
      <c r="U163" s="50"/>
      <c r="V163" s="29"/>
      <c r="W163" s="18"/>
      <c r="X163" s="18"/>
      <c r="Y163" s="18"/>
      <c r="Z163" s="18"/>
      <c r="AA163" s="18"/>
      <c r="AB163" s="18"/>
      <c r="AC163" s="18"/>
      <c r="AD163" s="18"/>
      <c r="AE163" s="18"/>
      <c r="AF163" s="18"/>
      <c r="AG163" s="18"/>
      <c r="AH163" s="18"/>
      <c r="AI163" s="18"/>
      <c r="AJ163" s="18"/>
      <c r="AK163" s="18"/>
      <c r="AL163" s="26"/>
      <c r="AM163" s="50"/>
      <c r="AN163" s="29"/>
      <c r="AO163" s="18"/>
      <c r="AP163" s="18"/>
      <c r="AQ163" s="18"/>
    </row>
    <row r="164" spans="1:43" ht="11.25" customHeight="1" x14ac:dyDescent="0.2">
      <c r="A164" s="232"/>
      <c r="B164" s="146">
        <v>1024</v>
      </c>
      <c r="C164" s="334"/>
      <c r="D164" s="55"/>
      <c r="E164" s="671" t="str">
        <f ca="1">VLOOKUP(INDIRECT(ADDRESS(ROW(),COLUMN()-3)),Language_Translations,MATCH(Language_Selected,Language_Options,0),FALSE)</f>
        <v>Have you ever been tested for HIV?</v>
      </c>
      <c r="F164" s="671"/>
      <c r="G164" s="671"/>
      <c r="H164" s="671"/>
      <c r="I164" s="671"/>
      <c r="J164" s="671"/>
      <c r="K164" s="671"/>
      <c r="L164" s="671"/>
      <c r="M164" s="671"/>
      <c r="N164" s="671"/>
      <c r="O164" s="671"/>
      <c r="P164" s="671"/>
      <c r="Q164" s="671"/>
      <c r="R164" s="671"/>
      <c r="S164" s="671"/>
      <c r="T164" s="671"/>
      <c r="U164" s="108"/>
      <c r="V164" s="55"/>
      <c r="W164" s="232" t="s">
        <v>112</v>
      </c>
      <c r="X164" s="232"/>
      <c r="Y164" s="51" t="s">
        <v>9</v>
      </c>
      <c r="Z164" s="51"/>
      <c r="AA164" s="51"/>
      <c r="AB164" s="51"/>
      <c r="AC164" s="51"/>
      <c r="AD164" s="51"/>
      <c r="AE164" s="51"/>
      <c r="AF164" s="51"/>
      <c r="AG164" s="51"/>
      <c r="AH164" s="51"/>
      <c r="AI164" s="51"/>
      <c r="AJ164" s="51"/>
      <c r="AK164" s="51"/>
      <c r="AL164" s="89" t="s">
        <v>87</v>
      </c>
      <c r="AM164" s="334"/>
      <c r="AN164" s="55"/>
      <c r="AO164" s="232"/>
      <c r="AP164" s="232"/>
      <c r="AQ164" s="232"/>
    </row>
    <row r="165" spans="1:43" x14ac:dyDescent="0.2">
      <c r="A165" s="232"/>
      <c r="B165" s="93"/>
      <c r="C165" s="334"/>
      <c r="D165" s="55"/>
      <c r="E165" s="671"/>
      <c r="F165" s="671"/>
      <c r="G165" s="671"/>
      <c r="H165" s="671"/>
      <c r="I165" s="671"/>
      <c r="J165" s="671"/>
      <c r="K165" s="671"/>
      <c r="L165" s="671"/>
      <c r="M165" s="671"/>
      <c r="N165" s="671"/>
      <c r="O165" s="671"/>
      <c r="P165" s="671"/>
      <c r="Q165" s="671"/>
      <c r="R165" s="671"/>
      <c r="S165" s="671"/>
      <c r="T165" s="671"/>
      <c r="U165" s="108"/>
      <c r="V165" s="55"/>
      <c r="W165" s="232" t="s">
        <v>113</v>
      </c>
      <c r="X165" s="232"/>
      <c r="Y165" s="51" t="s">
        <v>9</v>
      </c>
      <c r="Z165" s="51"/>
      <c r="AA165" s="51"/>
      <c r="AB165" s="51"/>
      <c r="AC165" s="51"/>
      <c r="AD165" s="51"/>
      <c r="AE165" s="51"/>
      <c r="AF165" s="51"/>
      <c r="AG165" s="51"/>
      <c r="AH165" s="51"/>
      <c r="AI165" s="51"/>
      <c r="AJ165" s="51"/>
      <c r="AK165" s="51"/>
      <c r="AL165" s="89" t="s">
        <v>89</v>
      </c>
      <c r="AM165" s="334"/>
      <c r="AN165" s="55"/>
      <c r="AO165" s="232"/>
      <c r="AP165" s="140">
        <v>1032</v>
      </c>
      <c r="AQ165" s="232"/>
    </row>
    <row r="166" spans="1:43" ht="6" customHeight="1" x14ac:dyDescent="0.2">
      <c r="A166" s="91"/>
      <c r="B166" s="90"/>
      <c r="C166" s="52"/>
      <c r="D166" s="28"/>
      <c r="E166" s="91"/>
      <c r="F166" s="91"/>
      <c r="G166" s="91"/>
      <c r="H166" s="91"/>
      <c r="I166" s="91"/>
      <c r="J166" s="91"/>
      <c r="K166" s="91"/>
      <c r="L166" s="91"/>
      <c r="M166" s="91"/>
      <c r="N166" s="91"/>
      <c r="O166" s="91"/>
      <c r="P166" s="91"/>
      <c r="Q166" s="91"/>
      <c r="R166" s="91"/>
      <c r="S166" s="91"/>
      <c r="T166" s="91"/>
      <c r="U166" s="52"/>
      <c r="V166" s="28"/>
      <c r="W166" s="91"/>
      <c r="X166" s="91"/>
      <c r="Y166" s="91"/>
      <c r="Z166" s="91"/>
      <c r="AA166" s="91"/>
      <c r="AB166" s="91"/>
      <c r="AC166" s="91"/>
      <c r="AD166" s="91"/>
      <c r="AE166" s="91"/>
      <c r="AF166" s="91"/>
      <c r="AG166" s="91"/>
      <c r="AH166" s="91"/>
      <c r="AI166" s="91"/>
      <c r="AJ166" s="91"/>
      <c r="AK166" s="91"/>
      <c r="AL166" s="92"/>
      <c r="AM166" s="52"/>
      <c r="AN166" s="28"/>
      <c r="AO166" s="91"/>
      <c r="AP166" s="91"/>
      <c r="AQ166" s="91"/>
    </row>
    <row r="167" spans="1:43" ht="6" customHeight="1" x14ac:dyDescent="0.2">
      <c r="A167" s="18"/>
      <c r="B167" s="326"/>
      <c r="C167" s="50"/>
      <c r="D167" s="29"/>
      <c r="E167" s="18"/>
      <c r="F167" s="18"/>
      <c r="G167" s="18"/>
      <c r="H167" s="18"/>
      <c r="I167" s="18"/>
      <c r="J167" s="18"/>
      <c r="K167" s="18"/>
      <c r="L167" s="18"/>
      <c r="M167" s="18"/>
      <c r="N167" s="18"/>
      <c r="O167" s="18"/>
      <c r="P167" s="18"/>
      <c r="Q167" s="18"/>
      <c r="R167" s="18"/>
      <c r="S167" s="18"/>
      <c r="T167" s="18"/>
      <c r="U167" s="50"/>
      <c r="V167" s="29"/>
      <c r="W167" s="18"/>
      <c r="X167" s="18"/>
      <c r="Y167" s="18"/>
      <c r="Z167" s="18"/>
      <c r="AA167" s="18"/>
      <c r="AB167" s="18"/>
      <c r="AC167" s="18"/>
      <c r="AD167" s="18"/>
      <c r="AE167" s="18"/>
      <c r="AF167" s="18"/>
      <c r="AG167" s="18"/>
      <c r="AH167" s="18"/>
      <c r="AI167" s="18"/>
      <c r="AJ167" s="18"/>
      <c r="AK167" s="18"/>
      <c r="AL167" s="26"/>
      <c r="AM167" s="50"/>
      <c r="AN167" s="29"/>
      <c r="AO167" s="18"/>
      <c r="AP167" s="18"/>
      <c r="AQ167" s="18"/>
    </row>
    <row r="168" spans="1:43" ht="11.25" customHeight="1" x14ac:dyDescent="0.2">
      <c r="A168" s="232"/>
      <c r="B168" s="146">
        <v>1025</v>
      </c>
      <c r="C168" s="334"/>
      <c r="D168" s="55"/>
      <c r="E168" s="671" t="str">
        <f ca="1">VLOOKUP(INDIRECT(ADDRESS(ROW(),COLUMN()-3)),Language_Translations,MATCH(Language_Selected,Language_Options,0),FALSE)</f>
        <v>In what month and year was your most recent HIV test?</v>
      </c>
      <c r="F168" s="671"/>
      <c r="G168" s="671"/>
      <c r="H168" s="671"/>
      <c r="I168" s="671"/>
      <c r="J168" s="671"/>
      <c r="K168" s="671"/>
      <c r="L168" s="671"/>
      <c r="M168" s="671"/>
      <c r="N168" s="671"/>
      <c r="O168" s="671"/>
      <c r="P168" s="671"/>
      <c r="Q168" s="671"/>
      <c r="R168" s="671"/>
      <c r="S168" s="671"/>
      <c r="T168" s="671"/>
      <c r="U168" s="108"/>
      <c r="V168" s="55"/>
      <c r="W168" s="232"/>
      <c r="X168" s="232"/>
      <c r="Y168" s="232"/>
      <c r="Z168" s="232"/>
      <c r="AA168" s="232"/>
      <c r="AB168" s="232"/>
      <c r="AC168" s="232"/>
      <c r="AD168" s="232"/>
      <c r="AE168" s="232"/>
      <c r="AF168" s="232"/>
      <c r="AG168" s="232"/>
      <c r="AH168" s="232"/>
      <c r="AI168" s="29"/>
      <c r="AJ168" s="50"/>
      <c r="AK168" s="29"/>
      <c r="AL168" s="23"/>
      <c r="AM168" s="334"/>
      <c r="AN168" s="55"/>
      <c r="AO168" s="232"/>
      <c r="AP168" s="232"/>
      <c r="AQ168" s="232"/>
    </row>
    <row r="169" spans="1:43" x14ac:dyDescent="0.2">
      <c r="A169" s="232"/>
      <c r="B169" s="93"/>
      <c r="C169" s="334"/>
      <c r="D169" s="55"/>
      <c r="E169" s="671"/>
      <c r="F169" s="671"/>
      <c r="G169" s="671"/>
      <c r="H169" s="671"/>
      <c r="I169" s="671"/>
      <c r="J169" s="671"/>
      <c r="K169" s="671"/>
      <c r="L169" s="671"/>
      <c r="M169" s="671"/>
      <c r="N169" s="671"/>
      <c r="O169" s="671"/>
      <c r="P169" s="671"/>
      <c r="Q169" s="671"/>
      <c r="R169" s="671"/>
      <c r="S169" s="671"/>
      <c r="T169" s="671"/>
      <c r="U169" s="108"/>
      <c r="V169" s="55"/>
      <c r="W169" s="232" t="s">
        <v>16</v>
      </c>
      <c r="X169" s="232"/>
      <c r="Y169" s="232"/>
      <c r="Z169" s="51" t="s">
        <v>9</v>
      </c>
      <c r="AA169" s="111"/>
      <c r="AB169" s="51"/>
      <c r="AC169" s="51"/>
      <c r="AD169" s="51"/>
      <c r="AE169" s="51"/>
      <c r="AF169" s="51"/>
      <c r="AG169" s="51"/>
      <c r="AH169" s="51"/>
      <c r="AI169" s="28"/>
      <c r="AJ169" s="52"/>
      <c r="AK169" s="28"/>
      <c r="AL169" s="24"/>
      <c r="AM169" s="334"/>
      <c r="AN169" s="55"/>
      <c r="AO169" s="232"/>
      <c r="AP169" s="232"/>
      <c r="AQ169" s="232"/>
    </row>
    <row r="170" spans="1:43" x14ac:dyDescent="0.2">
      <c r="A170" s="232"/>
      <c r="B170" s="93"/>
      <c r="C170" s="334"/>
      <c r="D170" s="55"/>
      <c r="E170" s="671"/>
      <c r="F170" s="671"/>
      <c r="G170" s="671"/>
      <c r="H170" s="671"/>
      <c r="I170" s="671"/>
      <c r="J170" s="671"/>
      <c r="K170" s="671"/>
      <c r="L170" s="671"/>
      <c r="M170" s="671"/>
      <c r="N170" s="671"/>
      <c r="O170" s="671"/>
      <c r="P170" s="671"/>
      <c r="Q170" s="671"/>
      <c r="R170" s="671"/>
      <c r="S170" s="671"/>
      <c r="T170" s="671"/>
      <c r="U170" s="108"/>
      <c r="V170" s="55"/>
      <c r="W170" s="232"/>
      <c r="X170" s="232"/>
      <c r="Y170" s="232"/>
      <c r="Z170" s="232"/>
      <c r="AA170" s="232"/>
      <c r="AB170" s="232"/>
      <c r="AC170" s="232"/>
      <c r="AD170" s="232"/>
      <c r="AE170" s="232"/>
      <c r="AF170" s="232"/>
      <c r="AG170" s="232"/>
      <c r="AH170" s="232"/>
      <c r="AI170" s="232"/>
      <c r="AJ170" s="232"/>
      <c r="AK170" s="232"/>
      <c r="AL170" s="88"/>
      <c r="AM170" s="334"/>
      <c r="AN170" s="55"/>
      <c r="AO170" s="232"/>
      <c r="AP170" s="232"/>
      <c r="AQ170" s="232"/>
    </row>
    <row r="171" spans="1:43" x14ac:dyDescent="0.2">
      <c r="A171" s="232"/>
      <c r="B171" s="93"/>
      <c r="C171" s="334"/>
      <c r="D171" s="55"/>
      <c r="E171" s="671"/>
      <c r="F171" s="671"/>
      <c r="G171" s="671"/>
      <c r="H171" s="671"/>
      <c r="I171" s="671"/>
      <c r="J171" s="671"/>
      <c r="K171" s="671"/>
      <c r="L171" s="671"/>
      <c r="M171" s="671"/>
      <c r="N171" s="671"/>
      <c r="O171" s="671"/>
      <c r="P171" s="671"/>
      <c r="Q171" s="671"/>
      <c r="R171" s="671"/>
      <c r="S171" s="671"/>
      <c r="T171" s="671"/>
      <c r="U171" s="108"/>
      <c r="V171" s="55"/>
      <c r="W171" s="232" t="s">
        <v>82</v>
      </c>
      <c r="X171" s="232"/>
      <c r="Y171" s="232"/>
      <c r="Z171" s="232"/>
      <c r="AA171" s="232"/>
      <c r="AB171" s="232"/>
      <c r="AC171" s="232"/>
      <c r="AD171" s="232"/>
      <c r="AE171" s="51" t="s">
        <v>9</v>
      </c>
      <c r="AF171" s="51"/>
      <c r="AG171" s="51"/>
      <c r="AH171" s="51"/>
      <c r="AI171" s="51"/>
      <c r="AJ171" s="51"/>
      <c r="AK171" s="51"/>
      <c r="AL171" s="89" t="s">
        <v>83</v>
      </c>
      <c r="AM171" s="334"/>
      <c r="AN171" s="55"/>
      <c r="AO171" s="232"/>
      <c r="AP171" s="232"/>
      <c r="AQ171" s="232"/>
    </row>
    <row r="172" spans="1:43" x14ac:dyDescent="0.2">
      <c r="A172" s="232"/>
      <c r="B172" s="93"/>
      <c r="C172" s="334"/>
      <c r="D172" s="55"/>
      <c r="E172" s="671"/>
      <c r="F172" s="671"/>
      <c r="G172" s="671"/>
      <c r="H172" s="671"/>
      <c r="I172" s="671"/>
      <c r="J172" s="671"/>
      <c r="K172" s="671"/>
      <c r="L172" s="671"/>
      <c r="M172" s="671"/>
      <c r="N172" s="671"/>
      <c r="O172" s="671"/>
      <c r="P172" s="671"/>
      <c r="Q172" s="671"/>
      <c r="R172" s="671"/>
      <c r="S172" s="671"/>
      <c r="T172" s="671"/>
      <c r="U172" s="108"/>
      <c r="V172" s="55"/>
      <c r="W172" s="232"/>
      <c r="X172" s="232"/>
      <c r="Y172" s="232"/>
      <c r="Z172" s="232"/>
      <c r="AA172" s="232"/>
      <c r="AB172" s="232"/>
      <c r="AC172" s="232"/>
      <c r="AD172" s="232"/>
      <c r="AE172" s="232"/>
      <c r="AF172" s="232"/>
      <c r="AG172" s="232"/>
      <c r="AH172" s="232"/>
      <c r="AI172" s="232"/>
      <c r="AJ172" s="232"/>
      <c r="AK172" s="232"/>
      <c r="AL172" s="89"/>
      <c r="AM172" s="334"/>
      <c r="AN172" s="55"/>
      <c r="AO172" s="232"/>
      <c r="AP172" s="232"/>
      <c r="AQ172" s="232"/>
    </row>
    <row r="173" spans="1:43" x14ac:dyDescent="0.2">
      <c r="A173" s="232"/>
      <c r="B173" s="93"/>
      <c r="C173" s="334"/>
      <c r="D173" s="55"/>
      <c r="E173" s="671"/>
      <c r="F173" s="671"/>
      <c r="G173" s="671"/>
      <c r="H173" s="671"/>
      <c r="I173" s="671"/>
      <c r="J173" s="671"/>
      <c r="K173" s="671"/>
      <c r="L173" s="671"/>
      <c r="M173" s="671"/>
      <c r="N173" s="671"/>
      <c r="O173" s="671"/>
      <c r="P173" s="671"/>
      <c r="Q173" s="671"/>
      <c r="R173" s="671"/>
      <c r="S173" s="671"/>
      <c r="T173" s="671"/>
      <c r="U173" s="108"/>
      <c r="V173" s="55"/>
      <c r="W173" s="232"/>
      <c r="X173" s="232"/>
      <c r="Y173" s="232"/>
      <c r="Z173" s="232"/>
      <c r="AA173" s="232"/>
      <c r="AB173" s="232"/>
      <c r="AC173" s="232"/>
      <c r="AD173" s="232"/>
      <c r="AE173" s="29"/>
      <c r="AF173" s="50"/>
      <c r="AG173" s="29"/>
      <c r="AH173" s="50"/>
      <c r="AI173" s="29"/>
      <c r="AJ173" s="50"/>
      <c r="AK173" s="29"/>
      <c r="AL173" s="23"/>
      <c r="AM173" s="334"/>
      <c r="AN173" s="55"/>
      <c r="AO173" s="232"/>
      <c r="AP173" s="232"/>
      <c r="AQ173" s="232"/>
    </row>
    <row r="174" spans="1:43" x14ac:dyDescent="0.2">
      <c r="A174" s="232"/>
      <c r="B174" s="93"/>
      <c r="C174" s="334"/>
      <c r="D174" s="55"/>
      <c r="E174" s="671"/>
      <c r="F174" s="671"/>
      <c r="G174" s="671"/>
      <c r="H174" s="671"/>
      <c r="I174" s="671"/>
      <c r="J174" s="671"/>
      <c r="K174" s="671"/>
      <c r="L174" s="671"/>
      <c r="M174" s="671"/>
      <c r="N174" s="671"/>
      <c r="O174" s="671"/>
      <c r="P174" s="671"/>
      <c r="Q174" s="671"/>
      <c r="R174" s="671"/>
      <c r="S174" s="671"/>
      <c r="T174" s="671"/>
      <c r="U174" s="108"/>
      <c r="V174" s="55"/>
      <c r="W174" s="232" t="s">
        <v>17</v>
      </c>
      <c r="X174" s="232"/>
      <c r="Y174" s="232"/>
      <c r="Z174" s="51" t="s">
        <v>9</v>
      </c>
      <c r="AA174" s="51"/>
      <c r="AB174" s="51"/>
      <c r="AC174" s="51"/>
      <c r="AD174" s="51"/>
      <c r="AE174" s="28"/>
      <c r="AF174" s="52"/>
      <c r="AG174" s="28"/>
      <c r="AH174" s="52"/>
      <c r="AI174" s="28"/>
      <c r="AJ174" s="52"/>
      <c r="AK174" s="28"/>
      <c r="AL174" s="24"/>
      <c r="AM174" s="334"/>
      <c r="AN174" s="55"/>
      <c r="AO174" s="232"/>
      <c r="AP174" s="232"/>
      <c r="AQ174" s="232"/>
    </row>
    <row r="175" spans="1:43" x14ac:dyDescent="0.2">
      <c r="A175" s="232"/>
      <c r="B175" s="93"/>
      <c r="C175" s="334"/>
      <c r="D175" s="55"/>
      <c r="E175" s="671"/>
      <c r="F175" s="671"/>
      <c r="G175" s="671"/>
      <c r="H175" s="671"/>
      <c r="I175" s="671"/>
      <c r="J175" s="671"/>
      <c r="K175" s="671"/>
      <c r="L175" s="671"/>
      <c r="M175" s="671"/>
      <c r="N175" s="671"/>
      <c r="O175" s="671"/>
      <c r="P175" s="671"/>
      <c r="Q175" s="671"/>
      <c r="R175" s="671"/>
      <c r="S175" s="671"/>
      <c r="T175" s="671"/>
      <c r="U175" s="108"/>
      <c r="V175" s="55"/>
      <c r="W175" s="232"/>
      <c r="X175" s="232"/>
      <c r="Y175" s="232"/>
      <c r="Z175" s="232"/>
      <c r="AA175" s="232"/>
      <c r="AB175" s="232"/>
      <c r="AC175" s="232"/>
      <c r="AD175" s="232"/>
      <c r="AE175" s="232"/>
      <c r="AF175" s="232"/>
      <c r="AG175" s="232"/>
      <c r="AH175" s="232"/>
      <c r="AI175" s="232"/>
      <c r="AJ175" s="232"/>
      <c r="AK175" s="232"/>
      <c r="AL175" s="88"/>
      <c r="AM175" s="334"/>
      <c r="AN175" s="55"/>
      <c r="AO175" s="232"/>
      <c r="AP175" s="232"/>
      <c r="AQ175" s="232"/>
    </row>
    <row r="176" spans="1:43" x14ac:dyDescent="0.2">
      <c r="A176" s="232"/>
      <c r="B176" s="93"/>
      <c r="C176" s="334"/>
      <c r="D176" s="55"/>
      <c r="E176" s="671"/>
      <c r="F176" s="671"/>
      <c r="G176" s="671"/>
      <c r="H176" s="671"/>
      <c r="I176" s="671"/>
      <c r="J176" s="671"/>
      <c r="K176" s="671"/>
      <c r="L176" s="671"/>
      <c r="M176" s="671"/>
      <c r="N176" s="671"/>
      <c r="O176" s="671"/>
      <c r="P176" s="671"/>
      <c r="Q176" s="671"/>
      <c r="R176" s="671"/>
      <c r="S176" s="671"/>
      <c r="T176" s="671"/>
      <c r="U176" s="108"/>
      <c r="V176" s="55"/>
      <c r="W176" s="232" t="s">
        <v>84</v>
      </c>
      <c r="X176" s="232"/>
      <c r="Y176" s="232"/>
      <c r="Z176" s="232"/>
      <c r="AA176" s="232"/>
      <c r="AB176" s="232"/>
      <c r="AC176" s="232"/>
      <c r="AD176" s="51" t="s">
        <v>9</v>
      </c>
      <c r="AE176" s="111"/>
      <c r="AF176" s="51"/>
      <c r="AG176" s="51"/>
      <c r="AH176" s="51"/>
      <c r="AI176" s="51"/>
      <c r="AJ176" s="51"/>
      <c r="AK176" s="232"/>
      <c r="AL176" s="89" t="s">
        <v>85</v>
      </c>
      <c r="AM176" s="334"/>
      <c r="AN176" s="55"/>
      <c r="AO176" s="232"/>
      <c r="AP176" s="232"/>
      <c r="AQ176" s="232"/>
    </row>
    <row r="177" spans="1:43" ht="6" customHeight="1" x14ac:dyDescent="0.2">
      <c r="A177" s="91"/>
      <c r="B177" s="90"/>
      <c r="C177" s="52"/>
      <c r="D177" s="28"/>
      <c r="E177" s="91"/>
      <c r="F177" s="91"/>
      <c r="G177" s="91"/>
      <c r="H177" s="91"/>
      <c r="I177" s="91"/>
      <c r="J177" s="91"/>
      <c r="K177" s="91"/>
      <c r="L177" s="91"/>
      <c r="M177" s="91"/>
      <c r="N177" s="91"/>
      <c r="O177" s="91"/>
      <c r="P177" s="91"/>
      <c r="Q177" s="91"/>
      <c r="R177" s="91"/>
      <c r="S177" s="91"/>
      <c r="T177" s="91"/>
      <c r="U177" s="52"/>
      <c r="V177" s="28"/>
      <c r="W177" s="91"/>
      <c r="X177" s="91"/>
      <c r="Y177" s="91"/>
      <c r="Z177" s="91"/>
      <c r="AA177" s="91"/>
      <c r="AB177" s="91"/>
      <c r="AC177" s="91"/>
      <c r="AD177" s="91"/>
      <c r="AE177" s="91"/>
      <c r="AF177" s="91"/>
      <c r="AG177" s="91"/>
      <c r="AH177" s="91"/>
      <c r="AI177" s="91"/>
      <c r="AJ177" s="91"/>
      <c r="AK177" s="91"/>
      <c r="AL177" s="92"/>
      <c r="AM177" s="52"/>
      <c r="AN177" s="28"/>
      <c r="AO177" s="91"/>
      <c r="AP177" s="91"/>
      <c r="AQ177" s="91"/>
    </row>
    <row r="178" spans="1:43" ht="6" customHeight="1" x14ac:dyDescent="0.2">
      <c r="A178" s="18"/>
      <c r="B178" s="326"/>
      <c r="C178" s="50"/>
      <c r="D178" s="29"/>
      <c r="E178" s="18"/>
      <c r="F178" s="18"/>
      <c r="G178" s="18"/>
      <c r="H178" s="18"/>
      <c r="I178" s="18"/>
      <c r="J178" s="18"/>
      <c r="K178" s="18"/>
      <c r="L178" s="18"/>
      <c r="M178" s="18"/>
      <c r="N178" s="18"/>
      <c r="O178" s="18"/>
      <c r="P178" s="18"/>
      <c r="Q178" s="18"/>
      <c r="R178" s="18"/>
      <c r="S178" s="18"/>
      <c r="T178" s="18"/>
      <c r="U178" s="50"/>
      <c r="V178" s="29"/>
      <c r="W178" s="18"/>
      <c r="X178" s="18"/>
      <c r="Y178" s="18"/>
      <c r="Z178" s="18"/>
      <c r="AA178" s="18"/>
      <c r="AB178" s="18"/>
      <c r="AC178" s="18"/>
      <c r="AD178" s="18"/>
      <c r="AE178" s="18"/>
      <c r="AF178" s="18"/>
      <c r="AG178" s="18"/>
      <c r="AH178" s="18"/>
      <c r="AI178" s="18"/>
      <c r="AJ178" s="18"/>
      <c r="AK178" s="18"/>
      <c r="AL178" s="26"/>
      <c r="AM178" s="50"/>
      <c r="AN178" s="29"/>
      <c r="AO178" s="18"/>
      <c r="AP178" s="18"/>
      <c r="AQ178" s="18"/>
    </row>
    <row r="179" spans="1:43" ht="11.25" customHeight="1" x14ac:dyDescent="0.2">
      <c r="B179" s="146">
        <v>1026</v>
      </c>
      <c r="C179" s="122"/>
      <c r="D179" s="123"/>
      <c r="E179" s="731" t="str">
        <f ca="1">VLOOKUP(INDIRECT(ADDRESS(ROW(),COLUMN()-3)),Language_Translations,MATCH(Language_Selected,Language_Options,0),FALSE)</f>
        <v>Where was the test done?</v>
      </c>
      <c r="F179" s="731"/>
      <c r="G179" s="731"/>
      <c r="H179" s="731"/>
      <c r="I179" s="731"/>
      <c r="J179" s="731"/>
      <c r="K179" s="731"/>
      <c r="L179" s="731"/>
      <c r="M179" s="731"/>
      <c r="N179" s="731"/>
      <c r="O179" s="731"/>
      <c r="P179" s="731"/>
      <c r="Q179" s="731"/>
      <c r="R179" s="731"/>
      <c r="S179" s="731"/>
      <c r="T179" s="731"/>
      <c r="U179" s="254"/>
      <c r="V179" s="123"/>
      <c r="W179" s="110" t="s">
        <v>329</v>
      </c>
      <c r="X179" s="232"/>
      <c r="Y179" s="232"/>
      <c r="Z179" s="232"/>
      <c r="AA179" s="232"/>
      <c r="AB179" s="232"/>
      <c r="AC179" s="232"/>
      <c r="AD179" s="232"/>
      <c r="AE179" s="232"/>
      <c r="AF179" s="232"/>
      <c r="AG179" s="232"/>
      <c r="AH179" s="232"/>
      <c r="AI179" s="232"/>
      <c r="AJ179" s="232"/>
      <c r="AK179" s="232"/>
      <c r="AL179" s="88"/>
      <c r="AM179" s="334"/>
      <c r="AN179" s="55"/>
      <c r="AO179" s="232"/>
      <c r="AP179" s="232"/>
      <c r="AQ179" s="232"/>
    </row>
    <row r="180" spans="1:43" ht="11.25" customHeight="1" x14ac:dyDescent="0.2">
      <c r="B180" s="255" t="s">
        <v>297</v>
      </c>
      <c r="C180" s="122"/>
      <c r="D180" s="123"/>
      <c r="E180" s="731"/>
      <c r="F180" s="731"/>
      <c r="G180" s="731"/>
      <c r="H180" s="731"/>
      <c r="I180" s="731"/>
      <c r="J180" s="731"/>
      <c r="K180" s="731"/>
      <c r="L180" s="731"/>
      <c r="M180" s="731"/>
      <c r="N180" s="731"/>
      <c r="O180" s="731"/>
      <c r="P180" s="731"/>
      <c r="Q180" s="731"/>
      <c r="R180" s="731"/>
      <c r="S180" s="731"/>
      <c r="T180" s="731"/>
      <c r="U180" s="122"/>
      <c r="V180" s="123"/>
      <c r="W180" s="232"/>
      <c r="X180" s="232" t="s">
        <v>331</v>
      </c>
      <c r="Y180" s="232"/>
      <c r="Z180" s="232"/>
      <c r="AA180" s="232"/>
      <c r="AB180" s="232"/>
      <c r="AC180" s="232"/>
      <c r="AD180" s="232"/>
      <c r="AE180" s="232"/>
      <c r="AG180" s="51" t="s">
        <v>9</v>
      </c>
      <c r="AH180" s="306"/>
      <c r="AI180" s="51"/>
      <c r="AJ180" s="51"/>
      <c r="AK180" s="51"/>
      <c r="AL180" s="88" t="s">
        <v>273</v>
      </c>
      <c r="AM180" s="334"/>
      <c r="AN180" s="55"/>
      <c r="AO180" s="232"/>
      <c r="AP180" s="232"/>
      <c r="AQ180" s="232"/>
    </row>
    <row r="181" spans="1:43" ht="11.25" customHeight="1" x14ac:dyDescent="0.2">
      <c r="C181" s="122"/>
      <c r="D181" s="123"/>
      <c r="U181" s="122"/>
      <c r="V181" s="123"/>
      <c r="W181" s="232"/>
      <c r="X181" s="232" t="s">
        <v>332</v>
      </c>
      <c r="Y181" s="232"/>
      <c r="Z181" s="232"/>
      <c r="AA181" s="232"/>
      <c r="AB181" s="232"/>
      <c r="AC181" s="232"/>
      <c r="AD181" s="232"/>
      <c r="AE181" s="232"/>
      <c r="AF181" s="307"/>
      <c r="AG181" s="51"/>
      <c r="AH181" s="307"/>
      <c r="AI181" s="51" t="s">
        <v>9</v>
      </c>
      <c r="AJ181" s="51"/>
      <c r="AK181" s="51"/>
      <c r="AL181" s="88" t="s">
        <v>274</v>
      </c>
      <c r="AM181" s="334"/>
      <c r="AN181" s="55"/>
      <c r="AO181" s="232"/>
      <c r="AP181" s="232"/>
      <c r="AQ181" s="232"/>
    </row>
    <row r="182" spans="1:43" ht="11.25" customHeight="1" x14ac:dyDescent="0.2">
      <c r="C182" s="122"/>
      <c r="D182" s="123"/>
      <c r="E182" s="646" t="s">
        <v>333</v>
      </c>
      <c r="F182" s="646"/>
      <c r="G182" s="646"/>
      <c r="H182" s="646"/>
      <c r="I182" s="646"/>
      <c r="J182" s="646"/>
      <c r="K182" s="646"/>
      <c r="L182" s="646"/>
      <c r="M182" s="646"/>
      <c r="N182" s="646"/>
      <c r="O182" s="646"/>
      <c r="P182" s="646"/>
      <c r="Q182" s="646"/>
      <c r="R182" s="646"/>
      <c r="S182" s="646"/>
      <c r="T182" s="646"/>
      <c r="U182" s="122"/>
      <c r="V182" s="123"/>
      <c r="W182" s="232"/>
      <c r="X182" s="232" t="s">
        <v>1013</v>
      </c>
      <c r="Y182" s="232"/>
      <c r="Z182" s="232"/>
      <c r="AA182" s="232"/>
      <c r="AB182" s="232"/>
      <c r="AC182" s="232"/>
      <c r="AD182" s="232"/>
      <c r="AE182" s="307"/>
      <c r="AF182" s="307"/>
      <c r="AG182" s="51" t="s">
        <v>9</v>
      </c>
      <c r="AH182" s="306"/>
      <c r="AI182" s="306"/>
      <c r="AJ182" s="306"/>
      <c r="AK182" s="51"/>
      <c r="AL182" s="88" t="s">
        <v>275</v>
      </c>
      <c r="AM182" s="334"/>
      <c r="AN182" s="55"/>
      <c r="AO182" s="232"/>
      <c r="AP182" s="232"/>
      <c r="AQ182" s="232"/>
    </row>
    <row r="183" spans="1:43" ht="11.25" customHeight="1" x14ac:dyDescent="0.2">
      <c r="C183" s="122"/>
      <c r="D183" s="123"/>
      <c r="E183" s="646"/>
      <c r="F183" s="646"/>
      <c r="G183" s="646"/>
      <c r="H183" s="646"/>
      <c r="I183" s="646"/>
      <c r="J183" s="646"/>
      <c r="K183" s="646"/>
      <c r="L183" s="646"/>
      <c r="M183" s="646"/>
      <c r="N183" s="646"/>
      <c r="O183" s="646"/>
      <c r="P183" s="646"/>
      <c r="Q183" s="646"/>
      <c r="R183" s="646"/>
      <c r="S183" s="646"/>
      <c r="T183" s="646"/>
      <c r="U183" s="122"/>
      <c r="V183" s="123"/>
      <c r="W183" s="232"/>
      <c r="X183" s="232" t="s">
        <v>334</v>
      </c>
      <c r="Y183" s="232"/>
      <c r="Z183" s="232"/>
      <c r="AA183" s="232"/>
      <c r="AB183" s="232"/>
      <c r="AC183" s="232"/>
      <c r="AD183" s="232"/>
      <c r="AE183" s="232"/>
      <c r="AF183" s="307"/>
      <c r="AG183" s="51" t="s">
        <v>9</v>
      </c>
      <c r="AH183" s="306"/>
      <c r="AI183" s="51"/>
      <c r="AJ183" s="51"/>
      <c r="AK183" s="51"/>
      <c r="AL183" s="88" t="s">
        <v>276</v>
      </c>
      <c r="AM183" s="334"/>
      <c r="AN183" s="55"/>
      <c r="AO183" s="232"/>
      <c r="AP183" s="232"/>
      <c r="AQ183" s="232"/>
    </row>
    <row r="184" spans="1:43" ht="11.25" customHeight="1" x14ac:dyDescent="0.2">
      <c r="C184" s="122"/>
      <c r="D184" s="123"/>
      <c r="E184" s="646"/>
      <c r="F184" s="646"/>
      <c r="G184" s="646"/>
      <c r="H184" s="646"/>
      <c r="I184" s="646"/>
      <c r="J184" s="646"/>
      <c r="K184" s="646"/>
      <c r="L184" s="646"/>
      <c r="M184" s="646"/>
      <c r="N184" s="646"/>
      <c r="O184" s="646"/>
      <c r="P184" s="646"/>
      <c r="Q184" s="646"/>
      <c r="R184" s="646"/>
      <c r="S184" s="646"/>
      <c r="T184" s="646"/>
      <c r="U184" s="122"/>
      <c r="V184" s="123"/>
      <c r="W184" s="232"/>
      <c r="X184" s="232" t="s">
        <v>1014</v>
      </c>
      <c r="Y184" s="232"/>
      <c r="Z184" s="232"/>
      <c r="AA184" s="232"/>
      <c r="AB184" s="232"/>
      <c r="AC184" s="232"/>
      <c r="AD184" s="232"/>
      <c r="AE184" s="307"/>
      <c r="AF184" s="51" t="s">
        <v>9</v>
      </c>
      <c r="AG184" s="51"/>
      <c r="AH184" s="51"/>
      <c r="AI184" s="51"/>
      <c r="AJ184" s="51"/>
      <c r="AK184" s="51"/>
      <c r="AL184" s="88" t="s">
        <v>398</v>
      </c>
      <c r="AM184" s="334"/>
      <c r="AN184" s="55"/>
      <c r="AO184" s="232"/>
      <c r="AP184" s="232"/>
      <c r="AQ184" s="232"/>
    </row>
    <row r="185" spans="1:43" ht="11.25" customHeight="1" x14ac:dyDescent="0.2">
      <c r="C185" s="122"/>
      <c r="D185" s="123"/>
      <c r="E185" s="646"/>
      <c r="F185" s="646"/>
      <c r="G185" s="646"/>
      <c r="H185" s="646"/>
      <c r="I185" s="646"/>
      <c r="J185" s="646"/>
      <c r="K185" s="646"/>
      <c r="L185" s="646"/>
      <c r="M185" s="646"/>
      <c r="N185" s="646"/>
      <c r="O185" s="646"/>
      <c r="P185" s="646"/>
      <c r="Q185" s="646"/>
      <c r="R185" s="646"/>
      <c r="S185" s="646"/>
      <c r="T185" s="646"/>
      <c r="U185" s="122"/>
      <c r="V185" s="123"/>
      <c r="W185" s="232"/>
      <c r="X185" s="232" t="s">
        <v>336</v>
      </c>
      <c r="Y185" s="232"/>
      <c r="Z185" s="232"/>
      <c r="AA185" s="232"/>
      <c r="AB185" s="232"/>
      <c r="AC185" s="232"/>
      <c r="AD185" s="232"/>
      <c r="AE185" s="232"/>
      <c r="AF185" s="232"/>
      <c r="AG185" s="232"/>
      <c r="AH185" s="232"/>
      <c r="AI185" s="232"/>
      <c r="AJ185" s="232"/>
      <c r="AK185" s="232"/>
      <c r="AL185" s="88"/>
      <c r="AM185" s="334"/>
      <c r="AN185" s="55"/>
      <c r="AO185" s="232"/>
      <c r="AP185" s="232"/>
      <c r="AQ185" s="232"/>
    </row>
    <row r="186" spans="1:43" ht="11.25" customHeight="1" x14ac:dyDescent="0.2">
      <c r="C186" s="122"/>
      <c r="D186" s="123"/>
      <c r="E186" s="646"/>
      <c r="F186" s="646"/>
      <c r="G186" s="646"/>
      <c r="H186" s="646"/>
      <c r="I186" s="646"/>
      <c r="J186" s="646"/>
      <c r="K186" s="646"/>
      <c r="L186" s="646"/>
      <c r="M186" s="646"/>
      <c r="N186" s="646"/>
      <c r="O186" s="646"/>
      <c r="P186" s="646"/>
      <c r="Q186" s="646"/>
      <c r="R186" s="646"/>
      <c r="S186" s="646"/>
      <c r="T186" s="646"/>
      <c r="U186" s="122"/>
      <c r="V186" s="123"/>
      <c r="W186" s="232"/>
      <c r="X186" s="232"/>
      <c r="Y186" s="232"/>
      <c r="Z186" s="232"/>
      <c r="AA186" s="232"/>
      <c r="AB186" s="232"/>
      <c r="AC186" s="232"/>
      <c r="AD186" s="232"/>
      <c r="AE186" s="232"/>
      <c r="AF186" s="232"/>
      <c r="AG186" s="232"/>
      <c r="AH186" s="232"/>
      <c r="AI186" s="232"/>
      <c r="AJ186" s="232"/>
      <c r="AK186" s="232"/>
      <c r="AL186" s="88"/>
      <c r="AM186" s="334"/>
      <c r="AN186" s="55"/>
      <c r="AO186" s="232"/>
      <c r="AP186" s="232"/>
      <c r="AQ186" s="232"/>
    </row>
    <row r="187" spans="1:43" ht="11.25" customHeight="1" x14ac:dyDescent="0.2">
      <c r="C187" s="122"/>
      <c r="D187" s="123"/>
      <c r="E187" s="646"/>
      <c r="F187" s="646"/>
      <c r="G187" s="646"/>
      <c r="H187" s="646"/>
      <c r="I187" s="646"/>
      <c r="J187" s="646"/>
      <c r="K187" s="646"/>
      <c r="L187" s="646"/>
      <c r="M187" s="646"/>
      <c r="N187" s="646"/>
      <c r="O187" s="646"/>
      <c r="P187" s="646"/>
      <c r="Q187" s="646"/>
      <c r="R187" s="646"/>
      <c r="S187" s="646"/>
      <c r="T187" s="646"/>
      <c r="U187" s="122"/>
      <c r="V187" s="123"/>
      <c r="W187" s="232"/>
      <c r="X187" s="232"/>
      <c r="Y187" s="232"/>
      <c r="Z187" s="232"/>
      <c r="AA187" s="232"/>
      <c r="AB187" s="232"/>
      <c r="AC187" s="232"/>
      <c r="AD187" s="232"/>
      <c r="AE187" s="232"/>
      <c r="AF187" s="232"/>
      <c r="AG187" s="232"/>
      <c r="AH187" s="232"/>
      <c r="AI187" s="232"/>
      <c r="AJ187" s="232"/>
      <c r="AK187" s="232"/>
      <c r="AL187" s="88" t="s">
        <v>337</v>
      </c>
      <c r="AM187" s="334"/>
      <c r="AN187" s="55"/>
      <c r="AO187" s="232"/>
      <c r="AP187" s="232"/>
      <c r="AQ187" s="232"/>
    </row>
    <row r="188" spans="1:43" ht="11.25" customHeight="1" x14ac:dyDescent="0.2">
      <c r="C188" s="122"/>
      <c r="D188" s="123"/>
      <c r="E188" s="646"/>
      <c r="F188" s="646"/>
      <c r="G188" s="646"/>
      <c r="H188" s="646"/>
      <c r="I188" s="646"/>
      <c r="J188" s="646"/>
      <c r="K188" s="646"/>
      <c r="L188" s="646"/>
      <c r="M188" s="646"/>
      <c r="N188" s="646"/>
      <c r="O188" s="646"/>
      <c r="P188" s="646"/>
      <c r="Q188" s="646"/>
      <c r="R188" s="646"/>
      <c r="S188" s="646"/>
      <c r="T188" s="646"/>
      <c r="U188" s="122"/>
      <c r="V188" s="123"/>
      <c r="W188" s="232"/>
      <c r="X188" s="232"/>
      <c r="Y188" s="307"/>
      <c r="Z188" s="309" t="s">
        <v>102</v>
      </c>
      <c r="AA188" s="309"/>
      <c r="AB188" s="309"/>
      <c r="AC188" s="309"/>
      <c r="AD188" s="309"/>
      <c r="AE188" s="309"/>
      <c r="AF188" s="309"/>
      <c r="AG188" s="309"/>
      <c r="AH188" s="309"/>
      <c r="AI188" s="309"/>
      <c r="AJ188" s="309"/>
      <c r="AK188" s="309"/>
      <c r="AL188" s="88"/>
      <c r="AM188" s="334"/>
      <c r="AN188" s="55"/>
      <c r="AO188" s="232"/>
      <c r="AP188" s="232"/>
      <c r="AQ188" s="232"/>
    </row>
    <row r="189" spans="1:43" ht="11.25" customHeight="1" x14ac:dyDescent="0.2">
      <c r="C189" s="122"/>
      <c r="D189" s="123"/>
      <c r="U189" s="122"/>
      <c r="V189" s="123"/>
      <c r="AM189" s="334"/>
      <c r="AN189" s="55"/>
      <c r="AO189" s="232"/>
      <c r="AP189" s="232"/>
      <c r="AQ189" s="232"/>
    </row>
    <row r="190" spans="1:43" ht="11.25" customHeight="1" x14ac:dyDescent="0.2">
      <c r="C190" s="122"/>
      <c r="D190" s="123"/>
      <c r="E190" s="215"/>
      <c r="F190" s="215"/>
      <c r="G190" s="215"/>
      <c r="H190" s="215"/>
      <c r="I190" s="215"/>
      <c r="J190" s="215"/>
      <c r="K190" s="215"/>
      <c r="L190" s="215"/>
      <c r="M190" s="215"/>
      <c r="N190" s="215"/>
      <c r="O190" s="215"/>
      <c r="P190" s="215"/>
      <c r="Q190" s="215"/>
      <c r="R190" s="215"/>
      <c r="S190" s="215"/>
      <c r="T190" s="215"/>
      <c r="U190" s="122"/>
      <c r="V190" s="123"/>
      <c r="W190" s="110" t="s">
        <v>338</v>
      </c>
      <c r="X190" s="232"/>
      <c r="Y190" s="232"/>
      <c r="Z190" s="232"/>
      <c r="AA190" s="232"/>
      <c r="AB190" s="232"/>
      <c r="AC190" s="232"/>
      <c r="AD190" s="232"/>
      <c r="AE190" s="232"/>
      <c r="AF190" s="232"/>
      <c r="AG190" s="232"/>
      <c r="AH190" s="232"/>
      <c r="AI190" s="232"/>
      <c r="AJ190" s="232"/>
      <c r="AK190" s="232"/>
      <c r="AL190" s="88"/>
      <c r="AM190" s="334"/>
      <c r="AN190" s="55"/>
      <c r="AO190" s="232"/>
      <c r="AP190" s="232"/>
      <c r="AQ190" s="232"/>
    </row>
    <row r="191" spans="1:43" ht="11.25" customHeight="1" x14ac:dyDescent="0.2">
      <c r="C191" s="122"/>
      <c r="D191" s="123"/>
      <c r="U191" s="122"/>
      <c r="V191" s="123"/>
      <c r="W191" s="232"/>
      <c r="X191" s="232" t="s">
        <v>339</v>
      </c>
      <c r="Y191" s="232"/>
      <c r="Z191" s="232"/>
      <c r="AA191" s="232"/>
      <c r="AB191" s="232"/>
      <c r="AC191" s="232"/>
      <c r="AE191" s="51" t="s">
        <v>9</v>
      </c>
      <c r="AF191" s="306"/>
      <c r="AG191" s="306"/>
      <c r="AH191" s="306"/>
      <c r="AI191" s="306"/>
      <c r="AJ191" s="306"/>
      <c r="AK191" s="306"/>
      <c r="AL191" s="223" t="s">
        <v>340</v>
      </c>
      <c r="AM191" s="334"/>
      <c r="AN191" s="55"/>
      <c r="AO191" s="232"/>
      <c r="AP191" s="232"/>
      <c r="AQ191" s="232"/>
    </row>
    <row r="192" spans="1:43" ht="11.25" customHeight="1" x14ac:dyDescent="0.2">
      <c r="C192" s="122"/>
      <c r="D192" s="123"/>
      <c r="U192" s="122"/>
      <c r="V192" s="123"/>
      <c r="W192" s="232"/>
      <c r="X192" s="232" t="s">
        <v>341</v>
      </c>
      <c r="Y192" s="232"/>
      <c r="Z192" s="232"/>
      <c r="AA192" s="232"/>
      <c r="AB192" s="232"/>
      <c r="AD192" s="51" t="s">
        <v>9</v>
      </c>
      <c r="AE192" s="306"/>
      <c r="AF192" s="51"/>
      <c r="AG192" s="51"/>
      <c r="AH192" s="51"/>
      <c r="AI192" s="51"/>
      <c r="AJ192" s="51"/>
      <c r="AK192" s="51"/>
      <c r="AL192" s="310" t="s">
        <v>342</v>
      </c>
      <c r="AM192" s="334"/>
      <c r="AN192" s="55"/>
      <c r="AO192" s="232"/>
      <c r="AP192" s="232"/>
      <c r="AQ192" s="232"/>
    </row>
    <row r="193" spans="3:43" ht="11.25" customHeight="1" x14ac:dyDescent="0.2">
      <c r="C193" s="122"/>
      <c r="D193" s="123"/>
      <c r="U193" s="122"/>
      <c r="V193" s="123"/>
      <c r="W193" s="232"/>
      <c r="X193" s="232" t="s">
        <v>400</v>
      </c>
      <c r="Y193" s="308"/>
      <c r="Z193" s="232"/>
      <c r="AA193" s="232"/>
      <c r="AB193" s="232"/>
      <c r="AC193" s="232"/>
      <c r="AD193" s="51" t="s">
        <v>9</v>
      </c>
      <c r="AE193" s="51"/>
      <c r="AF193" s="306"/>
      <c r="AG193" s="306"/>
      <c r="AH193" s="306"/>
      <c r="AI193" s="306"/>
      <c r="AJ193" s="306"/>
      <c r="AK193" s="306"/>
      <c r="AL193" s="223" t="s">
        <v>344</v>
      </c>
      <c r="AM193" s="334"/>
      <c r="AN193" s="55"/>
      <c r="AO193" s="232"/>
      <c r="AP193" s="232"/>
      <c r="AQ193" s="232"/>
    </row>
    <row r="194" spans="3:43" ht="11.25" customHeight="1" x14ac:dyDescent="0.2">
      <c r="C194" s="122"/>
      <c r="D194" s="123"/>
      <c r="U194" s="122"/>
      <c r="V194" s="123"/>
      <c r="W194" s="232"/>
      <c r="X194" s="232" t="s">
        <v>1013</v>
      </c>
      <c r="Y194" s="232"/>
      <c r="Z194" s="232"/>
      <c r="AA194" s="232"/>
      <c r="AB194" s="232"/>
      <c r="AC194" s="232"/>
      <c r="AD194" s="232"/>
      <c r="AE194" s="307"/>
      <c r="AF194" s="307"/>
      <c r="AG194" s="51" t="s">
        <v>836</v>
      </c>
      <c r="AH194" s="306"/>
      <c r="AI194" s="306"/>
      <c r="AJ194" s="51"/>
      <c r="AK194" s="306"/>
      <c r="AL194" s="223" t="s">
        <v>345</v>
      </c>
      <c r="AM194" s="334"/>
      <c r="AN194" s="55"/>
      <c r="AO194" s="232"/>
      <c r="AP194" s="232"/>
      <c r="AQ194" s="232"/>
    </row>
    <row r="195" spans="3:43" ht="11.25" customHeight="1" x14ac:dyDescent="0.2">
      <c r="C195" s="122"/>
      <c r="D195" s="123"/>
      <c r="U195" s="122"/>
      <c r="V195" s="123"/>
      <c r="W195" s="232"/>
      <c r="X195" s="232" t="s">
        <v>399</v>
      </c>
      <c r="Y195" s="232"/>
      <c r="Z195" s="232"/>
      <c r="AA195" s="232"/>
      <c r="AB195" s="51" t="s">
        <v>9</v>
      </c>
      <c r="AC195" s="306"/>
      <c r="AD195" s="306"/>
      <c r="AE195" s="306"/>
      <c r="AF195" s="306"/>
      <c r="AG195" s="306"/>
      <c r="AH195" s="306"/>
      <c r="AI195" s="306"/>
      <c r="AJ195" s="306"/>
      <c r="AK195" s="51"/>
      <c r="AL195" s="89" t="s">
        <v>401</v>
      </c>
      <c r="AM195" s="334"/>
      <c r="AN195" s="55"/>
      <c r="AO195" s="232"/>
      <c r="AP195" s="232"/>
      <c r="AQ195" s="232"/>
    </row>
    <row r="196" spans="3:43" ht="11.25" customHeight="1" x14ac:dyDescent="0.2">
      <c r="C196" s="122"/>
      <c r="D196" s="123"/>
      <c r="U196" s="122"/>
      <c r="V196" s="123"/>
      <c r="W196" s="232"/>
      <c r="X196" s="232" t="s">
        <v>1014</v>
      </c>
      <c r="Y196" s="232"/>
      <c r="Z196" s="232"/>
      <c r="AA196" s="232"/>
      <c r="AB196" s="232"/>
      <c r="AC196" s="232"/>
      <c r="AD196" s="232"/>
      <c r="AE196" s="307"/>
      <c r="AF196" s="51" t="s">
        <v>9</v>
      </c>
      <c r="AG196" s="51"/>
      <c r="AH196" s="51"/>
      <c r="AI196" s="51"/>
      <c r="AJ196" s="51"/>
      <c r="AK196" s="51"/>
      <c r="AL196" s="89" t="s">
        <v>347</v>
      </c>
      <c r="AM196" s="334"/>
      <c r="AN196" s="55"/>
      <c r="AO196" s="232"/>
      <c r="AP196" s="232"/>
      <c r="AQ196" s="232"/>
    </row>
    <row r="197" spans="3:43" ht="11.25" customHeight="1" x14ac:dyDescent="0.2">
      <c r="C197" s="122"/>
      <c r="D197" s="123"/>
      <c r="U197" s="122"/>
      <c r="V197" s="123"/>
      <c r="W197" s="232"/>
      <c r="X197" s="232" t="s">
        <v>346</v>
      </c>
      <c r="Y197" s="232"/>
      <c r="Z197" s="232"/>
      <c r="AA197" s="232"/>
      <c r="AB197" s="232"/>
      <c r="AC197" s="232"/>
      <c r="AD197" s="232"/>
      <c r="AE197" s="232"/>
      <c r="AF197" s="232"/>
      <c r="AG197" s="232"/>
      <c r="AH197" s="232"/>
      <c r="AI197" s="232"/>
      <c r="AJ197" s="232"/>
      <c r="AK197" s="232"/>
      <c r="AL197" s="88"/>
      <c r="AM197" s="334"/>
      <c r="AN197" s="55"/>
      <c r="AO197" s="232"/>
      <c r="AP197" s="232"/>
      <c r="AQ197" s="232"/>
    </row>
    <row r="198" spans="3:43" ht="11.25" customHeight="1" x14ac:dyDescent="0.2">
      <c r="C198" s="122"/>
      <c r="D198" s="123"/>
      <c r="U198" s="122"/>
      <c r="V198" s="123"/>
      <c r="W198" s="232"/>
      <c r="X198" s="232"/>
      <c r="Y198" s="232"/>
      <c r="Z198" s="232"/>
      <c r="AA198" s="232"/>
      <c r="AB198" s="232"/>
      <c r="AC198" s="232"/>
      <c r="AD198" s="232"/>
      <c r="AE198" s="232"/>
      <c r="AF198" s="232"/>
      <c r="AG198" s="232"/>
      <c r="AH198" s="232"/>
      <c r="AI198" s="232"/>
      <c r="AJ198" s="232"/>
      <c r="AK198" s="232"/>
      <c r="AL198" s="88"/>
      <c r="AM198" s="334"/>
      <c r="AN198" s="55"/>
      <c r="AO198" s="232"/>
      <c r="AP198" s="232"/>
      <c r="AQ198" s="232"/>
    </row>
    <row r="199" spans="3:43" ht="11.25" customHeight="1" x14ac:dyDescent="0.2">
      <c r="C199" s="122"/>
      <c r="D199" s="123"/>
      <c r="U199" s="122"/>
      <c r="V199" s="123"/>
      <c r="W199" s="232"/>
      <c r="X199" s="232"/>
      <c r="Y199" s="232"/>
      <c r="Z199" s="232"/>
      <c r="AA199" s="232"/>
      <c r="AB199" s="232"/>
      <c r="AC199" s="232"/>
      <c r="AD199" s="232"/>
      <c r="AE199" s="232"/>
      <c r="AF199" s="232"/>
      <c r="AG199" s="232"/>
      <c r="AH199" s="232"/>
      <c r="AI199" s="232"/>
      <c r="AJ199" s="232"/>
      <c r="AK199" s="232"/>
      <c r="AL199" s="89" t="s">
        <v>402</v>
      </c>
      <c r="AM199" s="334"/>
      <c r="AN199" s="55"/>
      <c r="AO199" s="232"/>
      <c r="AP199" s="232"/>
      <c r="AQ199" s="232"/>
    </row>
    <row r="200" spans="3:43" ht="11.25" customHeight="1" x14ac:dyDescent="0.2">
      <c r="C200" s="122"/>
      <c r="D200" s="123"/>
      <c r="U200" s="122"/>
      <c r="V200" s="123"/>
      <c r="W200" s="232"/>
      <c r="X200" s="232"/>
      <c r="Y200" s="307"/>
      <c r="Z200" s="309" t="s">
        <v>102</v>
      </c>
      <c r="AA200" s="309"/>
      <c r="AB200" s="309"/>
      <c r="AC200" s="309"/>
      <c r="AD200" s="309"/>
      <c r="AE200" s="309"/>
      <c r="AF200" s="309"/>
      <c r="AG200" s="309"/>
      <c r="AH200" s="309"/>
      <c r="AI200" s="309"/>
      <c r="AJ200" s="309"/>
      <c r="AK200" s="309"/>
      <c r="AL200" s="88"/>
      <c r="AM200" s="334"/>
      <c r="AN200" s="55"/>
      <c r="AO200" s="232"/>
      <c r="AP200" s="232"/>
      <c r="AQ200" s="232"/>
    </row>
    <row r="201" spans="3:43" ht="11.25" customHeight="1" x14ac:dyDescent="0.2">
      <c r="C201" s="122"/>
      <c r="D201" s="123"/>
      <c r="U201" s="122"/>
      <c r="V201" s="123"/>
      <c r="W201" s="232"/>
      <c r="X201" s="232"/>
      <c r="Y201" s="307"/>
      <c r="Z201" s="328"/>
      <c r="AA201" s="328"/>
      <c r="AB201" s="328"/>
      <c r="AC201" s="328"/>
      <c r="AD201" s="328"/>
      <c r="AE201" s="328"/>
      <c r="AF201" s="328"/>
      <c r="AG201" s="328"/>
      <c r="AH201" s="328"/>
      <c r="AI201" s="328"/>
      <c r="AJ201" s="328"/>
      <c r="AK201" s="328"/>
      <c r="AL201" s="88"/>
      <c r="AM201" s="334"/>
      <c r="AN201" s="55"/>
      <c r="AO201" s="232"/>
      <c r="AP201" s="232"/>
      <c r="AQ201" s="232"/>
    </row>
    <row r="202" spans="3:43" ht="11.25" customHeight="1" x14ac:dyDescent="0.2">
      <c r="C202" s="122"/>
      <c r="D202" s="123"/>
      <c r="U202" s="122"/>
      <c r="V202" s="123"/>
      <c r="W202" s="110" t="s">
        <v>348</v>
      </c>
      <c r="X202" s="232"/>
      <c r="Y202" s="232"/>
      <c r="Z202" s="232"/>
      <c r="AA202" s="232"/>
      <c r="AB202" s="232"/>
      <c r="AC202" s="232"/>
      <c r="AD202" s="232"/>
      <c r="AE202" s="232"/>
      <c r="AF202" s="232"/>
      <c r="AG202" s="88"/>
      <c r="AH202" s="232"/>
      <c r="AI202" s="232"/>
      <c r="AJ202" s="232"/>
      <c r="AK202" s="232"/>
      <c r="AL202" s="88"/>
      <c r="AM202" s="334"/>
      <c r="AN202" s="55"/>
      <c r="AO202" s="232"/>
      <c r="AP202" s="232"/>
      <c r="AQ202" s="232"/>
    </row>
    <row r="203" spans="3:43" ht="11.25" customHeight="1" x14ac:dyDescent="0.2">
      <c r="C203" s="122"/>
      <c r="D203" s="123"/>
      <c r="U203" s="122"/>
      <c r="V203" s="123"/>
      <c r="W203" s="232"/>
      <c r="X203" s="232" t="s">
        <v>349</v>
      </c>
      <c r="Y203" s="232"/>
      <c r="Z203" s="232"/>
      <c r="AA203" s="232"/>
      <c r="AB203" s="232"/>
      <c r="AC203" s="51" t="s">
        <v>9</v>
      </c>
      <c r="AD203" s="51"/>
      <c r="AE203" s="51"/>
      <c r="AF203" s="51"/>
      <c r="AG203" s="51"/>
      <c r="AH203" s="51"/>
      <c r="AI203" s="51"/>
      <c r="AJ203" s="51"/>
      <c r="AK203" s="51"/>
      <c r="AL203" s="88" t="s">
        <v>350</v>
      </c>
      <c r="AM203" s="334"/>
      <c r="AN203" s="55"/>
      <c r="AO203" s="232"/>
      <c r="AP203" s="232"/>
      <c r="AQ203" s="232"/>
    </row>
    <row r="204" spans="3:43" ht="11.25" customHeight="1" x14ac:dyDescent="0.2">
      <c r="C204" s="122"/>
      <c r="D204" s="123"/>
      <c r="U204" s="122"/>
      <c r="V204" s="123"/>
      <c r="W204" s="232"/>
      <c r="X204" s="232" t="s">
        <v>351</v>
      </c>
      <c r="Y204" s="232"/>
      <c r="Z204" s="232"/>
      <c r="AA204" s="232"/>
      <c r="AB204" s="51" t="s">
        <v>9</v>
      </c>
      <c r="AC204" s="51"/>
      <c r="AD204" s="51"/>
      <c r="AE204" s="51"/>
      <c r="AF204" s="51"/>
      <c r="AG204" s="51"/>
      <c r="AH204" s="51"/>
      <c r="AI204" s="51"/>
      <c r="AJ204" s="51"/>
      <c r="AK204" s="51"/>
      <c r="AL204" s="89" t="s">
        <v>352</v>
      </c>
      <c r="AM204" s="334"/>
      <c r="AN204" s="55"/>
      <c r="AO204" s="232"/>
      <c r="AP204" s="232"/>
      <c r="AQ204" s="232"/>
    </row>
    <row r="205" spans="3:43" ht="11.25" customHeight="1" x14ac:dyDescent="0.2">
      <c r="C205" s="122"/>
      <c r="D205" s="123"/>
      <c r="U205" s="122"/>
      <c r="V205" s="123"/>
      <c r="W205" s="232"/>
      <c r="X205" s="232" t="s">
        <v>353</v>
      </c>
      <c r="Y205" s="232"/>
      <c r="Z205" s="232"/>
      <c r="AA205" s="232"/>
      <c r="AB205" s="232"/>
      <c r="AC205" s="232"/>
      <c r="AD205" s="232"/>
      <c r="AE205" s="232"/>
      <c r="AF205" s="232"/>
      <c r="AG205" s="308"/>
      <c r="AH205" s="232"/>
      <c r="AI205" s="232"/>
      <c r="AJ205" s="232"/>
      <c r="AK205" s="232"/>
      <c r="AL205" s="88"/>
      <c r="AM205" s="334"/>
      <c r="AN205" s="55"/>
      <c r="AO205" s="232"/>
      <c r="AP205" s="232"/>
      <c r="AQ205" s="232"/>
    </row>
    <row r="206" spans="3:43" ht="11.25" customHeight="1" x14ac:dyDescent="0.2">
      <c r="C206" s="122"/>
      <c r="D206" s="123"/>
      <c r="U206" s="122"/>
      <c r="V206" s="123"/>
      <c r="W206" s="232"/>
      <c r="X206" s="232"/>
      <c r="Y206" s="232"/>
      <c r="Z206" s="232"/>
      <c r="AA206" s="232"/>
      <c r="AB206" s="232"/>
      <c r="AC206" s="232"/>
      <c r="AD206" s="232"/>
      <c r="AE206" s="232"/>
      <c r="AF206" s="232"/>
      <c r="AG206" s="308"/>
      <c r="AH206" s="232"/>
      <c r="AI206" s="232"/>
      <c r="AJ206" s="232"/>
      <c r="AK206" s="232"/>
      <c r="AL206" s="88"/>
      <c r="AM206" s="334"/>
      <c r="AN206" s="55"/>
      <c r="AO206" s="232"/>
      <c r="AQ206" s="232"/>
    </row>
    <row r="207" spans="3:43" ht="11.25" customHeight="1" x14ac:dyDescent="0.2">
      <c r="C207" s="122"/>
      <c r="D207" s="123"/>
      <c r="U207" s="122"/>
      <c r="V207" s="123"/>
      <c r="W207" s="232"/>
      <c r="X207" s="232"/>
      <c r="Y207" s="232"/>
      <c r="Z207" s="232"/>
      <c r="AA207" s="232"/>
      <c r="AB207" s="232"/>
      <c r="AC207" s="232"/>
      <c r="AD207" s="232"/>
      <c r="AE207" s="232"/>
      <c r="AF207" s="232"/>
      <c r="AG207" s="308"/>
      <c r="AH207" s="232"/>
      <c r="AI207" s="232"/>
      <c r="AJ207" s="232"/>
      <c r="AK207" s="232"/>
      <c r="AL207" s="89" t="s">
        <v>354</v>
      </c>
      <c r="AM207" s="334"/>
      <c r="AN207" s="55"/>
      <c r="AO207" s="232"/>
      <c r="AP207" s="232"/>
      <c r="AQ207" s="232"/>
    </row>
    <row r="208" spans="3:43" ht="11.25" customHeight="1" x14ac:dyDescent="0.2">
      <c r="C208" s="122"/>
      <c r="D208" s="123"/>
      <c r="U208" s="122"/>
      <c r="V208" s="123"/>
      <c r="W208" s="232"/>
      <c r="X208" s="232"/>
      <c r="Y208" s="309" t="s">
        <v>102</v>
      </c>
      <c r="Z208" s="309"/>
      <c r="AA208" s="309"/>
      <c r="AB208" s="309"/>
      <c r="AC208" s="309"/>
      <c r="AD208" s="309"/>
      <c r="AE208" s="309"/>
      <c r="AF208" s="309"/>
      <c r="AG208" s="309"/>
      <c r="AH208" s="309"/>
      <c r="AI208" s="309"/>
      <c r="AJ208" s="309"/>
      <c r="AK208" s="309"/>
      <c r="AL208" s="88"/>
      <c r="AM208" s="334"/>
      <c r="AN208" s="55"/>
      <c r="AO208" s="232"/>
      <c r="AP208" s="232"/>
      <c r="AQ208" s="232"/>
    </row>
    <row r="209" spans="1:43" ht="11.25" customHeight="1" x14ac:dyDescent="0.2">
      <c r="C209" s="122"/>
      <c r="D209" s="123"/>
      <c r="U209" s="122"/>
      <c r="V209" s="123"/>
      <c r="W209" s="232"/>
      <c r="X209" s="232"/>
      <c r="Y209" s="311"/>
      <c r="Z209" s="311"/>
      <c r="AA209" s="311"/>
      <c r="AB209" s="311"/>
      <c r="AC209" s="311"/>
      <c r="AD209" s="311"/>
      <c r="AE209" s="311"/>
      <c r="AF209" s="311"/>
      <c r="AG209" s="311"/>
      <c r="AH209" s="311"/>
      <c r="AI209" s="311"/>
      <c r="AJ209" s="311"/>
      <c r="AK209" s="311"/>
      <c r="AL209" s="88"/>
      <c r="AM209" s="334"/>
      <c r="AN209" s="55"/>
      <c r="AO209" s="232"/>
      <c r="AP209" s="232"/>
      <c r="AQ209" s="232"/>
    </row>
    <row r="210" spans="1:43" ht="11.25" customHeight="1" x14ac:dyDescent="0.2">
      <c r="C210" s="122"/>
      <c r="D210" s="123"/>
      <c r="U210" s="122"/>
      <c r="V210" s="123"/>
      <c r="W210" s="110" t="s">
        <v>403</v>
      </c>
      <c r="X210" s="232"/>
      <c r="Y210" s="232"/>
      <c r="Z210" s="232"/>
      <c r="AA210" s="232"/>
      <c r="AB210" s="232"/>
      <c r="AC210" s="232"/>
      <c r="AD210" s="232"/>
      <c r="AE210" s="232"/>
      <c r="AF210" s="232"/>
      <c r="AG210" s="232"/>
      <c r="AH210" s="232"/>
      <c r="AI210" s="232"/>
      <c r="AJ210" s="232"/>
      <c r="AK210" s="232"/>
      <c r="AL210" s="88"/>
      <c r="AM210" s="334"/>
      <c r="AN210" s="55"/>
      <c r="AO210" s="232"/>
      <c r="AP210" s="232"/>
      <c r="AQ210" s="232"/>
    </row>
    <row r="211" spans="1:43" ht="11.25" customHeight="1" x14ac:dyDescent="0.2">
      <c r="C211" s="122"/>
      <c r="D211" s="123"/>
      <c r="U211" s="122"/>
      <c r="V211" s="123"/>
      <c r="W211" s="232"/>
      <c r="X211" s="232" t="s">
        <v>463</v>
      </c>
      <c r="Y211" s="232"/>
      <c r="Z211" s="232"/>
      <c r="AA211" s="51" t="s">
        <v>9</v>
      </c>
      <c r="AB211" s="51"/>
      <c r="AC211" s="51"/>
      <c r="AD211" s="51"/>
      <c r="AE211" s="51"/>
      <c r="AF211" s="51"/>
      <c r="AG211" s="51"/>
      <c r="AH211" s="51"/>
      <c r="AI211" s="51"/>
      <c r="AJ211" s="51"/>
      <c r="AK211" s="51"/>
      <c r="AL211" s="89" t="s">
        <v>405</v>
      </c>
      <c r="AM211" s="334"/>
      <c r="AN211" s="55"/>
      <c r="AO211" s="232"/>
      <c r="AP211" s="232"/>
      <c r="AQ211" s="232"/>
    </row>
    <row r="212" spans="1:43" ht="11.25" customHeight="1" x14ac:dyDescent="0.2">
      <c r="C212" s="122"/>
      <c r="D212" s="123"/>
      <c r="U212" s="122"/>
      <c r="V212" s="123"/>
      <c r="W212" s="232"/>
      <c r="X212" s="232" t="s">
        <v>1015</v>
      </c>
      <c r="Y212" s="232"/>
      <c r="Z212" s="232"/>
      <c r="AA212" s="232"/>
      <c r="AB212" s="232"/>
      <c r="AC212" s="51" t="s">
        <v>9</v>
      </c>
      <c r="AD212" s="51"/>
      <c r="AE212" s="51"/>
      <c r="AF212" s="51"/>
      <c r="AG212" s="51"/>
      <c r="AH212" s="51"/>
      <c r="AI212" s="51"/>
      <c r="AJ212" s="51"/>
      <c r="AK212" s="51"/>
      <c r="AL212" s="89" t="s">
        <v>407</v>
      </c>
      <c r="AM212" s="334"/>
      <c r="AN212" s="55"/>
      <c r="AO212" s="232"/>
      <c r="AP212" s="232"/>
      <c r="AQ212" s="232"/>
    </row>
    <row r="213" spans="1:43" ht="11.25" customHeight="1" x14ac:dyDescent="0.2">
      <c r="C213" s="122"/>
      <c r="D213" s="123"/>
      <c r="U213" s="122"/>
      <c r="V213" s="123"/>
      <c r="W213" s="232"/>
      <c r="X213" s="232" t="s">
        <v>1016</v>
      </c>
      <c r="Y213" s="232"/>
      <c r="Z213" s="232"/>
      <c r="AA213" s="232"/>
      <c r="AB213" s="232"/>
      <c r="AC213" s="232"/>
      <c r="AD213" s="232"/>
      <c r="AE213" s="232"/>
      <c r="AF213" s="232"/>
      <c r="AG213" s="51" t="s">
        <v>9</v>
      </c>
      <c r="AH213" s="306"/>
      <c r="AI213" s="51"/>
      <c r="AJ213" s="51"/>
      <c r="AK213" s="51"/>
      <c r="AL213" s="89" t="s">
        <v>409</v>
      </c>
      <c r="AM213" s="334"/>
      <c r="AN213" s="55"/>
      <c r="AO213" s="232"/>
      <c r="AP213" s="232"/>
      <c r="AQ213" s="232"/>
    </row>
    <row r="214" spans="1:43" ht="11.25" customHeight="1" x14ac:dyDescent="0.2">
      <c r="C214" s="122"/>
      <c r="D214" s="123"/>
      <c r="U214" s="122"/>
      <c r="V214" s="123"/>
      <c r="W214" s="232"/>
      <c r="X214" s="232"/>
      <c r="Y214" s="232"/>
      <c r="Z214" s="232"/>
      <c r="AA214" s="232"/>
      <c r="AB214" s="232"/>
      <c r="AC214" s="232"/>
      <c r="AD214" s="232"/>
      <c r="AE214" s="232"/>
      <c r="AF214" s="232"/>
      <c r="AG214" s="232"/>
      <c r="AH214" s="232"/>
      <c r="AI214" s="232"/>
      <c r="AJ214" s="232"/>
      <c r="AK214" s="232"/>
      <c r="AL214" s="89"/>
      <c r="AM214" s="334"/>
      <c r="AN214" s="55"/>
      <c r="AO214" s="232"/>
      <c r="AP214" s="232"/>
      <c r="AQ214" s="232"/>
    </row>
    <row r="215" spans="1:43" ht="11.25" customHeight="1" x14ac:dyDescent="0.2">
      <c r="C215" s="122"/>
      <c r="D215" s="123"/>
      <c r="U215" s="122"/>
      <c r="V215" s="123"/>
      <c r="W215" s="232" t="s">
        <v>253</v>
      </c>
      <c r="X215" s="232"/>
      <c r="Y215" s="232"/>
      <c r="Z215" s="232"/>
      <c r="AA215" s="232"/>
      <c r="AB215" s="232"/>
      <c r="AC215" s="232"/>
      <c r="AD215" s="232"/>
      <c r="AE215" s="232"/>
      <c r="AF215" s="232"/>
      <c r="AG215" s="232"/>
      <c r="AH215" s="232"/>
      <c r="AI215" s="232"/>
      <c r="AJ215" s="232"/>
      <c r="AK215" s="232"/>
      <c r="AL215" s="88" t="s">
        <v>71</v>
      </c>
      <c r="AM215" s="334"/>
      <c r="AN215" s="55"/>
      <c r="AO215" s="232"/>
      <c r="AP215" s="232"/>
      <c r="AQ215" s="232"/>
    </row>
    <row r="216" spans="1:43" ht="11.25" customHeight="1" x14ac:dyDescent="0.2">
      <c r="C216" s="122"/>
      <c r="D216" s="123"/>
      <c r="U216" s="122"/>
      <c r="V216" s="123"/>
      <c r="W216" s="232"/>
      <c r="X216" s="232"/>
      <c r="Y216" s="232"/>
      <c r="Z216" s="663" t="s">
        <v>102</v>
      </c>
      <c r="AA216" s="663"/>
      <c r="AB216" s="663"/>
      <c r="AC216" s="663"/>
      <c r="AD216" s="663"/>
      <c r="AE216" s="663"/>
      <c r="AF216" s="663"/>
      <c r="AG216" s="663"/>
      <c r="AH216" s="663"/>
      <c r="AI216" s="663"/>
      <c r="AJ216" s="663"/>
      <c r="AK216" s="663"/>
      <c r="AL216" s="88"/>
      <c r="AM216" s="334"/>
      <c r="AN216" s="55"/>
      <c r="AO216" s="232"/>
      <c r="AP216" s="232"/>
      <c r="AQ216" s="232"/>
    </row>
    <row r="217" spans="1:43" ht="6" customHeight="1" x14ac:dyDescent="0.2">
      <c r="A217" s="94"/>
      <c r="B217" s="256"/>
      <c r="C217" s="124"/>
      <c r="D217" s="257"/>
      <c r="E217" s="94"/>
      <c r="F217" s="94"/>
      <c r="G217" s="94"/>
      <c r="H217" s="94"/>
      <c r="I217" s="94"/>
      <c r="J217" s="94"/>
      <c r="K217" s="94"/>
      <c r="L217" s="94"/>
      <c r="M217" s="94"/>
      <c r="N217" s="94"/>
      <c r="O217" s="94"/>
      <c r="P217" s="94"/>
      <c r="Q217" s="94"/>
      <c r="R217" s="94"/>
      <c r="S217" s="94"/>
      <c r="T217" s="94"/>
      <c r="U217" s="124"/>
      <c r="V217" s="257"/>
      <c r="W217" s="94"/>
      <c r="X217" s="94"/>
      <c r="Y217" s="94"/>
      <c r="Z217" s="94"/>
      <c r="AA217" s="94"/>
      <c r="AB217" s="94"/>
      <c r="AC217" s="94"/>
      <c r="AD217" s="94"/>
      <c r="AE217" s="94"/>
      <c r="AF217" s="94"/>
      <c r="AG217" s="94"/>
      <c r="AH217" s="94"/>
      <c r="AI217" s="94"/>
      <c r="AJ217" s="94"/>
      <c r="AK217" s="94"/>
      <c r="AL217" s="92"/>
      <c r="AM217" s="52"/>
      <c r="AN217" s="28"/>
      <c r="AO217" s="91"/>
      <c r="AP217" s="91"/>
      <c r="AQ217" s="91"/>
    </row>
    <row r="218" spans="1:43" s="454" customFormat="1" ht="6" customHeight="1" x14ac:dyDescent="0.2">
      <c r="A218" s="212"/>
      <c r="B218" s="230"/>
      <c r="C218" s="380"/>
      <c r="D218" s="381"/>
      <c r="E218" s="212"/>
      <c r="F218" s="212"/>
      <c r="G218" s="212"/>
      <c r="H218" s="212"/>
      <c r="I218" s="212"/>
      <c r="J218" s="212"/>
      <c r="K218" s="212"/>
      <c r="L218" s="212"/>
      <c r="M218" s="212"/>
      <c r="N218" s="212"/>
      <c r="O218" s="212"/>
      <c r="P218" s="212"/>
      <c r="Q218" s="212"/>
      <c r="R218" s="212"/>
      <c r="S218" s="212"/>
      <c r="T218" s="212"/>
      <c r="U218" s="380"/>
      <c r="V218" s="381"/>
      <c r="W218" s="212"/>
      <c r="X218" s="212"/>
      <c r="Y218" s="212"/>
      <c r="Z218" s="212"/>
      <c r="AA218" s="212"/>
      <c r="AB218" s="212"/>
      <c r="AC218" s="212"/>
      <c r="AD218" s="212"/>
      <c r="AE218" s="212"/>
      <c r="AF218" s="212"/>
      <c r="AG218" s="212"/>
      <c r="AH218" s="212"/>
      <c r="AI218" s="212"/>
      <c r="AJ218" s="212"/>
      <c r="AK218" s="212"/>
      <c r="AL218" s="450"/>
      <c r="AM218" s="451"/>
      <c r="AN218" s="452"/>
      <c r="AO218" s="453"/>
      <c r="AP218" s="453"/>
      <c r="AQ218" s="453"/>
    </row>
    <row r="219" spans="1:43" s="454" customFormat="1" ht="11.25" customHeight="1" x14ac:dyDescent="0.2">
      <c r="A219"/>
      <c r="B219" s="146">
        <v>1027</v>
      </c>
      <c r="C219" s="122"/>
      <c r="D219" s="123"/>
      <c r="E219" s="731" t="str">
        <f ca="1">VLOOKUP(INDIRECT(ADDRESS(ROW(),COLUMN()-3)),Language_Translations,MATCH(Language_Selected,Language_Options,0),FALSE)</f>
        <v>Did you get the results of the test?</v>
      </c>
      <c r="F219" s="731"/>
      <c r="G219" s="731"/>
      <c r="H219" s="731"/>
      <c r="I219" s="731"/>
      <c r="J219" s="731"/>
      <c r="K219" s="731"/>
      <c r="L219" s="731"/>
      <c r="M219" s="731"/>
      <c r="N219" s="731"/>
      <c r="O219" s="731"/>
      <c r="P219" s="731"/>
      <c r="Q219" s="731"/>
      <c r="R219" s="731"/>
      <c r="S219" s="731"/>
      <c r="T219" s="731"/>
      <c r="U219" s="254"/>
      <c r="V219" s="123"/>
      <c r="W219" t="s">
        <v>112</v>
      </c>
      <c r="X219"/>
      <c r="Y219" s="111" t="s">
        <v>9</v>
      </c>
      <c r="Z219" s="111"/>
      <c r="AA219" s="111"/>
      <c r="AB219" s="111"/>
      <c r="AC219" s="111"/>
      <c r="AD219" s="111"/>
      <c r="AE219" s="111"/>
      <c r="AF219" s="111"/>
      <c r="AG219" s="111"/>
      <c r="AH219" s="111"/>
      <c r="AI219" s="111"/>
      <c r="AJ219" s="111"/>
      <c r="AK219" s="111"/>
      <c r="AL219" s="84" t="s">
        <v>87</v>
      </c>
      <c r="AM219" s="122"/>
      <c r="AN219" s="123"/>
      <c r="AO219"/>
      <c r="AP219"/>
    </row>
    <row r="220" spans="1:43" s="454" customFormat="1" x14ac:dyDescent="0.2">
      <c r="A220"/>
      <c r="B220" s="255"/>
      <c r="C220" s="122"/>
      <c r="D220" s="123"/>
      <c r="E220" s="731"/>
      <c r="F220" s="731"/>
      <c r="G220" s="731"/>
      <c r="H220" s="731"/>
      <c r="I220" s="731"/>
      <c r="J220" s="731"/>
      <c r="K220" s="731"/>
      <c r="L220" s="731"/>
      <c r="M220" s="731"/>
      <c r="N220" s="731"/>
      <c r="O220" s="731"/>
      <c r="P220" s="731"/>
      <c r="Q220" s="731"/>
      <c r="R220" s="731"/>
      <c r="S220" s="731"/>
      <c r="T220" s="731"/>
      <c r="U220" s="254"/>
      <c r="V220" s="123"/>
      <c r="W220" t="s">
        <v>113</v>
      </c>
      <c r="X220"/>
      <c r="Y220" s="111" t="s">
        <v>9</v>
      </c>
      <c r="Z220" s="111"/>
      <c r="AA220" s="111"/>
      <c r="AB220" s="111"/>
      <c r="AC220" s="111"/>
      <c r="AD220" s="111"/>
      <c r="AE220" s="111"/>
      <c r="AF220" s="111"/>
      <c r="AG220" s="111"/>
      <c r="AH220" s="111"/>
      <c r="AI220" s="111"/>
      <c r="AJ220" s="111"/>
      <c r="AK220" s="111"/>
      <c r="AL220" s="84" t="s">
        <v>89</v>
      </c>
      <c r="AM220" s="122"/>
      <c r="AN220" s="123"/>
      <c r="AO220"/>
      <c r="AP220" s="140">
        <v>1031</v>
      </c>
    </row>
    <row r="221" spans="1:43" s="454" customFormat="1" ht="6" customHeight="1" x14ac:dyDescent="0.2">
      <c r="A221" s="94"/>
      <c r="B221" s="256"/>
      <c r="C221" s="124"/>
      <c r="D221" s="257"/>
      <c r="E221" s="94"/>
      <c r="F221" s="94"/>
      <c r="G221" s="94"/>
      <c r="H221" s="94"/>
      <c r="I221" s="94"/>
      <c r="J221" s="94"/>
      <c r="K221" s="94"/>
      <c r="L221" s="94"/>
      <c r="M221" s="94"/>
      <c r="N221" s="94"/>
      <c r="O221" s="94"/>
      <c r="P221" s="94"/>
      <c r="Q221" s="94"/>
      <c r="R221" s="94"/>
      <c r="S221" s="94"/>
      <c r="T221" s="94"/>
      <c r="U221" s="124"/>
      <c r="V221" s="257"/>
      <c r="W221" s="94"/>
      <c r="X221" s="94"/>
      <c r="Y221" s="94"/>
      <c r="Z221" s="94"/>
      <c r="AA221" s="94"/>
      <c r="AB221" s="94"/>
      <c r="AC221" s="94"/>
      <c r="AD221" s="94"/>
      <c r="AE221" s="94"/>
      <c r="AF221" s="94"/>
      <c r="AG221" s="94"/>
      <c r="AH221" s="94"/>
      <c r="AI221" s="94"/>
      <c r="AJ221" s="94"/>
      <c r="AK221" s="94"/>
      <c r="AL221" s="447"/>
      <c r="AM221" s="124"/>
      <c r="AN221" s="257"/>
      <c r="AO221" s="94"/>
      <c r="AP221" s="94"/>
      <c r="AQ221" s="455"/>
    </row>
    <row r="222" spans="1:43" s="454" customFormat="1" ht="6" customHeight="1" x14ac:dyDescent="0.2">
      <c r="A222" s="212"/>
      <c r="B222" s="230"/>
      <c r="C222" s="380"/>
      <c r="D222" s="381"/>
      <c r="E222" s="212"/>
      <c r="F222" s="212"/>
      <c r="G222" s="212"/>
      <c r="H222" s="212"/>
      <c r="I222" s="212"/>
      <c r="J222" s="212"/>
      <c r="K222" s="212"/>
      <c r="L222" s="212"/>
      <c r="M222" s="212"/>
      <c r="N222" s="212"/>
      <c r="O222" s="212"/>
      <c r="P222" s="212"/>
      <c r="Q222" s="212"/>
      <c r="R222" s="212"/>
      <c r="S222" s="212"/>
      <c r="T222" s="212"/>
      <c r="U222" s="380"/>
      <c r="V222" s="381"/>
      <c r="W222" s="212"/>
      <c r="X222" s="212"/>
      <c r="Y222" s="212"/>
      <c r="Z222" s="212"/>
      <c r="AA222" s="212"/>
      <c r="AB222" s="212"/>
      <c r="AC222" s="212"/>
      <c r="AD222" s="212"/>
      <c r="AE222" s="212"/>
      <c r="AF222" s="212"/>
      <c r="AG222" s="212"/>
      <c r="AH222" s="212"/>
      <c r="AI222" s="212"/>
      <c r="AJ222" s="212"/>
      <c r="AK222" s="212"/>
      <c r="AL222" s="214"/>
      <c r="AM222" s="380"/>
      <c r="AN222" s="381"/>
      <c r="AO222" s="212"/>
      <c r="AP222" s="212"/>
      <c r="AQ222" s="453"/>
    </row>
    <row r="223" spans="1:43" s="454" customFormat="1" ht="11.25" customHeight="1" x14ac:dyDescent="0.2">
      <c r="A223"/>
      <c r="B223" s="146">
        <v>1028</v>
      </c>
      <c r="C223" s="122"/>
      <c r="D223" s="123"/>
      <c r="E223" s="731" t="str">
        <f ca="1">VLOOKUP(INDIRECT(ADDRESS(ROW(),COLUMN()-3)),Language_Translations,MATCH(Language_Selected,Language_Options,0),FALSE)</f>
        <v>What was the result of the test?</v>
      </c>
      <c r="F223" s="731"/>
      <c r="G223" s="731"/>
      <c r="H223" s="731"/>
      <c r="I223" s="731"/>
      <c r="J223" s="731"/>
      <c r="K223" s="731"/>
      <c r="L223" s="731"/>
      <c r="M223" s="731"/>
      <c r="N223" s="731"/>
      <c r="O223" s="731"/>
      <c r="P223" s="731"/>
      <c r="Q223" s="731"/>
      <c r="R223" s="731"/>
      <c r="S223" s="731"/>
      <c r="T223" s="731"/>
      <c r="U223" s="254"/>
      <c r="V223" s="123"/>
      <c r="W223" t="s">
        <v>1021</v>
      </c>
      <c r="X223"/>
      <c r="Y223"/>
      <c r="Z223" s="111" t="s">
        <v>9</v>
      </c>
      <c r="AA223" s="111"/>
      <c r="AB223" s="111"/>
      <c r="AC223" s="111"/>
      <c r="AD223" s="111"/>
      <c r="AE223" s="111"/>
      <c r="AF223" s="111"/>
      <c r="AG223" s="111"/>
      <c r="AH223" s="111"/>
      <c r="AI223" s="111"/>
      <c r="AJ223" s="111"/>
      <c r="AK223" s="111"/>
      <c r="AL223" s="84" t="s">
        <v>87</v>
      </c>
      <c r="AM223" s="122"/>
      <c r="AN223" s="123"/>
      <c r="AO223"/>
      <c r="AP223"/>
    </row>
    <row r="224" spans="1:43" s="454" customFormat="1" ht="11.25" customHeight="1" x14ac:dyDescent="0.2">
      <c r="A224"/>
      <c r="B224" s="125"/>
      <c r="C224" s="122"/>
      <c r="D224" s="123"/>
      <c r="E224" s="731"/>
      <c r="F224" s="731"/>
      <c r="G224" s="731"/>
      <c r="H224" s="731"/>
      <c r="I224" s="731"/>
      <c r="J224" s="731"/>
      <c r="K224" s="731"/>
      <c r="L224" s="731"/>
      <c r="M224" s="731"/>
      <c r="N224" s="731"/>
      <c r="O224" s="731"/>
      <c r="P224" s="731"/>
      <c r="Q224" s="731"/>
      <c r="R224" s="731"/>
      <c r="S224" s="731"/>
      <c r="T224" s="731"/>
      <c r="U224" s="254"/>
      <c r="V224" s="123"/>
      <c r="W224" t="s">
        <v>1022</v>
      </c>
      <c r="X224"/>
      <c r="Y224"/>
      <c r="Z224" s="111"/>
      <c r="AA224" s="111" t="s">
        <v>9</v>
      </c>
      <c r="AB224" s="111"/>
      <c r="AC224" s="111"/>
      <c r="AD224" s="111"/>
      <c r="AE224" s="111"/>
      <c r="AF224" s="111"/>
      <c r="AG224" s="111"/>
      <c r="AH224" s="111"/>
      <c r="AI224" s="111"/>
      <c r="AJ224" s="111"/>
      <c r="AK224" s="111"/>
      <c r="AL224" s="84" t="s">
        <v>89</v>
      </c>
      <c r="AM224" s="122"/>
      <c r="AN224" s="123"/>
      <c r="AO224"/>
      <c r="AP224"/>
    </row>
    <row r="225" spans="1:43" s="454" customFormat="1" ht="11.25" customHeight="1" x14ac:dyDescent="0.2">
      <c r="A225"/>
      <c r="B225" s="125"/>
      <c r="C225" s="122"/>
      <c r="D225" s="123"/>
      <c r="E225" s="731"/>
      <c r="F225" s="731"/>
      <c r="G225" s="731"/>
      <c r="H225" s="731"/>
      <c r="I225" s="731"/>
      <c r="J225" s="731"/>
      <c r="K225" s="731"/>
      <c r="L225" s="731"/>
      <c r="M225" s="731"/>
      <c r="N225" s="731"/>
      <c r="O225" s="731"/>
      <c r="P225" s="731"/>
      <c r="Q225" s="731"/>
      <c r="R225" s="731"/>
      <c r="S225" s="731"/>
      <c r="T225" s="731"/>
      <c r="U225" s="254"/>
      <c r="V225" s="123"/>
      <c r="W225" t="s">
        <v>1023</v>
      </c>
      <c r="X225"/>
      <c r="Y225" s="111"/>
      <c r="Z225" s="111"/>
      <c r="AA225" s="111"/>
      <c r="AB225" s="111"/>
      <c r="AC225" s="111" t="s">
        <v>9</v>
      </c>
      <c r="AD225" s="111"/>
      <c r="AE225" s="111"/>
      <c r="AF225" s="111"/>
      <c r="AG225" s="111"/>
      <c r="AH225" s="111"/>
      <c r="AI225" s="111"/>
      <c r="AJ225" s="111"/>
      <c r="AK225" s="111"/>
      <c r="AL225" s="84" t="s">
        <v>91</v>
      </c>
      <c r="AM225" s="122"/>
      <c r="AN225" s="123"/>
      <c r="AO225"/>
      <c r="AP225" s="685">
        <v>1031</v>
      </c>
      <c r="AQ225" s="685"/>
    </row>
    <row r="226" spans="1:43" s="454" customFormat="1" ht="11.25" customHeight="1" x14ac:dyDescent="0.2">
      <c r="A226"/>
      <c r="B226" s="125"/>
      <c r="C226" s="122"/>
      <c r="D226" s="123"/>
      <c r="E226" s="731"/>
      <c r="F226" s="731"/>
      <c r="G226" s="731"/>
      <c r="H226" s="731"/>
      <c r="I226" s="731"/>
      <c r="J226" s="731"/>
      <c r="K226" s="731"/>
      <c r="L226" s="731"/>
      <c r="M226" s="731"/>
      <c r="N226" s="731"/>
      <c r="O226" s="731"/>
      <c r="P226" s="731"/>
      <c r="Q226" s="731"/>
      <c r="R226" s="731"/>
      <c r="S226" s="731"/>
      <c r="T226" s="731"/>
      <c r="U226" s="254"/>
      <c r="V226" s="123"/>
      <c r="W226" t="s">
        <v>1024</v>
      </c>
      <c r="X226"/>
      <c r="Y226" s="111"/>
      <c r="Z226" s="111"/>
      <c r="AA226" s="111"/>
      <c r="AB226" s="111"/>
      <c r="AC226" s="111"/>
      <c r="AD226" s="111"/>
      <c r="AE226" s="111" t="s">
        <v>9</v>
      </c>
      <c r="AF226" s="111"/>
      <c r="AG226" s="111"/>
      <c r="AH226" s="111"/>
      <c r="AI226" s="111"/>
      <c r="AJ226" s="111"/>
      <c r="AK226" s="111"/>
      <c r="AL226" s="84" t="s">
        <v>109</v>
      </c>
      <c r="AM226" s="122"/>
      <c r="AN226" s="123"/>
      <c r="AO226"/>
      <c r="AP226" s="685"/>
      <c r="AQ226" s="685"/>
    </row>
    <row r="227" spans="1:43" s="454" customFormat="1" x14ac:dyDescent="0.2">
      <c r="A227"/>
      <c r="B227" s="255"/>
      <c r="C227" s="122"/>
      <c r="D227" s="123"/>
      <c r="E227" s="731"/>
      <c r="F227" s="731"/>
      <c r="G227" s="731"/>
      <c r="H227" s="731"/>
      <c r="I227" s="731"/>
      <c r="J227" s="731"/>
      <c r="K227" s="731"/>
      <c r="L227" s="731"/>
      <c r="M227" s="731"/>
      <c r="N227" s="731"/>
      <c r="O227" s="731"/>
      <c r="P227" s="731"/>
      <c r="Q227" s="731"/>
      <c r="R227" s="731"/>
      <c r="S227" s="731"/>
      <c r="T227" s="731"/>
      <c r="U227" s="254"/>
      <c r="V227" s="123"/>
      <c r="W227" t="s">
        <v>1025</v>
      </c>
      <c r="X227"/>
      <c r="Y227"/>
      <c r="Z227"/>
      <c r="AA227"/>
      <c r="AB227"/>
      <c r="AC227"/>
      <c r="AD227"/>
      <c r="AE227"/>
      <c r="AF227"/>
      <c r="AH227" s="111" t="s">
        <v>9</v>
      </c>
      <c r="AI227" s="111"/>
      <c r="AJ227" s="111"/>
      <c r="AK227" s="111"/>
      <c r="AL227" s="84" t="s">
        <v>111</v>
      </c>
      <c r="AM227" s="122"/>
      <c r="AN227" s="123"/>
      <c r="AO227"/>
      <c r="AP227"/>
    </row>
    <row r="228" spans="1:43" s="454" customFormat="1" ht="6" customHeight="1" x14ac:dyDescent="0.2">
      <c r="A228" s="94"/>
      <c r="B228" s="256"/>
      <c r="C228" s="124"/>
      <c r="D228" s="257"/>
      <c r="E228" s="94"/>
      <c r="F228" s="94"/>
      <c r="G228" s="94"/>
      <c r="H228" s="94"/>
      <c r="I228" s="94"/>
      <c r="J228" s="94"/>
      <c r="K228" s="94"/>
      <c r="L228" s="94"/>
      <c r="M228" s="94"/>
      <c r="N228" s="94"/>
      <c r="O228" s="94"/>
      <c r="P228" s="94"/>
      <c r="Q228" s="94"/>
      <c r="R228" s="94"/>
      <c r="S228" s="94"/>
      <c r="T228" s="94"/>
      <c r="U228" s="124"/>
      <c r="V228" s="257"/>
      <c r="W228" s="94"/>
      <c r="X228" s="94"/>
      <c r="Y228" s="94"/>
      <c r="Z228" s="94"/>
      <c r="AA228" s="94"/>
      <c r="AB228" s="94"/>
      <c r="AC228" s="94"/>
      <c r="AD228" s="94"/>
      <c r="AE228" s="94"/>
      <c r="AF228" s="94"/>
      <c r="AG228" s="94"/>
      <c r="AH228" s="94"/>
      <c r="AI228" s="94"/>
      <c r="AJ228" s="94"/>
      <c r="AK228" s="94"/>
      <c r="AL228" s="456"/>
      <c r="AM228" s="457"/>
      <c r="AN228" s="458"/>
      <c r="AO228" s="455"/>
      <c r="AP228" s="455"/>
      <c r="AQ228" s="455"/>
    </row>
    <row r="229" spans="1:43" s="454" customFormat="1" ht="6" customHeight="1" x14ac:dyDescent="0.2">
      <c r="A229" s="212"/>
      <c r="B229" s="230"/>
      <c r="C229" s="380"/>
      <c r="D229" s="381"/>
      <c r="E229" s="212"/>
      <c r="F229" s="212"/>
      <c r="G229" s="212"/>
      <c r="H229" s="212"/>
      <c r="I229" s="212"/>
      <c r="J229" s="212"/>
      <c r="K229" s="212"/>
      <c r="L229" s="212"/>
      <c r="M229" s="212"/>
      <c r="N229" s="212"/>
      <c r="O229" s="212"/>
      <c r="P229" s="212"/>
      <c r="Q229" s="212"/>
      <c r="R229" s="212"/>
      <c r="S229" s="212"/>
      <c r="T229" s="212"/>
      <c r="U229" s="380"/>
      <c r="V229" s="381"/>
      <c r="W229" s="212"/>
      <c r="X229" s="212"/>
      <c r="Y229" s="212"/>
      <c r="Z229" s="212"/>
      <c r="AA229" s="212"/>
      <c r="AB229" s="212"/>
      <c r="AC229" s="212"/>
      <c r="AD229" s="212"/>
      <c r="AE229" s="212"/>
      <c r="AF229" s="212"/>
      <c r="AG229" s="212"/>
      <c r="AH229" s="212"/>
      <c r="AI229" s="212"/>
      <c r="AJ229" s="212"/>
      <c r="AK229" s="212"/>
      <c r="AL229" s="26"/>
      <c r="AM229" s="50"/>
      <c r="AN229" s="452"/>
      <c r="AO229" s="453"/>
      <c r="AP229" s="453"/>
      <c r="AQ229" s="453"/>
    </row>
    <row r="230" spans="1:43" s="454" customFormat="1" ht="11.25" customHeight="1" x14ac:dyDescent="0.2">
      <c r="A230"/>
      <c r="B230" s="146">
        <v>1029</v>
      </c>
      <c r="C230" s="122"/>
      <c r="D230" s="123"/>
      <c r="E230" s="700" t="str">
        <f ca="1">VLOOKUP(INDIRECT(ADDRESS(ROW(),COLUMN()-3)),Language_Translations,MATCH(Language_Selected,Language_Options,0),FALSE)</f>
        <v>In what month and year did you receive your first HIV-positive test result?</v>
      </c>
      <c r="F230" s="700"/>
      <c r="G230" s="700"/>
      <c r="H230" s="700"/>
      <c r="I230" s="700"/>
      <c r="J230" s="700"/>
      <c r="K230" s="700"/>
      <c r="L230" s="700"/>
      <c r="M230" s="700"/>
      <c r="N230" s="700"/>
      <c r="O230" s="700"/>
      <c r="P230" s="700"/>
      <c r="Q230" s="700"/>
      <c r="R230" s="700"/>
      <c r="S230" s="700"/>
      <c r="T230" s="700"/>
      <c r="U230" s="254"/>
      <c r="V230" s="123"/>
      <c r="W230"/>
      <c r="X230"/>
      <c r="Y230"/>
      <c r="Z230"/>
      <c r="AA230"/>
      <c r="AB230"/>
      <c r="AC230"/>
      <c r="AD230"/>
      <c r="AE230"/>
      <c r="AF230"/>
      <c r="AG230"/>
      <c r="AH230"/>
      <c r="AI230" s="381"/>
      <c r="AJ230" s="380"/>
      <c r="AK230" s="381"/>
      <c r="AL230" s="23"/>
      <c r="AM230" s="334"/>
      <c r="AN230" s="459"/>
    </row>
    <row r="231" spans="1:43" s="454" customFormat="1" ht="11.25" customHeight="1" x14ac:dyDescent="0.2">
      <c r="A231"/>
      <c r="B231" s="93"/>
      <c r="C231" s="122"/>
      <c r="D231" s="123"/>
      <c r="E231" s="700"/>
      <c r="F231" s="700"/>
      <c r="G231" s="700"/>
      <c r="H231" s="700"/>
      <c r="I231" s="700"/>
      <c r="J231" s="700"/>
      <c r="K231" s="700"/>
      <c r="L231" s="700"/>
      <c r="M231" s="700"/>
      <c r="N231" s="700"/>
      <c r="O231" s="700"/>
      <c r="P231" s="700"/>
      <c r="Q231" s="700"/>
      <c r="R231" s="700"/>
      <c r="S231" s="700"/>
      <c r="T231" s="700"/>
      <c r="U231" s="254"/>
      <c r="V231" s="123"/>
      <c r="W231" t="s">
        <v>16</v>
      </c>
      <c r="X231"/>
      <c r="Y231"/>
      <c r="Z231" s="111" t="s">
        <v>9</v>
      </c>
      <c r="AA231" s="111"/>
      <c r="AB231" s="111"/>
      <c r="AC231" s="111"/>
      <c r="AD231" s="111"/>
      <c r="AE231" s="111"/>
      <c r="AF231" s="111"/>
      <c r="AG231" s="111"/>
      <c r="AH231" s="111"/>
      <c r="AI231" s="257"/>
      <c r="AJ231" s="124"/>
      <c r="AK231" s="257"/>
      <c r="AL231" s="24"/>
      <c r="AM231" s="334"/>
      <c r="AN231" s="459"/>
    </row>
    <row r="232" spans="1:43" s="454" customFormat="1" ht="11.25" customHeight="1" x14ac:dyDescent="0.2">
      <c r="A232"/>
      <c r="B232" s="125"/>
      <c r="C232" s="122"/>
      <c r="D232" s="123"/>
      <c r="E232" s="700"/>
      <c r="F232" s="700"/>
      <c r="G232" s="700"/>
      <c r="H232" s="700"/>
      <c r="I232" s="700"/>
      <c r="J232" s="700"/>
      <c r="K232" s="700"/>
      <c r="L232" s="700"/>
      <c r="M232" s="700"/>
      <c r="N232" s="700"/>
      <c r="O232" s="700"/>
      <c r="P232" s="700"/>
      <c r="Q232" s="700"/>
      <c r="R232" s="700"/>
      <c r="S232" s="700"/>
      <c r="T232" s="700"/>
      <c r="U232" s="254"/>
      <c r="V232" s="123"/>
      <c r="W232"/>
      <c r="X232"/>
      <c r="Y232"/>
      <c r="Z232"/>
      <c r="AA232"/>
      <c r="AB232"/>
      <c r="AC232"/>
      <c r="AD232"/>
      <c r="AE232"/>
      <c r="AF232"/>
      <c r="AG232"/>
      <c r="AH232"/>
      <c r="AI232"/>
      <c r="AJ232"/>
      <c r="AK232"/>
      <c r="AL232" s="88"/>
      <c r="AM232" s="334"/>
      <c r="AN232" s="459"/>
    </row>
    <row r="233" spans="1:43" s="454" customFormat="1" ht="11.25" customHeight="1" x14ac:dyDescent="0.2">
      <c r="A233"/>
      <c r="B233" s="125"/>
      <c r="C233" s="122"/>
      <c r="D233" s="123"/>
      <c r="E233" s="700"/>
      <c r="F233" s="700"/>
      <c r="G233" s="700"/>
      <c r="H233" s="700"/>
      <c r="I233" s="700"/>
      <c r="J233" s="700"/>
      <c r="K233" s="700"/>
      <c r="L233" s="700"/>
      <c r="M233" s="700"/>
      <c r="N233" s="700"/>
      <c r="O233" s="700"/>
      <c r="P233" s="700"/>
      <c r="Q233" s="700"/>
      <c r="R233" s="700"/>
      <c r="S233" s="700"/>
      <c r="T233" s="700"/>
      <c r="U233" s="254"/>
      <c r="V233" s="123"/>
      <c r="W233" t="s">
        <v>82</v>
      </c>
      <c r="X233"/>
      <c r="Y233"/>
      <c r="Z233"/>
      <c r="AA233"/>
      <c r="AB233"/>
      <c r="AC233"/>
      <c r="AD233"/>
      <c r="AE233" s="111" t="s">
        <v>9</v>
      </c>
      <c r="AF233" s="111"/>
      <c r="AG233" s="111"/>
      <c r="AH233" s="111"/>
      <c r="AI233" s="111"/>
      <c r="AJ233" s="111"/>
      <c r="AK233" s="111"/>
      <c r="AL233" s="89" t="s">
        <v>83</v>
      </c>
      <c r="AM233" s="334"/>
      <c r="AN233" s="459"/>
    </row>
    <row r="234" spans="1:43" s="454" customFormat="1" ht="11.25" customHeight="1" x14ac:dyDescent="0.2">
      <c r="A234"/>
      <c r="B234" s="125"/>
      <c r="C234" s="122"/>
      <c r="D234" s="123"/>
      <c r="E234" s="700"/>
      <c r="F234" s="700"/>
      <c r="G234" s="700"/>
      <c r="H234" s="700"/>
      <c r="I234" s="700"/>
      <c r="J234" s="700"/>
      <c r="K234" s="700"/>
      <c r="L234" s="700"/>
      <c r="M234" s="700"/>
      <c r="N234" s="700"/>
      <c r="O234" s="700"/>
      <c r="P234" s="700"/>
      <c r="Q234" s="700"/>
      <c r="R234" s="700"/>
      <c r="S234" s="700"/>
      <c r="T234" s="700"/>
      <c r="U234" s="254"/>
      <c r="V234" s="123"/>
      <c r="W234"/>
      <c r="X234"/>
      <c r="Y234"/>
      <c r="Z234"/>
      <c r="AA234"/>
      <c r="AB234"/>
      <c r="AC234"/>
      <c r="AD234"/>
      <c r="AE234"/>
      <c r="AF234"/>
      <c r="AG234"/>
      <c r="AH234"/>
      <c r="AI234"/>
      <c r="AJ234"/>
      <c r="AK234"/>
      <c r="AL234" s="89"/>
      <c r="AM234" s="334"/>
      <c r="AN234" s="459"/>
    </row>
    <row r="235" spans="1:43" s="454" customFormat="1" ht="11.25" customHeight="1" x14ac:dyDescent="0.2">
      <c r="A235"/>
      <c r="B235" s="125"/>
      <c r="C235" s="122"/>
      <c r="D235" s="123"/>
      <c r="E235" s="460"/>
      <c r="F235" s="460"/>
      <c r="G235" s="460"/>
      <c r="H235" s="460"/>
      <c r="I235" s="460"/>
      <c r="J235" s="460"/>
      <c r="K235" s="460"/>
      <c r="L235" s="460"/>
      <c r="M235" s="460"/>
      <c r="N235" s="460"/>
      <c r="O235" s="460"/>
      <c r="P235" s="460"/>
      <c r="Q235" s="460"/>
      <c r="R235" s="460"/>
      <c r="S235" s="460"/>
      <c r="T235" s="460"/>
      <c r="U235" s="254"/>
      <c r="V235" s="123"/>
      <c r="W235"/>
      <c r="X235"/>
      <c r="Y235"/>
      <c r="Z235"/>
      <c r="AA235"/>
      <c r="AB235"/>
      <c r="AC235"/>
      <c r="AD235"/>
      <c r="AE235" s="381"/>
      <c r="AF235" s="380"/>
      <c r="AG235" s="381"/>
      <c r="AH235" s="380"/>
      <c r="AI235" s="381"/>
      <c r="AJ235" s="380"/>
      <c r="AK235" s="381"/>
      <c r="AL235" s="23"/>
      <c r="AM235" s="334"/>
      <c r="AN235" s="459"/>
    </row>
    <row r="236" spans="1:43" s="454" customFormat="1" ht="11.25" customHeight="1" x14ac:dyDescent="0.2">
      <c r="A236"/>
      <c r="B236" s="125"/>
      <c r="C236" s="122"/>
      <c r="D236" s="123"/>
      <c r="E236" s="460"/>
      <c r="F236" s="460"/>
      <c r="G236" s="460"/>
      <c r="H236" s="460"/>
      <c r="I236" s="460"/>
      <c r="J236" s="460"/>
      <c r="K236" s="460"/>
      <c r="L236" s="460"/>
      <c r="M236" s="460"/>
      <c r="N236" s="460"/>
      <c r="O236" s="460"/>
      <c r="P236" s="460"/>
      <c r="Q236" s="460"/>
      <c r="R236" s="460"/>
      <c r="S236" s="460"/>
      <c r="T236" s="460"/>
      <c r="U236" s="254"/>
      <c r="V236" s="123"/>
      <c r="W236" t="s">
        <v>17</v>
      </c>
      <c r="X236"/>
      <c r="Y236"/>
      <c r="Z236" s="111" t="s">
        <v>9</v>
      </c>
      <c r="AA236" s="111"/>
      <c r="AB236" s="111"/>
      <c r="AC236" s="111"/>
      <c r="AD236" s="111"/>
      <c r="AE236" s="257"/>
      <c r="AF236" s="124"/>
      <c r="AG236" s="257"/>
      <c r="AH236" s="124"/>
      <c r="AI236" s="257"/>
      <c r="AJ236" s="124"/>
      <c r="AK236" s="257"/>
      <c r="AL236" s="24"/>
      <c r="AM236" s="334"/>
      <c r="AN236" s="459"/>
    </row>
    <row r="237" spans="1:43" s="454" customFormat="1" ht="11.25" customHeight="1" x14ac:dyDescent="0.2">
      <c r="A237"/>
      <c r="B237" s="125"/>
      <c r="C237" s="122"/>
      <c r="D237" s="123"/>
      <c r="E237" s="460"/>
      <c r="F237" s="460"/>
      <c r="G237" s="460"/>
      <c r="H237" s="460"/>
      <c r="I237" s="460"/>
      <c r="J237" s="460"/>
      <c r="K237" s="460"/>
      <c r="L237" s="460"/>
      <c r="M237" s="460"/>
      <c r="N237" s="460"/>
      <c r="O237" s="460"/>
      <c r="P237" s="460"/>
      <c r="Q237" s="460"/>
      <c r="R237" s="460"/>
      <c r="S237" s="460"/>
      <c r="T237" s="460"/>
      <c r="U237" s="254"/>
      <c r="V237" s="123"/>
      <c r="W237"/>
      <c r="X237"/>
      <c r="Y237"/>
      <c r="Z237"/>
      <c r="AA237"/>
      <c r="AB237"/>
      <c r="AC237"/>
      <c r="AD237"/>
      <c r="AE237"/>
      <c r="AF237"/>
      <c r="AG237"/>
      <c r="AH237"/>
      <c r="AI237"/>
      <c r="AJ237"/>
      <c r="AK237"/>
      <c r="AL237" s="88"/>
      <c r="AM237" s="334"/>
      <c r="AN237" s="459"/>
    </row>
    <row r="238" spans="1:43" s="454" customFormat="1" ht="11.25" customHeight="1" x14ac:dyDescent="0.2">
      <c r="A238"/>
      <c r="B238" s="125"/>
      <c r="C238" s="122"/>
      <c r="D238" s="123"/>
      <c r="E238" s="460"/>
      <c r="F238" s="460"/>
      <c r="G238" s="460"/>
      <c r="H238" s="460"/>
      <c r="I238" s="460"/>
      <c r="J238" s="460"/>
      <c r="K238" s="460"/>
      <c r="L238" s="460"/>
      <c r="M238" s="460"/>
      <c r="N238" s="460"/>
      <c r="O238" s="460"/>
      <c r="P238" s="460"/>
      <c r="Q238" s="460"/>
      <c r="R238" s="460"/>
      <c r="S238" s="460"/>
      <c r="T238" s="460"/>
      <c r="U238" s="254"/>
      <c r="V238" s="123"/>
      <c r="W238" t="s">
        <v>84</v>
      </c>
      <c r="X238"/>
      <c r="Y238"/>
      <c r="Z238"/>
      <c r="AA238"/>
      <c r="AB238"/>
      <c r="AC238"/>
      <c r="AD238" s="111" t="s">
        <v>9</v>
      </c>
      <c r="AE238" s="111"/>
      <c r="AF238" s="111"/>
      <c r="AG238" s="111"/>
      <c r="AH238" s="111"/>
      <c r="AI238" s="111"/>
      <c r="AJ238" s="111"/>
      <c r="AK238"/>
      <c r="AL238" s="89" t="s">
        <v>85</v>
      </c>
      <c r="AM238" s="334"/>
      <c r="AN238" s="459"/>
    </row>
    <row r="239" spans="1:43" s="454" customFormat="1" ht="11.25" customHeight="1" x14ac:dyDescent="0.2">
      <c r="A239"/>
      <c r="B239" s="125"/>
      <c r="C239" s="122"/>
      <c r="D239" s="123"/>
      <c r="E239" s="460"/>
      <c r="F239" s="460"/>
      <c r="G239" s="460"/>
      <c r="H239" s="460"/>
      <c r="I239" s="460"/>
      <c r="J239" s="460"/>
      <c r="K239" s="460"/>
      <c r="L239" s="460"/>
      <c r="M239" s="460"/>
      <c r="N239" s="460"/>
      <c r="O239" s="460"/>
      <c r="P239" s="460"/>
      <c r="Q239" s="460"/>
      <c r="R239" s="460"/>
      <c r="S239" s="460"/>
      <c r="T239" s="460"/>
      <c r="U239" s="254"/>
      <c r="V239" s="123"/>
      <c r="W239"/>
      <c r="X239"/>
      <c r="Y239"/>
      <c r="Z239"/>
      <c r="AA239"/>
      <c r="AB239"/>
      <c r="AC239"/>
      <c r="AD239" s="111"/>
      <c r="AE239" s="111"/>
      <c r="AF239" s="111"/>
      <c r="AG239" s="111"/>
      <c r="AH239" s="111"/>
      <c r="AI239" s="111"/>
      <c r="AJ239" s="111"/>
      <c r="AK239"/>
      <c r="AL239" s="89"/>
      <c r="AM239" s="334"/>
      <c r="AN239" s="459"/>
    </row>
    <row r="240" spans="1:43" s="454" customFormat="1" ht="11.25" customHeight="1" x14ac:dyDescent="0.2">
      <c r="A240"/>
      <c r="B240" s="125"/>
      <c r="C240" s="122"/>
      <c r="D240" s="123"/>
      <c r="E240" s="460"/>
      <c r="F240" s="460"/>
      <c r="G240" s="460"/>
      <c r="H240" s="460"/>
      <c r="I240" s="460"/>
      <c r="J240" s="460"/>
      <c r="K240" s="460"/>
      <c r="L240" s="460"/>
      <c r="M240" s="460"/>
      <c r="N240" s="460"/>
      <c r="O240" s="460"/>
      <c r="P240" s="460"/>
      <c r="Q240" s="460"/>
      <c r="R240" s="460"/>
      <c r="S240" s="460"/>
      <c r="T240" s="460"/>
      <c r="U240" s="254"/>
      <c r="V240" s="123"/>
      <c r="W240" t="s">
        <v>1026</v>
      </c>
      <c r="X240"/>
      <c r="Y240"/>
      <c r="Z240"/>
      <c r="AA240"/>
      <c r="AB240"/>
      <c r="AC240"/>
      <c r="AD240" s="111"/>
      <c r="AE240" s="111"/>
      <c r="AF240" s="111"/>
      <c r="AG240" s="111" t="s">
        <v>9</v>
      </c>
      <c r="AH240" s="111"/>
      <c r="AI240" s="111"/>
      <c r="AJ240" s="111"/>
      <c r="AK240" s="111"/>
      <c r="AL240" s="89" t="s">
        <v>75</v>
      </c>
      <c r="AM240" s="334"/>
      <c r="AN240" s="459"/>
    </row>
    <row r="241" spans="1:43" s="454" customFormat="1" ht="6" customHeight="1" x14ac:dyDescent="0.2">
      <c r="A241" s="94"/>
      <c r="B241" s="256"/>
      <c r="C241" s="124"/>
      <c r="D241" s="257"/>
      <c r="E241" s="94"/>
      <c r="F241" s="94"/>
      <c r="G241" s="94"/>
      <c r="H241" s="94"/>
      <c r="I241" s="94"/>
      <c r="J241" s="94"/>
      <c r="K241" s="94"/>
      <c r="L241" s="94"/>
      <c r="M241" s="94"/>
      <c r="N241" s="94"/>
      <c r="O241" s="94"/>
      <c r="P241" s="94"/>
      <c r="Q241" s="94"/>
      <c r="R241" s="94"/>
      <c r="S241" s="94"/>
      <c r="T241" s="94"/>
      <c r="U241" s="124"/>
      <c r="V241" s="257"/>
      <c r="W241" s="94"/>
      <c r="X241" s="94"/>
      <c r="Y241" s="94"/>
      <c r="Z241" s="94"/>
      <c r="AA241" s="94"/>
      <c r="AB241" s="94"/>
      <c r="AC241" s="94"/>
      <c r="AD241" s="94"/>
      <c r="AE241" s="94"/>
      <c r="AF241" s="94"/>
      <c r="AG241" s="94"/>
      <c r="AH241" s="94"/>
      <c r="AI241" s="94"/>
      <c r="AJ241" s="94"/>
      <c r="AK241" s="94"/>
      <c r="AL241" s="456"/>
      <c r="AM241" s="457"/>
      <c r="AN241" s="458"/>
      <c r="AO241" s="455"/>
      <c r="AP241" s="455"/>
      <c r="AQ241" s="455"/>
    </row>
    <row r="242" spans="1:43" ht="6" customHeight="1" x14ac:dyDescent="0.2">
      <c r="A242" s="18"/>
      <c r="B242" s="326"/>
      <c r="C242" s="50"/>
      <c r="D242" s="29"/>
      <c r="E242" s="18"/>
      <c r="F242" s="18"/>
      <c r="G242" s="18"/>
      <c r="H242" s="18"/>
      <c r="I242" s="18"/>
      <c r="J242" s="18"/>
      <c r="K242" s="18"/>
      <c r="L242" s="18"/>
      <c r="M242" s="18"/>
      <c r="N242" s="18"/>
      <c r="O242" s="18"/>
      <c r="P242" s="18"/>
      <c r="Q242" s="18"/>
      <c r="R242" s="18"/>
      <c r="S242" s="18"/>
      <c r="T242" s="18"/>
      <c r="U242" s="50"/>
      <c r="V242" s="29"/>
      <c r="W242" s="18"/>
      <c r="X242" s="18"/>
      <c r="Y242" s="18"/>
      <c r="Z242" s="18"/>
      <c r="AA242" s="18"/>
      <c r="AB242" s="18"/>
      <c r="AC242" s="18"/>
      <c r="AD242" s="18"/>
      <c r="AE242" s="18"/>
      <c r="AF242" s="18"/>
      <c r="AG242" s="18"/>
      <c r="AH242" s="18"/>
      <c r="AI242" s="18"/>
      <c r="AJ242" s="18"/>
      <c r="AK242" s="18"/>
      <c r="AL242" s="26"/>
      <c r="AM242" s="50"/>
      <c r="AN242" s="29"/>
      <c r="AO242" s="18"/>
      <c r="AP242" s="18"/>
      <c r="AQ242" s="18"/>
    </row>
    <row r="243" spans="1:43" ht="11.25" customHeight="1" x14ac:dyDescent="0.2">
      <c r="A243" s="232"/>
      <c r="B243" s="146">
        <v>1030</v>
      </c>
      <c r="C243" s="334"/>
      <c r="D243" s="55"/>
      <c r="E243" s="671" t="str">
        <f ca="1">VLOOKUP(INDIRECT(ADDRESS(ROW(),COLUMN()-3)),Language_Translations,MATCH(Language_Selected,Language_Options,0),FALSE)</f>
        <v>Are you currently taking ARVs, that is antiretroviral medicines?  
By currently, I mean that you may have missed some doses but you are still taking ARVs.</v>
      </c>
      <c r="F243" s="671"/>
      <c r="G243" s="671"/>
      <c r="H243" s="671"/>
      <c r="I243" s="671"/>
      <c r="J243" s="671"/>
      <c r="K243" s="671"/>
      <c r="L243" s="671"/>
      <c r="M243" s="671"/>
      <c r="N243" s="671"/>
      <c r="O243" s="671"/>
      <c r="P243" s="671"/>
      <c r="Q243" s="671"/>
      <c r="R243" s="671"/>
      <c r="S243" s="671"/>
      <c r="T243" s="671"/>
      <c r="U243" s="108"/>
      <c r="V243" s="55"/>
      <c r="W243" s="232" t="s">
        <v>112</v>
      </c>
      <c r="X243" s="232"/>
      <c r="Y243" s="51" t="s">
        <v>9</v>
      </c>
      <c r="Z243" s="51"/>
      <c r="AA243" s="51"/>
      <c r="AB243" s="51"/>
      <c r="AC243" s="51"/>
      <c r="AD243" s="51"/>
      <c r="AE243" s="51"/>
      <c r="AF243" s="51"/>
      <c r="AG243" s="51"/>
      <c r="AH243" s="51"/>
      <c r="AI243" s="51"/>
      <c r="AJ243" s="51"/>
      <c r="AK243" s="51"/>
      <c r="AL243" s="89" t="s">
        <v>87</v>
      </c>
      <c r="AM243" s="334"/>
      <c r="AN243" s="55"/>
      <c r="AO243" s="232"/>
      <c r="AP243" s="232"/>
      <c r="AQ243" s="232"/>
    </row>
    <row r="244" spans="1:43" ht="11.25" customHeight="1" x14ac:dyDescent="0.2">
      <c r="A244" s="232"/>
      <c r="B244" s="93"/>
      <c r="C244" s="334"/>
      <c r="D244" s="55"/>
      <c r="E244" s="671"/>
      <c r="F244" s="671"/>
      <c r="G244" s="671"/>
      <c r="H244" s="671"/>
      <c r="I244" s="671"/>
      <c r="J244" s="671"/>
      <c r="K244" s="671"/>
      <c r="L244" s="671"/>
      <c r="M244" s="671"/>
      <c r="N244" s="671"/>
      <c r="O244" s="671"/>
      <c r="P244" s="671"/>
      <c r="Q244" s="671"/>
      <c r="R244" s="671"/>
      <c r="S244" s="671"/>
      <c r="T244" s="671"/>
      <c r="U244" s="108"/>
      <c r="V244" s="55"/>
      <c r="W244" s="232" t="s">
        <v>113</v>
      </c>
      <c r="X244" s="232"/>
      <c r="Y244" s="51" t="s">
        <v>9</v>
      </c>
      <c r="Z244" s="51"/>
      <c r="AA244" s="51"/>
      <c r="AB244" s="51"/>
      <c r="AC244" s="51"/>
      <c r="AD244" s="51"/>
      <c r="AE244" s="51"/>
      <c r="AF244" s="51"/>
      <c r="AG244" s="51"/>
      <c r="AH244" s="51"/>
      <c r="AI244" s="51"/>
      <c r="AJ244" s="51"/>
      <c r="AK244" s="51"/>
      <c r="AL244" s="89" t="s">
        <v>89</v>
      </c>
      <c r="AM244" s="334"/>
      <c r="AN244" s="55"/>
      <c r="AO244" s="232"/>
      <c r="AP244" s="232"/>
      <c r="AQ244" s="232"/>
    </row>
    <row r="245" spans="1:43" ht="11.25" customHeight="1" x14ac:dyDescent="0.2">
      <c r="A245" s="232"/>
      <c r="B245" s="146"/>
      <c r="C245" s="334"/>
      <c r="D245" s="55"/>
      <c r="E245" s="671"/>
      <c r="F245" s="671"/>
      <c r="G245" s="671"/>
      <c r="H245" s="671"/>
      <c r="I245" s="671"/>
      <c r="J245" s="671"/>
      <c r="K245" s="671"/>
      <c r="L245" s="671"/>
      <c r="M245" s="671"/>
      <c r="N245" s="671"/>
      <c r="O245" s="671"/>
      <c r="P245" s="671"/>
      <c r="Q245" s="671"/>
      <c r="R245" s="671"/>
      <c r="S245" s="671"/>
      <c r="T245" s="671"/>
      <c r="U245" s="108"/>
      <c r="V245" s="55"/>
      <c r="W245" s="232" t="s">
        <v>260</v>
      </c>
      <c r="X245" s="232"/>
      <c r="Y245" s="232"/>
      <c r="Z245" s="232"/>
      <c r="AA245" s="232"/>
      <c r="AB245" s="51" t="s">
        <v>9</v>
      </c>
      <c r="AC245" s="111"/>
      <c r="AD245" s="51"/>
      <c r="AE245" s="51"/>
      <c r="AF245" s="51"/>
      <c r="AG245" s="51"/>
      <c r="AH245" s="51"/>
      <c r="AI245" s="51"/>
      <c r="AJ245" s="51"/>
      <c r="AK245" s="51"/>
      <c r="AL245" s="89" t="s">
        <v>212</v>
      </c>
      <c r="AM245" s="334"/>
      <c r="AN245" s="55"/>
      <c r="AO245" s="232"/>
      <c r="AP245" s="232"/>
      <c r="AQ245" s="232"/>
    </row>
    <row r="246" spans="1:43" x14ac:dyDescent="0.2">
      <c r="A246" s="232"/>
      <c r="B246" s="93"/>
      <c r="C246" s="334"/>
      <c r="D246" s="55"/>
      <c r="E246" s="671"/>
      <c r="F246" s="671"/>
      <c r="G246" s="671"/>
      <c r="H246" s="671"/>
      <c r="I246" s="671"/>
      <c r="J246" s="671"/>
      <c r="K246" s="671"/>
      <c r="L246" s="671"/>
      <c r="M246" s="671"/>
      <c r="N246" s="671"/>
      <c r="O246" s="671"/>
      <c r="P246" s="671"/>
      <c r="Q246" s="671"/>
      <c r="R246" s="671"/>
      <c r="S246" s="671"/>
      <c r="T246" s="671"/>
      <c r="U246" s="108"/>
      <c r="V246" s="55"/>
      <c r="AL246"/>
      <c r="AM246" s="334"/>
      <c r="AN246" s="55"/>
      <c r="AO246" s="232"/>
      <c r="AP246" s="232"/>
      <c r="AQ246" s="232"/>
    </row>
    <row r="247" spans="1:43" ht="6" customHeight="1" x14ac:dyDescent="0.2">
      <c r="A247" s="91"/>
      <c r="B247" s="90"/>
      <c r="C247" s="52"/>
      <c r="D247" s="28"/>
      <c r="E247" s="91"/>
      <c r="F247" s="91"/>
      <c r="G247" s="91"/>
      <c r="H247" s="91"/>
      <c r="I247" s="91"/>
      <c r="J247" s="91"/>
      <c r="K247" s="91"/>
      <c r="L247" s="91"/>
      <c r="M247" s="91"/>
      <c r="N247" s="91"/>
      <c r="O247" s="91"/>
      <c r="P247" s="91"/>
      <c r="Q247" s="91"/>
      <c r="R247" s="91"/>
      <c r="S247" s="91"/>
      <c r="T247" s="91"/>
      <c r="U247" s="52"/>
      <c r="V247" s="28"/>
      <c r="W247" s="91"/>
      <c r="X247" s="91"/>
      <c r="Y247" s="91"/>
      <c r="Z247" s="91"/>
      <c r="AA247" s="91"/>
      <c r="AB247" s="91"/>
      <c r="AC247" s="91"/>
      <c r="AD247" s="91"/>
      <c r="AE247" s="91"/>
      <c r="AF247" s="91"/>
      <c r="AG247" s="91"/>
      <c r="AH247" s="91"/>
      <c r="AI247" s="91"/>
      <c r="AJ247" s="91"/>
      <c r="AK247" s="91"/>
      <c r="AL247" s="92"/>
      <c r="AM247" s="52"/>
      <c r="AN247" s="28"/>
      <c r="AO247" s="91"/>
      <c r="AP247" s="91"/>
      <c r="AQ247" s="91"/>
    </row>
    <row r="248" spans="1:43" ht="6" customHeight="1" x14ac:dyDescent="0.2">
      <c r="A248" s="18"/>
      <c r="B248" s="326"/>
      <c r="C248" s="50"/>
      <c r="D248" s="29"/>
      <c r="E248" s="18"/>
      <c r="F248" s="18"/>
      <c r="G248" s="18"/>
      <c r="H248" s="18"/>
      <c r="I248" s="18"/>
      <c r="J248" s="18"/>
      <c r="K248" s="18"/>
      <c r="L248" s="18"/>
      <c r="M248" s="18"/>
      <c r="N248" s="18"/>
      <c r="O248" s="18"/>
      <c r="P248" s="18"/>
      <c r="Q248" s="18"/>
      <c r="R248" s="18"/>
      <c r="S248" s="18"/>
      <c r="T248" s="18"/>
      <c r="U248" s="50"/>
      <c r="V248" s="29"/>
      <c r="W248" s="18"/>
      <c r="X248" s="18"/>
      <c r="Y248" s="18"/>
      <c r="Z248" s="18"/>
      <c r="AA248" s="18"/>
      <c r="AB248" s="18"/>
      <c r="AC248" s="18"/>
      <c r="AD248" s="18"/>
      <c r="AE248" s="18"/>
      <c r="AF248" s="18"/>
      <c r="AG248" s="18"/>
      <c r="AH248" s="18"/>
      <c r="AI248" s="18"/>
      <c r="AJ248" s="18"/>
      <c r="AK248" s="18"/>
      <c r="AL248" s="26"/>
      <c r="AM248" s="50"/>
      <c r="AN248" s="29"/>
      <c r="AO248" s="18"/>
      <c r="AP248" s="18"/>
      <c r="AQ248" s="18"/>
    </row>
    <row r="249" spans="1:43" ht="11.25" customHeight="1" x14ac:dyDescent="0.2">
      <c r="A249" s="232"/>
      <c r="B249" s="146">
        <v>1031</v>
      </c>
      <c r="C249" s="334"/>
      <c r="D249" s="55"/>
      <c r="E249" s="676" t="str">
        <f ca="1">VLOOKUP(INDIRECT(ADDRESS(ROW(),COLUMN()-3)),Language_Translations,MATCH(Language_Selected,Language_Options,0),FALSE)</f>
        <v>How many times have you been tested for HIV in your lifetime?</v>
      </c>
      <c r="F249" s="676"/>
      <c r="G249" s="676"/>
      <c r="H249" s="676"/>
      <c r="I249" s="676"/>
      <c r="J249" s="676"/>
      <c r="K249" s="676"/>
      <c r="L249" s="676"/>
      <c r="M249" s="676"/>
      <c r="N249" s="676"/>
      <c r="O249" s="676"/>
      <c r="P249" s="676"/>
      <c r="Q249" s="676"/>
      <c r="R249" s="676"/>
      <c r="S249" s="676"/>
      <c r="T249" s="676"/>
      <c r="U249" s="108"/>
      <c r="V249" s="55"/>
      <c r="AL249"/>
      <c r="AM249" s="334"/>
      <c r="AN249" s="55"/>
      <c r="AO249" s="232"/>
      <c r="AP249" s="232"/>
      <c r="AQ249" s="232"/>
    </row>
    <row r="250" spans="1:43" ht="11.25" customHeight="1" x14ac:dyDescent="0.2">
      <c r="A250" s="232"/>
      <c r="B250" s="328"/>
      <c r="C250" s="334"/>
      <c r="D250" s="55"/>
      <c r="E250" s="676"/>
      <c r="F250" s="676"/>
      <c r="G250" s="676"/>
      <c r="H250" s="676"/>
      <c r="I250" s="676"/>
      <c r="J250" s="676"/>
      <c r="K250" s="676"/>
      <c r="L250" s="676"/>
      <c r="M250" s="676"/>
      <c r="N250" s="676"/>
      <c r="O250" s="676"/>
      <c r="P250" s="676"/>
      <c r="Q250" s="676"/>
      <c r="R250" s="676"/>
      <c r="S250" s="676"/>
      <c r="T250" s="676"/>
      <c r="U250" s="108"/>
      <c r="V250" s="55"/>
      <c r="AL250"/>
      <c r="AM250" s="334"/>
      <c r="AN250" s="55"/>
      <c r="AO250" s="232"/>
      <c r="AP250" s="232"/>
      <c r="AQ250" s="232"/>
    </row>
    <row r="251" spans="1:43" ht="6" customHeight="1" x14ac:dyDescent="0.2">
      <c r="A251" s="232"/>
      <c r="B251" s="328"/>
      <c r="C251" s="334"/>
      <c r="D251" s="55"/>
      <c r="E251" s="331"/>
      <c r="F251" s="331"/>
      <c r="G251" s="331"/>
      <c r="H251" s="331"/>
      <c r="I251" s="331"/>
      <c r="J251" s="331"/>
      <c r="K251" s="331"/>
      <c r="L251" s="331"/>
      <c r="M251" s="331"/>
      <c r="N251" s="331"/>
      <c r="O251" s="331"/>
      <c r="P251" s="331"/>
      <c r="Q251" s="331"/>
      <c r="R251" s="331"/>
      <c r="S251" s="331"/>
      <c r="T251" s="331"/>
      <c r="U251" s="108"/>
      <c r="V251" s="55"/>
      <c r="W251" s="232"/>
      <c r="X251" s="232"/>
      <c r="Y251" s="51"/>
      <c r="Z251" s="51"/>
      <c r="AA251" s="51"/>
      <c r="AB251" s="51"/>
      <c r="AC251" s="51"/>
      <c r="AD251" s="51"/>
      <c r="AE251" s="51"/>
      <c r="AF251" s="51"/>
      <c r="AG251" s="51"/>
      <c r="AH251" s="51"/>
      <c r="AI251" s="51"/>
      <c r="AJ251" s="51"/>
      <c r="AK251" s="51"/>
      <c r="AL251" s="89"/>
      <c r="AM251" s="334"/>
      <c r="AN251" s="55"/>
      <c r="AO251" s="232"/>
      <c r="AP251" s="232"/>
      <c r="AQ251" s="232"/>
    </row>
    <row r="252" spans="1:43" ht="11.25" customHeight="1" x14ac:dyDescent="0.2">
      <c r="A252" s="232"/>
      <c r="B252" s="328"/>
      <c r="C252" s="334"/>
      <c r="D252" s="55"/>
      <c r="E252" s="676" t="s">
        <v>1027</v>
      </c>
      <c r="F252" s="676"/>
      <c r="G252" s="676"/>
      <c r="H252" s="676"/>
      <c r="I252" s="676"/>
      <c r="J252" s="676"/>
      <c r="K252" s="676"/>
      <c r="L252" s="676"/>
      <c r="M252" s="676"/>
      <c r="N252" s="676"/>
      <c r="O252" s="676"/>
      <c r="P252" s="676"/>
      <c r="Q252" s="676"/>
      <c r="R252" s="676"/>
      <c r="S252" s="676"/>
      <c r="T252" s="676"/>
      <c r="U252" s="108"/>
      <c r="V252" s="55"/>
      <c r="W252" s="232"/>
      <c r="X252" s="232"/>
      <c r="Y252" s="51"/>
      <c r="Z252" s="51"/>
      <c r="AA252" s="51"/>
      <c r="AB252" s="51"/>
      <c r="AC252" s="51"/>
      <c r="AD252" s="51"/>
      <c r="AE252" s="51"/>
      <c r="AF252" s="51"/>
      <c r="AG252" s="51"/>
      <c r="AH252" s="51"/>
      <c r="AI252" s="461"/>
      <c r="AJ252" s="462"/>
      <c r="AK252" s="463"/>
      <c r="AL252" s="464"/>
      <c r="AM252" s="334"/>
      <c r="AN252" s="55"/>
      <c r="AO252" s="232"/>
      <c r="AP252" s="232"/>
      <c r="AQ252" s="232"/>
    </row>
    <row r="253" spans="1:43" ht="11.25" customHeight="1" x14ac:dyDescent="0.2">
      <c r="A253" s="232"/>
      <c r="B253" s="328"/>
      <c r="C253" s="334"/>
      <c r="D253" s="55"/>
      <c r="E253" s="676"/>
      <c r="F253" s="676"/>
      <c r="G253" s="676"/>
      <c r="H253" s="676"/>
      <c r="I253" s="676"/>
      <c r="J253" s="676"/>
      <c r="K253" s="676"/>
      <c r="L253" s="676"/>
      <c r="M253" s="676"/>
      <c r="N253" s="676"/>
      <c r="O253" s="676"/>
      <c r="P253" s="676"/>
      <c r="Q253" s="676"/>
      <c r="R253" s="676"/>
      <c r="S253" s="676"/>
      <c r="T253" s="676"/>
      <c r="U253" s="108"/>
      <c r="V253" s="55"/>
      <c r="W253" s="232" t="s">
        <v>1028</v>
      </c>
      <c r="X253" s="232"/>
      <c r="Y253" s="51"/>
      <c r="Z253" s="51"/>
      <c r="AA253" s="51"/>
      <c r="AB253" s="51"/>
      <c r="AC253" s="51"/>
      <c r="AD253" s="51"/>
      <c r="AE253" s="51" t="s">
        <v>9</v>
      </c>
      <c r="AF253" s="51"/>
      <c r="AG253" s="51"/>
      <c r="AH253" s="51"/>
      <c r="AI253" s="465"/>
      <c r="AJ253" s="466"/>
      <c r="AK253" s="397"/>
      <c r="AL253" s="467"/>
      <c r="AM253" s="334"/>
      <c r="AN253" s="55"/>
      <c r="AO253" s="232"/>
      <c r="AP253" s="232"/>
      <c r="AQ253" s="232"/>
    </row>
    <row r="254" spans="1:43" ht="11.25" customHeight="1" x14ac:dyDescent="0.2">
      <c r="A254" s="232"/>
      <c r="B254" s="328"/>
      <c r="C254" s="334"/>
      <c r="D254" s="55"/>
      <c r="E254" s="676"/>
      <c r="F254" s="676"/>
      <c r="G254" s="676"/>
      <c r="H254" s="676"/>
      <c r="I254" s="676"/>
      <c r="J254" s="676"/>
      <c r="K254" s="676"/>
      <c r="L254" s="676"/>
      <c r="M254" s="676"/>
      <c r="N254" s="676"/>
      <c r="O254" s="676"/>
      <c r="P254" s="676"/>
      <c r="Q254" s="676"/>
      <c r="R254" s="676"/>
      <c r="S254" s="676"/>
      <c r="T254" s="676"/>
      <c r="U254" s="108"/>
      <c r="V254" s="55"/>
      <c r="AL254"/>
      <c r="AM254" s="334"/>
      <c r="AN254" s="55"/>
      <c r="AO254" s="232"/>
      <c r="AP254" s="232"/>
      <c r="AQ254" s="232"/>
    </row>
    <row r="255" spans="1:43" ht="6" customHeight="1" x14ac:dyDescent="0.2">
      <c r="A255" s="91"/>
      <c r="B255" s="90"/>
      <c r="C255" s="52"/>
      <c r="D255" s="28"/>
      <c r="E255" s="91"/>
      <c r="F255" s="91"/>
      <c r="G255" s="91"/>
      <c r="H255" s="91"/>
      <c r="I255" s="91"/>
      <c r="J255" s="91"/>
      <c r="K255" s="91"/>
      <c r="L255" s="91"/>
      <c r="M255" s="91"/>
      <c r="N255" s="91"/>
      <c r="O255" s="91"/>
      <c r="P255" s="91"/>
      <c r="Q255" s="91"/>
      <c r="R255" s="91"/>
      <c r="S255" s="91"/>
      <c r="T255" s="91"/>
      <c r="U255" s="52"/>
      <c r="V255" s="28"/>
      <c r="W255" s="91"/>
      <c r="X255" s="91"/>
      <c r="Y255" s="91"/>
      <c r="Z255" s="91"/>
      <c r="AA255" s="91"/>
      <c r="AB255" s="91"/>
      <c r="AC255" s="91"/>
      <c r="AD255" s="91"/>
      <c r="AE255" s="91"/>
      <c r="AF255" s="91"/>
      <c r="AG255" s="91"/>
      <c r="AH255" s="91"/>
      <c r="AI255" s="91"/>
      <c r="AJ255" s="91"/>
      <c r="AK255" s="91"/>
      <c r="AL255" s="92"/>
      <c r="AM255" s="52"/>
      <c r="AN255" s="28"/>
      <c r="AO255" s="91"/>
      <c r="AP255" s="91"/>
      <c r="AQ255" s="91"/>
    </row>
    <row r="256" spans="1:43" ht="6" customHeight="1" x14ac:dyDescent="0.2">
      <c r="A256" s="18"/>
      <c r="B256" s="326"/>
      <c r="C256" s="50"/>
      <c r="D256" s="29"/>
      <c r="E256" s="18"/>
      <c r="F256" s="18"/>
      <c r="G256" s="18"/>
      <c r="H256" s="18"/>
      <c r="I256" s="18"/>
      <c r="J256" s="18"/>
      <c r="K256" s="18"/>
      <c r="L256" s="18"/>
      <c r="M256" s="18"/>
      <c r="N256" s="18"/>
      <c r="O256" s="18"/>
      <c r="P256" s="18"/>
      <c r="Q256" s="18"/>
      <c r="R256" s="18"/>
      <c r="S256" s="18"/>
      <c r="T256" s="18"/>
      <c r="U256" s="50"/>
      <c r="V256" s="29"/>
      <c r="W256" s="18"/>
      <c r="X256" s="18"/>
      <c r="Y256" s="18"/>
      <c r="Z256" s="18"/>
      <c r="AA256" s="18"/>
      <c r="AB256" s="18"/>
      <c r="AC256" s="18"/>
      <c r="AD256" s="18"/>
      <c r="AE256" s="18"/>
      <c r="AF256" s="18"/>
      <c r="AG256" s="18"/>
      <c r="AH256" s="18"/>
      <c r="AI256" s="18"/>
      <c r="AJ256" s="18"/>
      <c r="AK256" s="18"/>
      <c r="AL256" s="26"/>
      <c r="AM256" s="50"/>
      <c r="AN256" s="29"/>
      <c r="AO256" s="18"/>
      <c r="AP256" s="18"/>
      <c r="AQ256" s="18"/>
    </row>
    <row r="257" spans="1:43" ht="11.25" customHeight="1" x14ac:dyDescent="0.2">
      <c r="A257" s="232"/>
      <c r="B257" s="146">
        <v>1032</v>
      </c>
      <c r="C257" s="334"/>
      <c r="D257" s="55"/>
      <c r="E257" s="671" t="str">
        <f ca="1">VLOOKUP(INDIRECT(ADDRESS(ROW(),COLUMN()-3)),Language_Translations,MATCH(Language_Selected,Language_Options,0),FALSE)</f>
        <v>Have you heard of test kits people can use to test themselves for HIV?</v>
      </c>
      <c r="F257" s="671"/>
      <c r="G257" s="671"/>
      <c r="H257" s="671"/>
      <c r="I257" s="671"/>
      <c r="J257" s="671"/>
      <c r="K257" s="671"/>
      <c r="L257" s="671"/>
      <c r="M257" s="671"/>
      <c r="N257" s="671"/>
      <c r="O257" s="671"/>
      <c r="P257" s="671"/>
      <c r="Q257" s="671"/>
      <c r="R257" s="671"/>
      <c r="S257" s="671"/>
      <c r="T257" s="671"/>
      <c r="U257" s="108"/>
      <c r="V257" s="55"/>
      <c r="W257" s="232" t="s">
        <v>112</v>
      </c>
      <c r="X257" s="232"/>
      <c r="Y257" s="51" t="s">
        <v>9</v>
      </c>
      <c r="Z257" s="51"/>
      <c r="AA257" s="51"/>
      <c r="AB257" s="51"/>
      <c r="AC257" s="51"/>
      <c r="AD257" s="51"/>
      <c r="AE257" s="51"/>
      <c r="AF257" s="51"/>
      <c r="AG257" s="51"/>
      <c r="AH257" s="51"/>
      <c r="AI257" s="51"/>
      <c r="AJ257" s="51"/>
      <c r="AK257" s="51"/>
      <c r="AL257" s="89" t="s">
        <v>87</v>
      </c>
      <c r="AM257" s="334"/>
      <c r="AN257" s="55"/>
      <c r="AO257" s="232"/>
      <c r="AP257" s="232"/>
      <c r="AQ257" s="232"/>
    </row>
    <row r="258" spans="1:43" x14ac:dyDescent="0.2">
      <c r="A258" s="232"/>
      <c r="B258" s="93"/>
      <c r="C258" s="334"/>
      <c r="D258" s="55"/>
      <c r="E258" s="671"/>
      <c r="F258" s="671"/>
      <c r="G258" s="671"/>
      <c r="H258" s="671"/>
      <c r="I258" s="671"/>
      <c r="J258" s="671"/>
      <c r="K258" s="671"/>
      <c r="L258" s="671"/>
      <c r="M258" s="671"/>
      <c r="N258" s="671"/>
      <c r="O258" s="671"/>
      <c r="P258" s="671"/>
      <c r="Q258" s="671"/>
      <c r="R258" s="671"/>
      <c r="S258" s="671"/>
      <c r="T258" s="671"/>
      <c r="U258" s="108"/>
      <c r="V258" s="55"/>
      <c r="W258" s="232" t="s">
        <v>113</v>
      </c>
      <c r="X258" s="232"/>
      <c r="Y258" s="51" t="s">
        <v>9</v>
      </c>
      <c r="Z258" s="51"/>
      <c r="AA258" s="51"/>
      <c r="AB258" s="51"/>
      <c r="AC258" s="51"/>
      <c r="AD258" s="51"/>
      <c r="AE258" s="51"/>
      <c r="AF258" s="51"/>
      <c r="AG258" s="51"/>
      <c r="AH258" s="51"/>
      <c r="AI258" s="51"/>
      <c r="AJ258" s="51"/>
      <c r="AK258" s="51"/>
      <c r="AL258" s="89" t="s">
        <v>89</v>
      </c>
      <c r="AM258" s="334"/>
      <c r="AN258" s="55"/>
      <c r="AO258" s="232"/>
      <c r="AP258" s="140">
        <v>1034</v>
      </c>
      <c r="AQ258" s="232"/>
    </row>
    <row r="259" spans="1:43" ht="6" customHeight="1" x14ac:dyDescent="0.2">
      <c r="A259" s="91"/>
      <c r="B259" s="90"/>
      <c r="C259" s="52"/>
      <c r="D259" s="28"/>
      <c r="E259" s="91"/>
      <c r="F259" s="91"/>
      <c r="G259" s="91"/>
      <c r="H259" s="91"/>
      <c r="I259" s="91"/>
      <c r="J259" s="91"/>
      <c r="K259" s="91"/>
      <c r="L259" s="91"/>
      <c r="M259" s="91"/>
      <c r="N259" s="91"/>
      <c r="O259" s="91"/>
      <c r="P259" s="91"/>
      <c r="Q259" s="91"/>
      <c r="R259" s="91"/>
      <c r="S259" s="91"/>
      <c r="T259" s="91"/>
      <c r="U259" s="52"/>
      <c r="V259" s="28"/>
      <c r="W259" s="91"/>
      <c r="X259" s="91"/>
      <c r="Y259" s="91"/>
      <c r="Z259" s="91"/>
      <c r="AA259" s="91"/>
      <c r="AB259" s="91"/>
      <c r="AC259" s="91"/>
      <c r="AD259" s="91"/>
      <c r="AE259" s="91"/>
      <c r="AF259" s="91"/>
      <c r="AG259" s="91"/>
      <c r="AH259" s="91"/>
      <c r="AI259" s="91"/>
      <c r="AJ259" s="91"/>
      <c r="AK259" s="91"/>
      <c r="AL259" s="92"/>
      <c r="AM259" s="52"/>
      <c r="AN259" s="28"/>
      <c r="AO259" s="91"/>
      <c r="AP259" s="91"/>
      <c r="AQ259" s="91"/>
    </row>
    <row r="260" spans="1:43" ht="6" customHeight="1" x14ac:dyDescent="0.2">
      <c r="A260" s="18"/>
      <c r="B260" s="326"/>
      <c r="C260" s="50"/>
      <c r="D260" s="29"/>
      <c r="E260" s="18"/>
      <c r="F260" s="18"/>
      <c r="G260" s="18"/>
      <c r="H260" s="18"/>
      <c r="I260" s="18"/>
      <c r="J260" s="18"/>
      <c r="K260" s="18"/>
      <c r="L260" s="18"/>
      <c r="M260" s="18"/>
      <c r="N260" s="18"/>
      <c r="O260" s="18"/>
      <c r="P260" s="18"/>
      <c r="Q260" s="18"/>
      <c r="R260" s="18"/>
      <c r="S260" s="18"/>
      <c r="T260" s="18"/>
      <c r="U260" s="50"/>
      <c r="V260" s="29"/>
      <c r="W260" s="18"/>
      <c r="X260" s="18"/>
      <c r="Y260" s="18"/>
      <c r="Z260" s="18"/>
      <c r="AA260" s="18"/>
      <c r="AB260" s="18"/>
      <c r="AC260" s="18"/>
      <c r="AD260" s="18"/>
      <c r="AE260" s="18"/>
      <c r="AF260" s="18"/>
      <c r="AG260" s="18"/>
      <c r="AH260" s="18"/>
      <c r="AI260" s="18"/>
      <c r="AJ260" s="18"/>
      <c r="AK260" s="18"/>
      <c r="AL260" s="26"/>
      <c r="AM260" s="50"/>
      <c r="AN260" s="29"/>
      <c r="AO260" s="18"/>
      <c r="AP260" s="18"/>
      <c r="AQ260" s="18"/>
    </row>
    <row r="261" spans="1:43" ht="11.25" customHeight="1" x14ac:dyDescent="0.2">
      <c r="A261" s="232"/>
      <c r="B261" s="146">
        <v>1033</v>
      </c>
      <c r="C261" s="334"/>
      <c r="D261" s="55"/>
      <c r="E261" s="671" t="str">
        <f ca="1">VLOOKUP(INDIRECT(ADDRESS(ROW(),COLUMN()-3)),Language_Translations,MATCH(Language_Selected,Language_Options,0),FALSE)</f>
        <v>Have you ever tested yourself for HIV using a self-test kit?</v>
      </c>
      <c r="F261" s="671"/>
      <c r="G261" s="671"/>
      <c r="H261" s="671"/>
      <c r="I261" s="671"/>
      <c r="J261" s="671"/>
      <c r="K261" s="671"/>
      <c r="L261" s="671"/>
      <c r="M261" s="671"/>
      <c r="N261" s="671"/>
      <c r="O261" s="671"/>
      <c r="P261" s="671"/>
      <c r="Q261" s="671"/>
      <c r="R261" s="671"/>
      <c r="S261" s="671"/>
      <c r="T261" s="671"/>
      <c r="U261" s="108"/>
      <c r="V261" s="55"/>
      <c r="W261" s="232" t="s">
        <v>112</v>
      </c>
      <c r="X261" s="232"/>
      <c r="Y261" s="51" t="s">
        <v>9</v>
      </c>
      <c r="Z261" s="51"/>
      <c r="AA261" s="51"/>
      <c r="AB261" s="51"/>
      <c r="AC261" s="51"/>
      <c r="AD261" s="51"/>
      <c r="AE261" s="51"/>
      <c r="AF261" s="51"/>
      <c r="AG261" s="51"/>
      <c r="AH261" s="51"/>
      <c r="AI261" s="51"/>
      <c r="AJ261" s="51"/>
      <c r="AK261" s="51"/>
      <c r="AL261" s="89" t="s">
        <v>87</v>
      </c>
      <c r="AM261" s="334"/>
      <c r="AN261" s="55"/>
      <c r="AO261" s="232"/>
      <c r="AP261" s="232"/>
      <c r="AQ261" s="232"/>
    </row>
    <row r="262" spans="1:43" x14ac:dyDescent="0.2">
      <c r="A262" s="232"/>
      <c r="B262" s="93"/>
      <c r="C262" s="334"/>
      <c r="D262" s="55"/>
      <c r="E262" s="671"/>
      <c r="F262" s="671"/>
      <c r="G262" s="671"/>
      <c r="H262" s="671"/>
      <c r="I262" s="671"/>
      <c r="J262" s="671"/>
      <c r="K262" s="671"/>
      <c r="L262" s="671"/>
      <c r="M262" s="671"/>
      <c r="N262" s="671"/>
      <c r="O262" s="671"/>
      <c r="P262" s="671"/>
      <c r="Q262" s="671"/>
      <c r="R262" s="671"/>
      <c r="S262" s="671"/>
      <c r="T262" s="671"/>
      <c r="U262" s="108"/>
      <c r="V262" s="55"/>
      <c r="W262" s="232" t="s">
        <v>113</v>
      </c>
      <c r="X262" s="232"/>
      <c r="Y262" s="51" t="s">
        <v>9</v>
      </c>
      <c r="Z262" s="51"/>
      <c r="AA262" s="51"/>
      <c r="AB262" s="51"/>
      <c r="AC262" s="51"/>
      <c r="AD262" s="51"/>
      <c r="AE262" s="51"/>
      <c r="AF262" s="51"/>
      <c r="AG262" s="51"/>
      <c r="AH262" s="51"/>
      <c r="AI262" s="51"/>
      <c r="AJ262" s="51"/>
      <c r="AK262" s="51"/>
      <c r="AL262" s="89" t="s">
        <v>89</v>
      </c>
      <c r="AM262" s="334"/>
      <c r="AN262" s="55"/>
      <c r="AO262" s="232"/>
      <c r="AP262" s="232"/>
      <c r="AQ262" s="232"/>
    </row>
    <row r="263" spans="1:43" ht="6" customHeight="1" x14ac:dyDescent="0.2">
      <c r="A263" s="91"/>
      <c r="B263" s="90"/>
      <c r="C263" s="52"/>
      <c r="D263" s="28"/>
      <c r="E263" s="91"/>
      <c r="F263" s="91"/>
      <c r="G263" s="91"/>
      <c r="H263" s="91"/>
      <c r="I263" s="91"/>
      <c r="J263" s="91"/>
      <c r="K263" s="91"/>
      <c r="L263" s="91"/>
      <c r="M263" s="91"/>
      <c r="N263" s="91"/>
      <c r="O263" s="91"/>
      <c r="P263" s="91"/>
      <c r="Q263" s="91"/>
      <c r="R263" s="91"/>
      <c r="S263" s="91"/>
      <c r="T263" s="91"/>
      <c r="U263" s="52"/>
      <c r="V263" s="28"/>
      <c r="W263" s="91"/>
      <c r="X263" s="91"/>
      <c r="Y263" s="91"/>
      <c r="Z263" s="91"/>
      <c r="AA263" s="91"/>
      <c r="AB263" s="91"/>
      <c r="AC263" s="91"/>
      <c r="AD263" s="91"/>
      <c r="AE263" s="91"/>
      <c r="AF263" s="91"/>
      <c r="AG263" s="91"/>
      <c r="AH263" s="91"/>
      <c r="AI263" s="91"/>
      <c r="AJ263" s="91"/>
      <c r="AK263" s="91"/>
      <c r="AL263" s="92"/>
      <c r="AM263" s="52"/>
      <c r="AN263" s="28"/>
      <c r="AO263" s="91"/>
      <c r="AP263" s="91"/>
      <c r="AQ263" s="91"/>
    </row>
    <row r="264" spans="1:43" ht="6" customHeight="1" x14ac:dyDescent="0.2">
      <c r="A264" s="18"/>
      <c r="B264" s="326"/>
      <c r="C264" s="50"/>
      <c r="D264" s="29"/>
      <c r="E264" s="18"/>
      <c r="F264" s="18"/>
      <c r="G264" s="18"/>
      <c r="H264" s="18"/>
      <c r="I264" s="18"/>
      <c r="J264" s="18"/>
      <c r="K264" s="18"/>
      <c r="L264" s="18"/>
      <c r="M264" s="18"/>
      <c r="N264" s="18"/>
      <c r="O264" s="18"/>
      <c r="P264" s="18"/>
      <c r="Q264" s="18"/>
      <c r="R264" s="18"/>
      <c r="S264" s="18"/>
      <c r="T264" s="18"/>
      <c r="U264" s="50"/>
      <c r="V264" s="29"/>
      <c r="W264" s="18"/>
      <c r="X264" s="18"/>
      <c r="Y264" s="18"/>
      <c r="Z264" s="18"/>
      <c r="AA264" s="18"/>
      <c r="AB264" s="18"/>
      <c r="AC264" s="18"/>
      <c r="AD264" s="18"/>
      <c r="AE264" s="18"/>
      <c r="AF264" s="18"/>
      <c r="AG264" s="18"/>
      <c r="AH264" s="18"/>
      <c r="AI264" s="18"/>
      <c r="AJ264" s="18"/>
      <c r="AK264" s="18"/>
      <c r="AL264" s="26"/>
      <c r="AM264" s="50"/>
      <c r="AN264" s="29"/>
      <c r="AO264" s="18"/>
      <c r="AP264" s="18"/>
      <c r="AQ264" s="18"/>
    </row>
    <row r="265" spans="1:43" ht="11.25" customHeight="1" x14ac:dyDescent="0.2">
      <c r="A265" s="232"/>
      <c r="B265" s="146">
        <v>1034</v>
      </c>
      <c r="C265" s="334"/>
      <c r="D265" s="55"/>
      <c r="E265" s="671" t="str">
        <f ca="1">VLOOKUP(INDIRECT(ADDRESS(ROW(),COLUMN()-3)),Language_Translations,MATCH(Language_Selected,Language_Options,0),FALSE)</f>
        <v>Would you buy fresh vegetables from a shopkeeper or vendor if you knew that this person had HIV?</v>
      </c>
      <c r="F265" s="671"/>
      <c r="G265" s="671"/>
      <c r="H265" s="671"/>
      <c r="I265" s="671"/>
      <c r="J265" s="671"/>
      <c r="K265" s="671"/>
      <c r="L265" s="671"/>
      <c r="M265" s="671"/>
      <c r="N265" s="671"/>
      <c r="O265" s="671"/>
      <c r="P265" s="671"/>
      <c r="Q265" s="671"/>
      <c r="R265" s="671"/>
      <c r="S265" s="671"/>
      <c r="T265" s="671"/>
      <c r="U265" s="108"/>
      <c r="V265" s="55"/>
      <c r="W265" s="232" t="s">
        <v>112</v>
      </c>
      <c r="X265" s="232"/>
      <c r="Y265" s="51" t="s">
        <v>9</v>
      </c>
      <c r="Z265" s="51"/>
      <c r="AA265" s="51"/>
      <c r="AB265" s="51"/>
      <c r="AC265" s="51"/>
      <c r="AD265" s="51"/>
      <c r="AE265" s="51"/>
      <c r="AF265" s="51"/>
      <c r="AG265" s="51"/>
      <c r="AH265" s="51"/>
      <c r="AI265" s="51"/>
      <c r="AJ265" s="51"/>
      <c r="AK265" s="51"/>
      <c r="AL265" s="89" t="s">
        <v>87</v>
      </c>
      <c r="AM265" s="334"/>
      <c r="AN265" s="55"/>
      <c r="AO265" s="232"/>
      <c r="AP265" s="232"/>
      <c r="AQ265" s="232"/>
    </row>
    <row r="266" spans="1:43" x14ac:dyDescent="0.2">
      <c r="A266" s="232"/>
      <c r="B266" s="328"/>
      <c r="C266" s="334"/>
      <c r="D266" s="55"/>
      <c r="E266" s="671"/>
      <c r="F266" s="671"/>
      <c r="G266" s="671"/>
      <c r="H266" s="671"/>
      <c r="I266" s="671"/>
      <c r="J266" s="671"/>
      <c r="K266" s="671"/>
      <c r="L266" s="671"/>
      <c r="M266" s="671"/>
      <c r="N266" s="671"/>
      <c r="O266" s="671"/>
      <c r="P266" s="671"/>
      <c r="Q266" s="671"/>
      <c r="R266" s="671"/>
      <c r="S266" s="671"/>
      <c r="T266" s="671"/>
      <c r="U266" s="108"/>
      <c r="V266" s="55"/>
      <c r="W266" s="232" t="s">
        <v>113</v>
      </c>
      <c r="X266" s="232"/>
      <c r="Y266" s="51" t="s">
        <v>9</v>
      </c>
      <c r="Z266" s="51"/>
      <c r="AA266" s="51"/>
      <c r="AB266" s="51"/>
      <c r="AC266" s="51"/>
      <c r="AD266" s="51"/>
      <c r="AE266" s="51"/>
      <c r="AF266" s="51"/>
      <c r="AG266" s="51"/>
      <c r="AH266" s="51"/>
      <c r="AI266" s="111"/>
      <c r="AJ266" s="51"/>
      <c r="AK266" s="51"/>
      <c r="AL266" s="89" t="s">
        <v>89</v>
      </c>
      <c r="AM266" s="334"/>
      <c r="AN266" s="55"/>
      <c r="AO266" s="232"/>
      <c r="AP266" s="232"/>
      <c r="AQ266" s="232"/>
    </row>
    <row r="267" spans="1:43" x14ac:dyDescent="0.2">
      <c r="A267" s="232"/>
      <c r="B267" s="328"/>
      <c r="C267" s="334"/>
      <c r="D267" s="55"/>
      <c r="E267" s="671"/>
      <c r="F267" s="671"/>
      <c r="G267" s="671"/>
      <c r="H267" s="671"/>
      <c r="I267" s="671"/>
      <c r="J267" s="671"/>
      <c r="K267" s="671"/>
      <c r="L267" s="671"/>
      <c r="M267" s="671"/>
      <c r="N267" s="671"/>
      <c r="O267" s="671"/>
      <c r="P267" s="671"/>
      <c r="Q267" s="671"/>
      <c r="R267" s="671"/>
      <c r="S267" s="671"/>
      <c r="T267" s="671"/>
      <c r="U267" s="108"/>
      <c r="V267" s="55"/>
      <c r="W267" s="232" t="s">
        <v>1003</v>
      </c>
      <c r="X267" s="232"/>
      <c r="Y267" s="232"/>
      <c r="Z267" s="232"/>
      <c r="AA267" s="232"/>
      <c r="AB267" s="232"/>
      <c r="AC267" s="232"/>
      <c r="AD267" s="232"/>
      <c r="AF267" s="51"/>
      <c r="AG267" s="111"/>
      <c r="AI267" s="51" t="s">
        <v>9</v>
      </c>
      <c r="AJ267" s="51"/>
      <c r="AK267" s="51"/>
      <c r="AL267" s="89" t="s">
        <v>212</v>
      </c>
      <c r="AM267" s="334"/>
      <c r="AN267" s="55"/>
      <c r="AO267" s="232"/>
      <c r="AP267" s="232"/>
      <c r="AQ267" s="232"/>
    </row>
    <row r="268" spans="1:43" ht="6" customHeight="1" x14ac:dyDescent="0.2">
      <c r="A268" s="91"/>
      <c r="B268" s="90"/>
      <c r="C268" s="52"/>
      <c r="D268" s="28"/>
      <c r="E268" s="91"/>
      <c r="F268" s="91"/>
      <c r="G268" s="91"/>
      <c r="H268" s="91"/>
      <c r="I268" s="91"/>
      <c r="J268" s="91"/>
      <c r="K268" s="91"/>
      <c r="L268" s="91"/>
      <c r="M268" s="91"/>
      <c r="N268" s="91"/>
      <c r="O268" s="91"/>
      <c r="P268" s="91"/>
      <c r="Q268" s="91"/>
      <c r="R268" s="91"/>
      <c r="S268" s="91"/>
      <c r="T268" s="91"/>
      <c r="U268" s="52"/>
      <c r="V268" s="28"/>
      <c r="W268" s="91"/>
      <c r="X268" s="91"/>
      <c r="Y268" s="91"/>
      <c r="Z268" s="91"/>
      <c r="AA268" s="91"/>
      <c r="AB268" s="91"/>
      <c r="AC268" s="91"/>
      <c r="AD268" s="91"/>
      <c r="AE268" s="91"/>
      <c r="AF268" s="91"/>
      <c r="AG268" s="91"/>
      <c r="AH268" s="91"/>
      <c r="AI268" s="91"/>
      <c r="AJ268" s="91"/>
      <c r="AK268" s="91"/>
      <c r="AL268" s="92"/>
      <c r="AM268" s="52"/>
      <c r="AN268" s="28"/>
      <c r="AO268" s="91"/>
      <c r="AP268" s="91"/>
      <c r="AQ268" s="91"/>
    </row>
    <row r="269" spans="1:43" ht="6" customHeight="1" x14ac:dyDescent="0.2">
      <c r="A269" s="18"/>
      <c r="B269" s="326"/>
      <c r="C269" s="50"/>
      <c r="D269" s="29"/>
      <c r="E269" s="18"/>
      <c r="F269" s="18"/>
      <c r="G269" s="18"/>
      <c r="H269" s="18"/>
      <c r="I269" s="18"/>
      <c r="J269" s="18"/>
      <c r="K269" s="18"/>
      <c r="L269" s="18"/>
      <c r="M269" s="18"/>
      <c r="N269" s="18"/>
      <c r="O269" s="18"/>
      <c r="P269" s="18"/>
      <c r="Q269" s="18"/>
      <c r="R269" s="18"/>
      <c r="S269" s="18"/>
      <c r="T269" s="18"/>
      <c r="U269" s="50"/>
      <c r="V269" s="29"/>
      <c r="W269" s="18"/>
      <c r="X269" s="18"/>
      <c r="Y269" s="18"/>
      <c r="Z269" s="18"/>
      <c r="AA269" s="18"/>
      <c r="AB269" s="18"/>
      <c r="AC269" s="18"/>
      <c r="AD269" s="18"/>
      <c r="AE269" s="18"/>
      <c r="AF269" s="18"/>
      <c r="AG269" s="18"/>
      <c r="AH269" s="18"/>
      <c r="AI269" s="18"/>
      <c r="AJ269" s="18"/>
      <c r="AK269" s="18"/>
      <c r="AL269" s="26"/>
      <c r="AM269" s="50"/>
      <c r="AN269" s="29"/>
      <c r="AO269" s="18"/>
      <c r="AP269" s="18"/>
      <c r="AQ269" s="18"/>
    </row>
    <row r="270" spans="1:43" ht="11.25" customHeight="1" x14ac:dyDescent="0.2">
      <c r="A270" s="232"/>
      <c r="B270" s="146">
        <v>1035</v>
      </c>
      <c r="C270" s="334"/>
      <c r="D270" s="55"/>
      <c r="E270" s="671" t="str">
        <f ca="1">VLOOKUP(INDIRECT(ADDRESS(ROW(),COLUMN()-3)),Language_Translations,MATCH(Language_Selected,Language_Options,0),FALSE)</f>
        <v>Do you think children living with HIV should be allowed to attend school with children who do not have HIV?</v>
      </c>
      <c r="F270" s="671"/>
      <c r="G270" s="671"/>
      <c r="H270" s="671"/>
      <c r="I270" s="671"/>
      <c r="J270" s="671"/>
      <c r="K270" s="671"/>
      <c r="L270" s="671"/>
      <c r="M270" s="671"/>
      <c r="N270" s="671"/>
      <c r="O270" s="671"/>
      <c r="P270" s="671"/>
      <c r="Q270" s="671"/>
      <c r="R270" s="671"/>
      <c r="S270" s="671"/>
      <c r="T270" s="671"/>
      <c r="U270" s="108"/>
      <c r="V270" s="55"/>
      <c r="W270" s="232" t="s">
        <v>112</v>
      </c>
      <c r="X270" s="232"/>
      <c r="Y270" s="51" t="s">
        <v>9</v>
      </c>
      <c r="Z270" s="51"/>
      <c r="AA270" s="51"/>
      <c r="AB270" s="51"/>
      <c r="AC270" s="51"/>
      <c r="AD270" s="51"/>
      <c r="AE270" s="51"/>
      <c r="AF270" s="51"/>
      <c r="AG270" s="51"/>
      <c r="AH270" s="51"/>
      <c r="AI270" s="51"/>
      <c r="AJ270" s="51"/>
      <c r="AK270" s="51"/>
      <c r="AL270" s="89" t="s">
        <v>87</v>
      </c>
      <c r="AM270" s="334"/>
      <c r="AN270" s="55"/>
      <c r="AO270" s="232"/>
      <c r="AP270" s="232"/>
      <c r="AQ270" s="232"/>
    </row>
    <row r="271" spans="1:43" x14ac:dyDescent="0.2">
      <c r="A271" s="232"/>
      <c r="B271" s="328"/>
      <c r="C271" s="334"/>
      <c r="D271" s="55"/>
      <c r="E271" s="671"/>
      <c r="F271" s="671"/>
      <c r="G271" s="671"/>
      <c r="H271" s="671"/>
      <c r="I271" s="671"/>
      <c r="J271" s="671"/>
      <c r="K271" s="671"/>
      <c r="L271" s="671"/>
      <c r="M271" s="671"/>
      <c r="N271" s="671"/>
      <c r="O271" s="671"/>
      <c r="P271" s="671"/>
      <c r="Q271" s="671"/>
      <c r="R271" s="671"/>
      <c r="S271" s="671"/>
      <c r="T271" s="671"/>
      <c r="U271" s="108"/>
      <c r="V271" s="55"/>
      <c r="W271" s="232" t="s">
        <v>113</v>
      </c>
      <c r="X271" s="232"/>
      <c r="Y271" s="51" t="s">
        <v>9</v>
      </c>
      <c r="Z271" s="51"/>
      <c r="AA271" s="51"/>
      <c r="AB271" s="51"/>
      <c r="AC271" s="51"/>
      <c r="AD271" s="51"/>
      <c r="AE271" s="51"/>
      <c r="AF271" s="51"/>
      <c r="AG271" s="51"/>
      <c r="AH271" s="51"/>
      <c r="AI271" s="51"/>
      <c r="AJ271" s="51"/>
      <c r="AK271" s="51"/>
      <c r="AL271" s="89" t="s">
        <v>89</v>
      </c>
      <c r="AM271" s="334"/>
      <c r="AN271" s="55"/>
      <c r="AO271" s="232"/>
      <c r="AP271" s="232"/>
      <c r="AQ271" s="232"/>
    </row>
    <row r="272" spans="1:43" x14ac:dyDescent="0.2">
      <c r="A272" s="232"/>
      <c r="B272" s="328"/>
      <c r="C272" s="334"/>
      <c r="D272" s="55"/>
      <c r="E272" s="671"/>
      <c r="F272" s="671"/>
      <c r="G272" s="671"/>
      <c r="H272" s="671"/>
      <c r="I272" s="671"/>
      <c r="J272" s="671"/>
      <c r="K272" s="671"/>
      <c r="L272" s="671"/>
      <c r="M272" s="671"/>
      <c r="N272" s="671"/>
      <c r="O272" s="671"/>
      <c r="P272" s="671"/>
      <c r="Q272" s="671"/>
      <c r="R272" s="671"/>
      <c r="S272" s="671"/>
      <c r="T272" s="671"/>
      <c r="U272" s="108"/>
      <c r="V272" s="55"/>
      <c r="W272" s="232" t="s">
        <v>1003</v>
      </c>
      <c r="X272" s="232"/>
      <c r="Y272" s="232"/>
      <c r="Z272" s="232"/>
      <c r="AA272" s="232"/>
      <c r="AB272" s="232"/>
      <c r="AC272" s="232"/>
      <c r="AD272" s="232"/>
      <c r="AF272" s="51"/>
      <c r="AG272" s="111"/>
      <c r="AI272" s="51" t="s">
        <v>9</v>
      </c>
      <c r="AJ272" s="51"/>
      <c r="AK272" s="51"/>
      <c r="AL272" s="89" t="s">
        <v>212</v>
      </c>
      <c r="AM272" s="334"/>
      <c r="AN272" s="55"/>
      <c r="AO272" s="232"/>
      <c r="AP272" s="232"/>
      <c r="AQ272" s="232"/>
    </row>
    <row r="273" spans="1:43" ht="6" customHeight="1" thickBot="1" x14ac:dyDescent="0.25">
      <c r="A273" s="91"/>
      <c r="B273" s="90"/>
      <c r="C273" s="52"/>
      <c r="D273" s="28"/>
      <c r="E273" s="91"/>
      <c r="F273" s="91"/>
      <c r="G273" s="91"/>
      <c r="H273" s="91"/>
      <c r="I273" s="91"/>
      <c r="J273" s="91"/>
      <c r="K273" s="91"/>
      <c r="L273" s="91"/>
      <c r="M273" s="91"/>
      <c r="N273" s="91"/>
      <c r="O273" s="91"/>
      <c r="P273" s="91"/>
      <c r="Q273" s="91"/>
      <c r="R273" s="91"/>
      <c r="S273" s="91"/>
      <c r="T273" s="91"/>
      <c r="U273" s="52"/>
      <c r="V273" s="28"/>
      <c r="W273" s="91"/>
      <c r="X273" s="91"/>
      <c r="Y273" s="91"/>
      <c r="Z273" s="91"/>
      <c r="AA273" s="91"/>
      <c r="AB273" s="91"/>
      <c r="AC273" s="91"/>
      <c r="AD273" s="91"/>
      <c r="AE273" s="91"/>
      <c r="AF273" s="91"/>
      <c r="AG273" s="91"/>
      <c r="AH273" s="91"/>
      <c r="AI273" s="91"/>
      <c r="AJ273" s="91"/>
      <c r="AK273" s="91"/>
      <c r="AL273" s="92"/>
      <c r="AM273" s="52"/>
      <c r="AN273" s="28"/>
      <c r="AO273" s="91"/>
      <c r="AP273" s="91"/>
      <c r="AQ273" s="91"/>
    </row>
    <row r="274" spans="1:43" ht="6" customHeight="1" x14ac:dyDescent="0.2">
      <c r="A274" s="473"/>
      <c r="B274" s="288"/>
      <c r="C274" s="289"/>
      <c r="D274" s="216"/>
      <c r="E274" s="217"/>
      <c r="F274" s="217"/>
      <c r="G274" s="217"/>
      <c r="H274" s="217"/>
      <c r="I274" s="217"/>
      <c r="J274" s="217"/>
      <c r="K274" s="217"/>
      <c r="L274" s="217"/>
      <c r="M274" s="217"/>
      <c r="N274" s="217"/>
      <c r="O274" s="217"/>
      <c r="P274" s="217"/>
      <c r="Q274" s="217"/>
      <c r="R274" s="217"/>
      <c r="S274" s="217"/>
      <c r="T274" s="217"/>
      <c r="U274" s="217"/>
      <c r="V274" s="217"/>
      <c r="W274" s="217"/>
      <c r="X274" s="217"/>
      <c r="Y274" s="217"/>
      <c r="Z274" s="217"/>
      <c r="AA274" s="217"/>
      <c r="AB274" s="217"/>
      <c r="AC274" s="217"/>
      <c r="AD274" s="217"/>
      <c r="AE274" s="217"/>
      <c r="AF274" s="217"/>
      <c r="AG274" s="217"/>
      <c r="AH274" s="217"/>
      <c r="AI274" s="217"/>
      <c r="AJ274" s="217"/>
      <c r="AK274" s="217"/>
      <c r="AL274" s="218"/>
      <c r="AM274" s="219"/>
      <c r="AN274" s="216"/>
      <c r="AO274" s="217"/>
      <c r="AP274" s="217"/>
      <c r="AQ274" s="228"/>
    </row>
    <row r="275" spans="1:43" x14ac:dyDescent="0.2">
      <c r="A275" s="474"/>
      <c r="B275" s="385">
        <v>1036</v>
      </c>
      <c r="C275" s="291"/>
      <c r="D275" s="220"/>
      <c r="E275" s="782" t="s">
        <v>1029</v>
      </c>
      <c r="F275" s="782"/>
      <c r="G275" s="782"/>
      <c r="H275" s="782"/>
      <c r="I275" s="782"/>
      <c r="J275" s="782"/>
      <c r="K275" s="782"/>
      <c r="L275" s="782"/>
      <c r="M275" s="782"/>
      <c r="N275" s="782"/>
      <c r="O275" s="782"/>
      <c r="P275" s="782"/>
      <c r="Q275" s="782"/>
      <c r="R275" s="782"/>
      <c r="S275" s="782"/>
      <c r="T275" s="782"/>
      <c r="U275" s="241"/>
      <c r="V275" s="241"/>
      <c r="W275" s="241"/>
      <c r="X275" s="241"/>
      <c r="Y275" s="241"/>
      <c r="Z275" s="241"/>
      <c r="AA275" s="241"/>
      <c r="AB275" s="241"/>
      <c r="AC275" s="241"/>
      <c r="AD275" s="241"/>
      <c r="AE275" s="241"/>
      <c r="AF275" s="241"/>
      <c r="AG275" s="241"/>
      <c r="AH275" s="241"/>
      <c r="AI275" s="241"/>
      <c r="AJ275" s="241"/>
      <c r="AK275" s="241"/>
      <c r="AL275" s="221"/>
      <c r="AM275" s="222"/>
      <c r="AN275" s="220"/>
      <c r="AO275" s="241"/>
      <c r="AP275" s="241"/>
      <c r="AQ275" s="358"/>
    </row>
    <row r="276" spans="1:43" ht="6" customHeight="1" x14ac:dyDescent="0.2">
      <c r="A276" s="474"/>
      <c r="B276" s="290"/>
      <c r="C276" s="291"/>
      <c r="D276" s="220"/>
      <c r="E276" s="359"/>
      <c r="F276" s="359"/>
      <c r="G276" s="359"/>
      <c r="H276" s="359"/>
      <c r="I276" s="359"/>
      <c r="J276" s="359"/>
      <c r="K276" s="359"/>
      <c r="L276" s="359"/>
      <c r="M276" s="359"/>
      <c r="N276" s="359"/>
      <c r="O276" s="359"/>
      <c r="P276" s="359"/>
      <c r="Q276" s="359"/>
      <c r="R276" s="359"/>
      <c r="S276" s="359"/>
      <c r="T276" s="359"/>
      <c r="U276" s="241"/>
      <c r="V276" s="241"/>
      <c r="W276" s="241"/>
      <c r="X276" s="241"/>
      <c r="Y276" s="241"/>
      <c r="Z276" s="241"/>
      <c r="AA276" s="241"/>
      <c r="AB276" s="241"/>
      <c r="AC276" s="241"/>
      <c r="AD276" s="241"/>
      <c r="AE276" s="241"/>
      <c r="AF276" s="241"/>
      <c r="AG276" s="241"/>
      <c r="AH276" s="241"/>
      <c r="AI276" s="241"/>
      <c r="AJ276" s="241"/>
      <c r="AK276" s="241"/>
      <c r="AL276" s="221"/>
      <c r="AM276" s="222"/>
      <c r="AN276" s="220"/>
      <c r="AO276" s="241"/>
      <c r="AP276" s="241"/>
      <c r="AQ276" s="358"/>
    </row>
    <row r="277" spans="1:43" x14ac:dyDescent="0.2">
      <c r="A277" s="474"/>
      <c r="B277" s="213" t="s">
        <v>319</v>
      </c>
      <c r="C277" s="291"/>
      <c r="D277" s="220"/>
      <c r="E277" s="241"/>
      <c r="F277" s="241"/>
      <c r="G277" s="241"/>
      <c r="H277" s="241"/>
      <c r="I277" s="241"/>
      <c r="J277" s="241"/>
      <c r="K277" s="241"/>
      <c r="L277" s="241"/>
      <c r="M277" s="241"/>
      <c r="N277" s="241"/>
      <c r="O277" s="241"/>
      <c r="P277" s="241"/>
      <c r="Q277" s="221" t="s">
        <v>1030</v>
      </c>
      <c r="R277" s="241"/>
      <c r="S277" s="241"/>
      <c r="T277" s="241"/>
      <c r="U277" s="241"/>
      <c r="V277" s="241"/>
      <c r="X277" s="241"/>
      <c r="Y277" s="241"/>
      <c r="Z277" s="241"/>
      <c r="AA277" s="241"/>
      <c r="AB277" s="221" t="s">
        <v>253</v>
      </c>
      <c r="AC277" s="241"/>
      <c r="AD277" s="241"/>
      <c r="AE277" s="241"/>
      <c r="AF277" s="241"/>
      <c r="AG277" s="241"/>
      <c r="AH277" s="241"/>
      <c r="AI277" s="241"/>
      <c r="AJ277" s="241"/>
      <c r="AK277" s="241"/>
      <c r="AL277" s="221"/>
      <c r="AM277" s="222"/>
      <c r="AN277" s="220"/>
      <c r="AO277" s="241"/>
      <c r="AP277" s="783">
        <v>1040</v>
      </c>
      <c r="AQ277" s="468"/>
    </row>
    <row r="278" spans="1:43" x14ac:dyDescent="0.2">
      <c r="A278" s="474"/>
      <c r="B278" s="290"/>
      <c r="C278" s="291"/>
      <c r="D278" s="220"/>
      <c r="E278" s="241"/>
      <c r="F278" s="241"/>
      <c r="G278" s="241"/>
      <c r="H278" s="241"/>
      <c r="I278" s="241"/>
      <c r="J278" s="241"/>
      <c r="K278" s="241"/>
      <c r="L278" s="241"/>
      <c r="M278" s="241"/>
      <c r="N278" s="241"/>
      <c r="O278" s="241"/>
      <c r="P278" s="241"/>
      <c r="Q278" s="223" t="s">
        <v>135</v>
      </c>
      <c r="R278" s="241"/>
      <c r="S278" s="241"/>
      <c r="T278" s="241"/>
      <c r="U278" s="241"/>
      <c r="V278" s="241"/>
      <c r="W278" s="241"/>
      <c r="X278" s="241"/>
      <c r="Y278" s="241"/>
      <c r="Z278" s="241"/>
      <c r="AA278" s="241"/>
      <c r="AB278" s="221"/>
      <c r="AC278" s="241"/>
      <c r="AD278" s="241"/>
      <c r="AE278" s="241"/>
      <c r="AF278" s="241"/>
      <c r="AG278" s="241"/>
      <c r="AH278" s="241"/>
      <c r="AI278" s="241"/>
      <c r="AJ278" s="241"/>
      <c r="AK278" s="241"/>
      <c r="AL278" s="221"/>
      <c r="AM278" s="222"/>
      <c r="AN278" s="220"/>
      <c r="AO278" s="241"/>
      <c r="AP278" s="783"/>
      <c r="AQ278" s="468"/>
    </row>
    <row r="279" spans="1:43" ht="6" customHeight="1" thickBot="1" x14ac:dyDescent="0.25">
      <c r="A279" s="475"/>
      <c r="B279" s="292"/>
      <c r="C279" s="293"/>
      <c r="D279" s="224"/>
      <c r="E279" s="225"/>
      <c r="F279" s="225"/>
      <c r="G279" s="225"/>
      <c r="H279" s="225"/>
      <c r="I279" s="225"/>
      <c r="J279" s="225"/>
      <c r="K279" s="225"/>
      <c r="L279" s="225"/>
      <c r="M279" s="225"/>
      <c r="N279" s="225"/>
      <c r="O279" s="225"/>
      <c r="P279" s="225"/>
      <c r="Q279" s="225"/>
      <c r="R279" s="225"/>
      <c r="S279" s="225"/>
      <c r="T279" s="225"/>
      <c r="U279" s="225"/>
      <c r="V279" s="225"/>
      <c r="W279" s="225"/>
      <c r="X279" s="225"/>
      <c r="Y279" s="225"/>
      <c r="Z279" s="225"/>
      <c r="AA279" s="225"/>
      <c r="AB279" s="225"/>
      <c r="AC279" s="225"/>
      <c r="AD279" s="225"/>
      <c r="AE279" s="225"/>
      <c r="AF279" s="225"/>
      <c r="AG279" s="225"/>
      <c r="AH279" s="225"/>
      <c r="AI279" s="225"/>
      <c r="AJ279" s="225"/>
      <c r="AK279" s="225"/>
      <c r="AL279" s="226"/>
      <c r="AM279" s="227"/>
      <c r="AN279" s="224"/>
      <c r="AO279" s="225"/>
      <c r="AP279" s="225"/>
      <c r="AQ279" s="229"/>
    </row>
    <row r="280" spans="1:43" s="454" customFormat="1" ht="6" customHeight="1" x14ac:dyDescent="0.2">
      <c r="A280" s="278"/>
      <c r="B280" s="279"/>
      <c r="C280" s="280"/>
      <c r="D280" s="381"/>
      <c r="E280" s="212"/>
      <c r="F280" s="212"/>
      <c r="G280" s="212"/>
      <c r="H280" s="212"/>
      <c r="I280" s="212"/>
      <c r="J280" s="212"/>
      <c r="K280" s="212"/>
      <c r="L280" s="212"/>
      <c r="M280" s="212"/>
      <c r="N280" s="212"/>
      <c r="O280" s="212"/>
      <c r="P280" s="212"/>
      <c r="Q280" s="212"/>
      <c r="R280" s="212"/>
      <c r="S280" s="212"/>
      <c r="T280" s="212"/>
      <c r="U280" s="380"/>
      <c r="V280" s="381"/>
      <c r="W280" s="212"/>
      <c r="X280" s="212"/>
      <c r="Y280" s="212"/>
      <c r="Z280" s="212"/>
      <c r="AA280" s="212"/>
      <c r="AB280" s="212"/>
      <c r="AC280" s="212"/>
      <c r="AD280" s="212"/>
      <c r="AE280" s="212"/>
      <c r="AF280" s="212"/>
      <c r="AG280" s="212"/>
      <c r="AH280" s="212"/>
      <c r="AI280" s="212"/>
      <c r="AJ280" s="212"/>
      <c r="AK280" s="212"/>
      <c r="AL280" s="450"/>
      <c r="AM280" s="451"/>
      <c r="AN280" s="452"/>
      <c r="AO280" s="453"/>
      <c r="AP280" s="453"/>
      <c r="AQ280" s="453"/>
    </row>
    <row r="281" spans="1:43" s="454" customFormat="1" ht="11.25" customHeight="1" x14ac:dyDescent="0.2">
      <c r="A281" s="320"/>
      <c r="B281" s="385">
        <v>1037</v>
      </c>
      <c r="C281" s="282"/>
      <c r="D281" s="123"/>
      <c r="E281" s="731" t="str">
        <f ca="1">VLOOKUP(INDIRECT(ADDRESS(ROW(),COLUMN()-3)),Language_Translations,MATCH(Language_Selected,Language_Options,0),FALSE)</f>
        <v>Now I would like to ask you a few questions about your experiences living with HIV.
Have you disclosed your HIV status to anyone other than me?</v>
      </c>
      <c r="F281" s="731"/>
      <c r="G281" s="731"/>
      <c r="H281" s="731"/>
      <c r="I281" s="731"/>
      <c r="J281" s="731"/>
      <c r="K281" s="731"/>
      <c r="L281" s="731"/>
      <c r="M281" s="731"/>
      <c r="N281" s="731"/>
      <c r="O281" s="731"/>
      <c r="P281" s="731"/>
      <c r="Q281" s="731"/>
      <c r="R281" s="731"/>
      <c r="S281" s="731"/>
      <c r="T281" s="731"/>
      <c r="U281" s="254"/>
      <c r="V281" s="123"/>
      <c r="W281" t="s">
        <v>112</v>
      </c>
      <c r="X281"/>
      <c r="Y281" s="111" t="s">
        <v>9</v>
      </c>
      <c r="Z281" s="111"/>
      <c r="AA281" s="111"/>
      <c r="AB281" s="111"/>
      <c r="AC281" s="111"/>
      <c r="AD281" s="111"/>
      <c r="AE281" s="111"/>
      <c r="AF281" s="111"/>
      <c r="AG281" s="111"/>
      <c r="AH281" s="111"/>
      <c r="AI281" s="111"/>
      <c r="AJ281" s="111"/>
      <c r="AK281" s="111"/>
      <c r="AL281" s="84" t="s">
        <v>87</v>
      </c>
      <c r="AM281" s="469"/>
      <c r="AN281" s="459"/>
    </row>
    <row r="282" spans="1:43" s="454" customFormat="1" ht="11.25" customHeight="1" x14ac:dyDescent="0.2">
      <c r="A282" s="320"/>
      <c r="B282" s="213" t="s">
        <v>319</v>
      </c>
      <c r="C282" s="282"/>
      <c r="D282" s="123"/>
      <c r="E282" s="731"/>
      <c r="F282" s="731"/>
      <c r="G282" s="731"/>
      <c r="H282" s="731"/>
      <c r="I282" s="731"/>
      <c r="J282" s="731"/>
      <c r="K282" s="731"/>
      <c r="L282" s="731"/>
      <c r="M282" s="731"/>
      <c r="N282" s="731"/>
      <c r="O282" s="731"/>
      <c r="P282" s="731"/>
      <c r="Q282" s="731"/>
      <c r="R282" s="731"/>
      <c r="S282" s="731"/>
      <c r="T282" s="731"/>
      <c r="U282" s="254"/>
      <c r="V282" s="123"/>
      <c r="W282" t="s">
        <v>113</v>
      </c>
      <c r="X282"/>
      <c r="Y282" s="111" t="s">
        <v>9</v>
      </c>
      <c r="Z282" s="111"/>
      <c r="AA282" s="111"/>
      <c r="AB282" s="111"/>
      <c r="AC282" s="111"/>
      <c r="AD282" s="111"/>
      <c r="AE282" s="111"/>
      <c r="AF282" s="111"/>
      <c r="AG282" s="111"/>
      <c r="AH282" s="111"/>
      <c r="AI282" s="111"/>
      <c r="AJ282" s="111"/>
      <c r="AK282" s="111"/>
      <c r="AL282" s="84" t="s">
        <v>89</v>
      </c>
      <c r="AM282" s="469"/>
      <c r="AN282" s="459"/>
    </row>
    <row r="283" spans="1:43" s="454" customFormat="1" ht="11.25" customHeight="1" x14ac:dyDescent="0.2">
      <c r="A283" s="320"/>
      <c r="B283" s="281"/>
      <c r="C283" s="282"/>
      <c r="D283" s="123"/>
      <c r="E283" s="731"/>
      <c r="F283" s="731"/>
      <c r="G283" s="731"/>
      <c r="H283" s="731"/>
      <c r="I283" s="731"/>
      <c r="J283" s="731"/>
      <c r="K283" s="731"/>
      <c r="L283" s="731"/>
      <c r="M283" s="731"/>
      <c r="N283" s="731"/>
      <c r="O283" s="731"/>
      <c r="P283" s="731"/>
      <c r="Q283" s="731"/>
      <c r="R283" s="731"/>
      <c r="S283" s="731"/>
      <c r="T283" s="731"/>
      <c r="U283" s="254"/>
      <c r="V283" s="123"/>
      <c r="W283"/>
      <c r="X283"/>
      <c r="Y283" s="111"/>
      <c r="Z283" s="111"/>
      <c r="AA283" s="111"/>
      <c r="AB283" s="111"/>
      <c r="AC283" s="111"/>
      <c r="AD283" s="111"/>
      <c r="AE283" s="111"/>
      <c r="AF283" s="111"/>
      <c r="AG283" s="111"/>
      <c r="AH283" s="111"/>
      <c r="AI283" s="111"/>
      <c r="AJ283" s="111"/>
      <c r="AK283" s="111"/>
      <c r="AL283" s="84"/>
      <c r="AM283" s="469"/>
      <c r="AN283" s="459"/>
    </row>
    <row r="284" spans="1:43" s="454" customFormat="1" ht="11.25" customHeight="1" x14ac:dyDescent="0.2">
      <c r="A284" s="320"/>
      <c r="B284" s="281"/>
      <c r="C284" s="282"/>
      <c r="D284" s="123"/>
      <c r="E284" s="731"/>
      <c r="F284" s="731"/>
      <c r="G284" s="731"/>
      <c r="H284" s="731"/>
      <c r="I284" s="731"/>
      <c r="J284" s="731"/>
      <c r="K284" s="731"/>
      <c r="L284" s="731"/>
      <c r="M284" s="731"/>
      <c r="N284" s="731"/>
      <c r="O284" s="731"/>
      <c r="P284" s="731"/>
      <c r="Q284" s="731"/>
      <c r="R284" s="731"/>
      <c r="S284" s="731"/>
      <c r="T284" s="731"/>
      <c r="U284" s="254"/>
      <c r="V284" s="123"/>
      <c r="W284"/>
      <c r="X284"/>
      <c r="Y284" s="111"/>
      <c r="Z284" s="111"/>
      <c r="AA284" s="111"/>
      <c r="AB284" s="111"/>
      <c r="AC284" s="111"/>
      <c r="AD284" s="111"/>
      <c r="AE284" s="111"/>
      <c r="AF284" s="111"/>
      <c r="AG284" s="111"/>
      <c r="AH284" s="111"/>
      <c r="AI284" s="111"/>
      <c r="AJ284" s="111"/>
      <c r="AK284" s="111"/>
      <c r="AL284" s="84"/>
      <c r="AM284" s="469"/>
      <c r="AN284" s="459"/>
    </row>
    <row r="285" spans="1:43" s="454" customFormat="1" ht="11.25" customHeight="1" x14ac:dyDescent="0.2">
      <c r="A285" s="320"/>
      <c r="B285" s="281"/>
      <c r="C285" s="282"/>
      <c r="D285" s="123"/>
      <c r="E285" s="731"/>
      <c r="F285" s="731"/>
      <c r="G285" s="731"/>
      <c r="H285" s="731"/>
      <c r="I285" s="731"/>
      <c r="J285" s="731"/>
      <c r="K285" s="731"/>
      <c r="L285" s="731"/>
      <c r="M285" s="731"/>
      <c r="N285" s="731"/>
      <c r="O285" s="731"/>
      <c r="P285" s="731"/>
      <c r="Q285" s="731"/>
      <c r="R285" s="731"/>
      <c r="S285" s="731"/>
      <c r="T285" s="731"/>
      <c r="U285" s="254"/>
      <c r="V285" s="123"/>
      <c r="W285"/>
      <c r="X285"/>
      <c r="Y285" s="111"/>
      <c r="Z285" s="111"/>
      <c r="AA285" s="111"/>
      <c r="AB285" s="111"/>
      <c r="AC285" s="111"/>
      <c r="AD285" s="111"/>
      <c r="AE285" s="111"/>
      <c r="AF285" s="111"/>
      <c r="AG285" s="111"/>
      <c r="AH285" s="111"/>
      <c r="AI285" s="111"/>
      <c r="AJ285" s="111"/>
      <c r="AK285" s="111"/>
      <c r="AL285" s="84"/>
      <c r="AM285" s="469"/>
      <c r="AN285" s="459"/>
    </row>
    <row r="286" spans="1:43" s="454" customFormat="1" ht="6" customHeight="1" x14ac:dyDescent="0.2">
      <c r="A286" s="283"/>
      <c r="B286" s="284"/>
      <c r="C286" s="285"/>
      <c r="D286" s="257"/>
      <c r="E286" s="94"/>
      <c r="F286" s="94"/>
      <c r="G286" s="94"/>
      <c r="H286" s="94"/>
      <c r="I286" s="94"/>
      <c r="J286" s="94"/>
      <c r="K286" s="94"/>
      <c r="L286" s="94"/>
      <c r="M286" s="94"/>
      <c r="N286" s="94"/>
      <c r="O286" s="94"/>
      <c r="P286" s="94"/>
      <c r="Q286" s="94"/>
      <c r="R286" s="94"/>
      <c r="S286" s="94"/>
      <c r="T286" s="94"/>
      <c r="U286" s="124"/>
      <c r="V286" s="257"/>
      <c r="W286" s="94"/>
      <c r="X286" s="94"/>
      <c r="Y286" s="94"/>
      <c r="Z286" s="94"/>
      <c r="AA286" s="94"/>
      <c r="AB286" s="94"/>
      <c r="AC286" s="94"/>
      <c r="AD286" s="94"/>
      <c r="AE286" s="94"/>
      <c r="AF286" s="94"/>
      <c r="AG286" s="94"/>
      <c r="AH286" s="94"/>
      <c r="AI286" s="94"/>
      <c r="AJ286" s="94"/>
      <c r="AK286" s="94"/>
      <c r="AL286" s="447"/>
      <c r="AM286" s="457"/>
      <c r="AN286" s="458"/>
      <c r="AO286" s="455"/>
      <c r="AP286" s="455"/>
      <c r="AQ286" s="455"/>
    </row>
    <row r="287" spans="1:43" s="454" customFormat="1" ht="6" customHeight="1" x14ac:dyDescent="0.2">
      <c r="A287" s="278"/>
      <c r="B287" s="279"/>
      <c r="C287" s="280"/>
      <c r="D287" s="381"/>
      <c r="E287" s="212"/>
      <c r="F287" s="212"/>
      <c r="G287" s="212"/>
      <c r="H287" s="212"/>
      <c r="I287" s="212"/>
      <c r="J287" s="212"/>
      <c r="K287" s="212"/>
      <c r="L287" s="212"/>
      <c r="M287" s="212"/>
      <c r="N287" s="212"/>
      <c r="O287" s="212"/>
      <c r="P287" s="212"/>
      <c r="Q287" s="212"/>
      <c r="R287" s="212"/>
      <c r="S287" s="212"/>
      <c r="T287" s="212"/>
      <c r="U287" s="380"/>
      <c r="V287" s="381"/>
      <c r="W287" s="212"/>
      <c r="X287" s="212"/>
      <c r="Y287" s="212"/>
      <c r="Z287" s="212"/>
      <c r="AA287" s="212"/>
      <c r="AB287" s="212"/>
      <c r="AC287" s="212"/>
      <c r="AD287" s="212"/>
      <c r="AE287" s="212"/>
      <c r="AF287" s="212"/>
      <c r="AG287" s="212"/>
      <c r="AH287" s="212"/>
      <c r="AI287" s="212"/>
      <c r="AJ287" s="212"/>
      <c r="AK287" s="212"/>
      <c r="AL287" s="214"/>
      <c r="AM287" s="451"/>
      <c r="AN287" s="452"/>
      <c r="AO287" s="453"/>
      <c r="AP287" s="453"/>
      <c r="AQ287" s="453"/>
    </row>
    <row r="288" spans="1:43" s="454" customFormat="1" ht="11.25" customHeight="1" x14ac:dyDescent="0.2">
      <c r="A288" s="320"/>
      <c r="B288" s="385">
        <v>1038</v>
      </c>
      <c r="C288" s="282"/>
      <c r="D288" s="123"/>
      <c r="E288" s="731" t="str">
        <f ca="1">VLOOKUP(INDIRECT(ADDRESS(ROW(),COLUMN()-3)),Language_Translations,MATCH(Language_Selected,Language_Options,0),FALSE)</f>
        <v>Do you agree or disagree with the following statement: I have felt ashamed because of my HIV status.</v>
      </c>
      <c r="F288" s="731"/>
      <c r="G288" s="731"/>
      <c r="H288" s="731"/>
      <c r="I288" s="731"/>
      <c r="J288" s="731"/>
      <c r="K288" s="731"/>
      <c r="L288" s="731"/>
      <c r="M288" s="731"/>
      <c r="N288" s="731"/>
      <c r="O288" s="731"/>
      <c r="P288" s="731"/>
      <c r="Q288" s="731"/>
      <c r="R288" s="731"/>
      <c r="S288" s="731"/>
      <c r="T288" s="731"/>
      <c r="U288" s="254"/>
      <c r="V288" s="123"/>
      <c r="W288" t="s">
        <v>1031</v>
      </c>
      <c r="X288"/>
      <c r="Z288" s="111"/>
      <c r="AA288" s="111" t="s">
        <v>9</v>
      </c>
      <c r="AB288" s="111"/>
      <c r="AC288" s="111"/>
      <c r="AD288" s="111"/>
      <c r="AE288" s="111"/>
      <c r="AF288" s="111"/>
      <c r="AG288" s="111"/>
      <c r="AH288" s="111"/>
      <c r="AI288" s="111"/>
      <c r="AJ288" s="111"/>
      <c r="AK288" s="111"/>
      <c r="AL288" s="84" t="s">
        <v>87</v>
      </c>
      <c r="AM288" s="469"/>
      <c r="AN288" s="459"/>
    </row>
    <row r="289" spans="1:43" s="454" customFormat="1" x14ac:dyDescent="0.2">
      <c r="A289" s="320"/>
      <c r="B289" s="213" t="s">
        <v>319</v>
      </c>
      <c r="C289" s="282"/>
      <c r="D289" s="123"/>
      <c r="E289" s="731"/>
      <c r="F289" s="731"/>
      <c r="G289" s="731"/>
      <c r="H289" s="731"/>
      <c r="I289" s="731"/>
      <c r="J289" s="731"/>
      <c r="K289" s="731"/>
      <c r="L289" s="731"/>
      <c r="M289" s="731"/>
      <c r="N289" s="731"/>
      <c r="O289" s="731"/>
      <c r="P289" s="731"/>
      <c r="Q289" s="731"/>
      <c r="R289" s="731"/>
      <c r="S289" s="731"/>
      <c r="T289" s="731"/>
      <c r="U289" s="254"/>
      <c r="V289" s="123"/>
      <c r="W289" t="s">
        <v>1032</v>
      </c>
      <c r="X289"/>
      <c r="Z289" s="111"/>
      <c r="AA289" s="111"/>
      <c r="AB289" s="111" t="s">
        <v>9</v>
      </c>
      <c r="AC289" s="111"/>
      <c r="AD289" s="111"/>
      <c r="AE289" s="111"/>
      <c r="AF289" s="111"/>
      <c r="AG289" s="111"/>
      <c r="AH289" s="111"/>
      <c r="AI289" s="111"/>
      <c r="AJ289" s="111"/>
      <c r="AK289" s="111"/>
      <c r="AL289" s="84" t="s">
        <v>89</v>
      </c>
      <c r="AM289" s="469"/>
      <c r="AN289" s="459"/>
    </row>
    <row r="290" spans="1:43" s="454" customFormat="1" ht="6" customHeight="1" x14ac:dyDescent="0.2">
      <c r="A290" s="283"/>
      <c r="B290" s="284"/>
      <c r="C290" s="285"/>
      <c r="D290" s="257"/>
      <c r="E290" s="94"/>
      <c r="F290" s="94"/>
      <c r="G290" s="94"/>
      <c r="H290" s="94"/>
      <c r="I290" s="94"/>
      <c r="J290" s="94"/>
      <c r="K290" s="94"/>
      <c r="L290" s="94"/>
      <c r="M290" s="94"/>
      <c r="N290" s="94"/>
      <c r="O290" s="94"/>
      <c r="P290" s="94"/>
      <c r="Q290" s="94"/>
      <c r="R290" s="94"/>
      <c r="S290" s="94"/>
      <c r="T290" s="94"/>
      <c r="U290" s="124"/>
      <c r="V290" s="257"/>
      <c r="W290" s="94"/>
      <c r="X290" s="94"/>
      <c r="Y290" s="94"/>
      <c r="Z290" s="94"/>
      <c r="AA290" s="94"/>
      <c r="AB290" s="94"/>
      <c r="AC290" s="94"/>
      <c r="AD290" s="94"/>
      <c r="AE290" s="94"/>
      <c r="AF290" s="94"/>
      <c r="AG290" s="94"/>
      <c r="AH290" s="94"/>
      <c r="AI290" s="94"/>
      <c r="AJ290" s="94"/>
      <c r="AK290" s="94"/>
      <c r="AL290" s="456"/>
      <c r="AM290" s="457"/>
      <c r="AN290" s="458"/>
      <c r="AO290" s="455"/>
      <c r="AP290" s="455"/>
      <c r="AQ290" s="455"/>
    </row>
    <row r="291" spans="1:43" s="454" customFormat="1" ht="6" customHeight="1" x14ac:dyDescent="0.2">
      <c r="A291" s="278"/>
      <c r="B291" s="279"/>
      <c r="C291" s="280"/>
      <c r="D291" s="381"/>
      <c r="E291" s="212"/>
      <c r="F291" s="212"/>
      <c r="G291" s="212"/>
      <c r="H291" s="212"/>
      <c r="I291" s="212"/>
      <c r="J291" s="212"/>
      <c r="K291" s="212"/>
      <c r="L291" s="212"/>
      <c r="M291" s="212"/>
      <c r="N291" s="212"/>
      <c r="O291" s="212"/>
      <c r="P291" s="212"/>
      <c r="Q291" s="212"/>
      <c r="R291" s="212"/>
      <c r="S291" s="212"/>
      <c r="T291" s="212"/>
      <c r="U291" s="380"/>
      <c r="V291" s="381"/>
      <c r="W291" s="212"/>
      <c r="X291" s="212"/>
      <c r="Y291" s="212"/>
      <c r="Z291" s="212"/>
      <c r="AA291" s="212"/>
      <c r="AB291" s="212"/>
      <c r="AC291" s="212"/>
      <c r="AD291" s="212"/>
      <c r="AE291" s="212"/>
      <c r="AF291" s="212"/>
      <c r="AG291" s="212"/>
      <c r="AH291" s="212"/>
      <c r="AI291" s="212"/>
      <c r="AJ291" s="212"/>
      <c r="AK291" s="212"/>
      <c r="AL291" s="450"/>
      <c r="AM291" s="451"/>
      <c r="AN291" s="452"/>
      <c r="AO291" s="453"/>
      <c r="AP291" s="453"/>
      <c r="AQ291" s="453"/>
    </row>
    <row r="292" spans="1:43" s="454" customFormat="1" ht="11.25" customHeight="1" x14ac:dyDescent="0.2">
      <c r="A292" s="320"/>
      <c r="B292" s="385">
        <v>1039</v>
      </c>
      <c r="C292" s="282"/>
      <c r="D292" s="123"/>
      <c r="E292" s="700" t="str">
        <f ca="1">VLOOKUP(INDIRECT(ADDRESS(ROW(),COLUMN()-3)),Language_Translations,MATCH(Language_Selected,Language_Options,0),FALSE)</f>
        <v>Please tell me if the following things have happened to you, or if you think they have happened to you, because of your HIV status in the last 12 months:</v>
      </c>
      <c r="F292" s="700"/>
      <c r="G292" s="700"/>
      <c r="H292" s="700"/>
      <c r="I292" s="700"/>
      <c r="J292" s="700"/>
      <c r="K292" s="700"/>
      <c r="L292" s="700"/>
      <c r="M292" s="700"/>
      <c r="N292" s="700"/>
      <c r="O292" s="700"/>
      <c r="P292" s="700"/>
      <c r="Q292" s="700"/>
      <c r="R292" s="700"/>
      <c r="S292" s="700"/>
      <c r="T292" s="700"/>
      <c r="U292" s="254"/>
      <c r="V292" s="123"/>
      <c r="W292"/>
      <c r="X292"/>
      <c r="Y292"/>
      <c r="Z292"/>
      <c r="AA292"/>
      <c r="AB292"/>
      <c r="AC292"/>
      <c r="AD292"/>
      <c r="AE292"/>
      <c r="AF292"/>
      <c r="AG292"/>
      <c r="AH292"/>
      <c r="AJ292"/>
      <c r="AK292"/>
      <c r="AM292" s="334"/>
      <c r="AN292" s="459"/>
    </row>
    <row r="293" spans="1:43" s="454" customFormat="1" ht="11.25" customHeight="1" x14ac:dyDescent="0.2">
      <c r="A293" s="320"/>
      <c r="B293" s="213" t="s">
        <v>319</v>
      </c>
      <c r="C293" s="282"/>
      <c r="D293" s="123"/>
      <c r="E293" s="700"/>
      <c r="F293" s="700"/>
      <c r="G293" s="700"/>
      <c r="H293" s="700"/>
      <c r="I293" s="700"/>
      <c r="J293" s="700"/>
      <c r="K293" s="700"/>
      <c r="L293" s="700"/>
      <c r="M293" s="700"/>
      <c r="N293" s="700"/>
      <c r="O293" s="700"/>
      <c r="P293" s="700"/>
      <c r="Q293" s="700"/>
      <c r="R293" s="700"/>
      <c r="S293" s="700"/>
      <c r="T293" s="700"/>
      <c r="U293" s="254"/>
      <c r="V293" s="123"/>
      <c r="W293"/>
      <c r="X293"/>
      <c r="Y293"/>
      <c r="Z293"/>
      <c r="AA293"/>
      <c r="AB293"/>
      <c r="AC293"/>
      <c r="AD293"/>
      <c r="AE293"/>
      <c r="AF293"/>
      <c r="AG293"/>
      <c r="AH293"/>
      <c r="AI293" s="125"/>
      <c r="AJ293"/>
      <c r="AK293"/>
      <c r="AL293" s="93"/>
      <c r="AM293" s="334"/>
      <c r="AN293" s="459"/>
    </row>
    <row r="294" spans="1:43" s="454" customFormat="1" ht="11.25" customHeight="1" x14ac:dyDescent="0.2">
      <c r="A294" s="320"/>
      <c r="B294" s="281"/>
      <c r="C294" s="282"/>
      <c r="D294" s="123"/>
      <c r="E294" s="700"/>
      <c r="F294" s="700"/>
      <c r="G294" s="700"/>
      <c r="H294" s="700"/>
      <c r="I294" s="700"/>
      <c r="J294" s="700"/>
      <c r="K294" s="700"/>
      <c r="L294" s="700"/>
      <c r="M294" s="700"/>
      <c r="N294" s="700"/>
      <c r="O294" s="700"/>
      <c r="P294" s="700"/>
      <c r="Q294" s="700"/>
      <c r="R294" s="700"/>
      <c r="S294" s="700"/>
      <c r="T294" s="700"/>
      <c r="U294" s="254"/>
      <c r="V294" s="123"/>
      <c r="W294"/>
      <c r="X294"/>
      <c r="Y294"/>
      <c r="Z294" s="111"/>
      <c r="AA294" s="111"/>
      <c r="AB294" s="111"/>
      <c r="AC294" s="111"/>
      <c r="AD294"/>
      <c r="AE294"/>
      <c r="AF294"/>
      <c r="AG294"/>
      <c r="AH294"/>
      <c r="AI294" s="125" t="s">
        <v>112</v>
      </c>
      <c r="AJ294"/>
      <c r="AK294"/>
      <c r="AL294" s="328" t="s">
        <v>113</v>
      </c>
      <c r="AM294" s="334"/>
      <c r="AN294" s="459"/>
    </row>
    <row r="295" spans="1:43" s="454" customFormat="1" ht="6" customHeight="1" x14ac:dyDescent="0.2">
      <c r="A295" s="320"/>
      <c r="B295" s="281"/>
      <c r="C295" s="282"/>
      <c r="D295" s="123"/>
      <c r="E295" s="460"/>
      <c r="F295" s="460"/>
      <c r="G295" s="460"/>
      <c r="H295" s="460"/>
      <c r="I295" s="460"/>
      <c r="J295" s="460"/>
      <c r="K295" s="460"/>
      <c r="L295" s="460"/>
      <c r="M295" s="460"/>
      <c r="N295" s="460"/>
      <c r="O295" s="460"/>
      <c r="P295" s="460"/>
      <c r="Q295" s="460"/>
      <c r="R295" s="460"/>
      <c r="S295" s="460"/>
      <c r="T295" s="460"/>
      <c r="U295" s="254"/>
      <c r="V295" s="123"/>
      <c r="W295"/>
      <c r="X295"/>
      <c r="Y295" s="111"/>
      <c r="Z295" s="111"/>
      <c r="AA295" s="111"/>
      <c r="AB295" s="111"/>
      <c r="AC295" s="111"/>
      <c r="AD295" s="111"/>
      <c r="AE295" s="111"/>
      <c r="AF295" s="111"/>
      <c r="AG295" s="111"/>
      <c r="AH295" s="111"/>
      <c r="AI295" s="111"/>
      <c r="AJ295" s="111"/>
      <c r="AK295" s="111"/>
      <c r="AL295" s="470"/>
      <c r="AM295" s="469"/>
      <c r="AN295" s="459"/>
    </row>
    <row r="296" spans="1:43" s="454" customFormat="1" ht="11.25" customHeight="1" x14ac:dyDescent="0.2">
      <c r="A296" s="320"/>
      <c r="B296" s="281"/>
      <c r="C296" s="282"/>
      <c r="D296" s="123"/>
      <c r="E296" s="460" t="s">
        <v>148</v>
      </c>
      <c r="F296" s="778" t="str">
        <f ca="1">VLOOKUP(CONCATENATE($B$292&amp;INDIRECT(ADDRESS(ROW(),COLUMN()-1))),Language_Translations,MATCH(Language_Selected,Language_Options,0),FALSE)</f>
        <v>People have talked badly about me because of my HIV status.</v>
      </c>
      <c r="G296" s="778"/>
      <c r="H296" s="778"/>
      <c r="I296" s="778"/>
      <c r="J296" s="778"/>
      <c r="K296" s="778"/>
      <c r="L296" s="778"/>
      <c r="M296" s="778"/>
      <c r="N296" s="778"/>
      <c r="O296" s="778"/>
      <c r="P296" s="778"/>
      <c r="Q296" s="778"/>
      <c r="R296" s="778"/>
      <c r="S296" s="778"/>
      <c r="T296" s="778"/>
      <c r="U296" s="254"/>
      <c r="V296" s="123"/>
      <c r="W296"/>
      <c r="X296"/>
      <c r="Y296" s="111"/>
      <c r="Z296" s="111"/>
      <c r="AA296" s="111"/>
      <c r="AB296" s="111"/>
      <c r="AC296" s="111"/>
      <c r="AD296" s="111"/>
      <c r="AE296" s="111"/>
      <c r="AF296" s="111"/>
      <c r="AG296" s="111"/>
      <c r="AH296" s="111"/>
      <c r="AI296" s="111"/>
      <c r="AJ296" s="111"/>
      <c r="AK296" s="111"/>
      <c r="AL296" s="470"/>
      <c r="AM296" s="469"/>
      <c r="AN296" s="459"/>
    </row>
    <row r="297" spans="1:43" s="454" customFormat="1" ht="11.25" customHeight="1" x14ac:dyDescent="0.2">
      <c r="A297" s="320"/>
      <c r="B297" s="281"/>
      <c r="C297" s="282"/>
      <c r="D297" s="123"/>
      <c r="E297" s="460"/>
      <c r="F297" s="778"/>
      <c r="G297" s="778"/>
      <c r="H297" s="778"/>
      <c r="I297" s="778"/>
      <c r="J297" s="778"/>
      <c r="K297" s="778"/>
      <c r="L297" s="778"/>
      <c r="M297" s="778"/>
      <c r="N297" s="778"/>
      <c r="O297" s="778"/>
      <c r="P297" s="778"/>
      <c r="Q297" s="778"/>
      <c r="R297" s="778"/>
      <c r="S297" s="778"/>
      <c r="T297" s="778"/>
      <c r="U297" s="254"/>
      <c r="V297" s="123"/>
      <c r="W297" t="s">
        <v>148</v>
      </c>
      <c r="X297" t="s">
        <v>1033</v>
      </c>
      <c r="Y297" s="111"/>
      <c r="Z297" s="111"/>
      <c r="AA297" s="111"/>
      <c r="AB297" s="111"/>
      <c r="AC297" s="111"/>
      <c r="AD297" s="111"/>
      <c r="AE297" s="111" t="s">
        <v>9</v>
      </c>
      <c r="AF297" s="111"/>
      <c r="AG297" s="111"/>
      <c r="AH297" s="111"/>
      <c r="AI297" s="255" t="s">
        <v>87</v>
      </c>
      <c r="AJ297"/>
      <c r="AK297"/>
      <c r="AL297" s="93" t="s">
        <v>89</v>
      </c>
      <c r="AM297" s="469"/>
      <c r="AN297" s="459"/>
    </row>
    <row r="298" spans="1:43" s="454" customFormat="1" ht="6" customHeight="1" x14ac:dyDescent="0.2">
      <c r="A298" s="320"/>
      <c r="B298" s="281"/>
      <c r="C298" s="282"/>
      <c r="D298" s="123"/>
      <c r="E298" s="460"/>
      <c r="F298" s="471"/>
      <c r="G298" s="471"/>
      <c r="H298" s="471"/>
      <c r="I298" s="471"/>
      <c r="J298" s="471"/>
      <c r="K298" s="471"/>
      <c r="L298" s="471"/>
      <c r="M298" s="471"/>
      <c r="N298" s="471"/>
      <c r="O298" s="471"/>
      <c r="P298" s="471"/>
      <c r="Q298" s="471"/>
      <c r="R298" s="471"/>
      <c r="S298" s="471"/>
      <c r="T298" s="471"/>
      <c r="U298" s="254"/>
      <c r="V298" s="123"/>
      <c r="W298"/>
      <c r="X298"/>
      <c r="Y298" s="111"/>
      <c r="Z298" s="111"/>
      <c r="AA298" s="111"/>
      <c r="AB298" s="111"/>
      <c r="AC298" s="111"/>
      <c r="AD298" s="111"/>
      <c r="AE298" s="111"/>
      <c r="AF298" s="111"/>
      <c r="AG298" s="111"/>
      <c r="AH298" s="111"/>
      <c r="AI298" s="111"/>
      <c r="AJ298" s="111"/>
      <c r="AK298" s="111"/>
      <c r="AL298" s="470"/>
      <c r="AM298" s="469"/>
      <c r="AN298" s="459"/>
    </row>
    <row r="299" spans="1:43" s="454" customFormat="1" ht="11.25" customHeight="1" x14ac:dyDescent="0.2">
      <c r="A299" s="320"/>
      <c r="B299" s="281"/>
      <c r="C299" s="282"/>
      <c r="D299" s="123"/>
      <c r="E299" s="460" t="s">
        <v>150</v>
      </c>
      <c r="F299" s="778" t="str">
        <f ca="1">VLOOKUP(CONCATENATE($B$292&amp;INDIRECT(ADDRESS(ROW(),COLUMN()-1))),Language_Translations,MATCH(Language_Selected,Language_Options,0),FALSE)</f>
        <v>Someone else disclosed my HIV status without my permission.</v>
      </c>
      <c r="G299" s="778"/>
      <c r="H299" s="778"/>
      <c r="I299" s="778"/>
      <c r="J299" s="778"/>
      <c r="K299" s="778"/>
      <c r="L299" s="778"/>
      <c r="M299" s="778"/>
      <c r="N299" s="778"/>
      <c r="O299" s="778"/>
      <c r="P299" s="778"/>
      <c r="Q299" s="778"/>
      <c r="R299" s="778"/>
      <c r="S299" s="778"/>
      <c r="T299" s="778"/>
      <c r="U299" s="254"/>
      <c r="V299" s="123"/>
      <c r="W299"/>
      <c r="X299"/>
      <c r="Y299" s="111"/>
      <c r="Z299" s="111"/>
      <c r="AA299" s="111"/>
      <c r="AB299" s="111"/>
      <c r="AC299" s="111"/>
      <c r="AD299" s="111"/>
      <c r="AE299" s="111"/>
      <c r="AF299" s="111"/>
      <c r="AG299" s="111"/>
      <c r="AH299" s="111"/>
      <c r="AI299" s="111"/>
      <c r="AJ299" s="111"/>
      <c r="AK299" s="111"/>
      <c r="AL299" s="470"/>
      <c r="AM299" s="469"/>
      <c r="AN299" s="459"/>
    </row>
    <row r="300" spans="1:43" s="454" customFormat="1" ht="11.25" customHeight="1" x14ac:dyDescent="0.2">
      <c r="A300" s="320"/>
      <c r="B300" s="281"/>
      <c r="C300" s="282"/>
      <c r="D300" s="123"/>
      <c r="E300" s="460"/>
      <c r="F300" s="778"/>
      <c r="G300" s="778"/>
      <c r="H300" s="778"/>
      <c r="I300" s="778"/>
      <c r="J300" s="778"/>
      <c r="K300" s="778"/>
      <c r="L300" s="778"/>
      <c r="M300" s="778"/>
      <c r="N300" s="778"/>
      <c r="O300" s="778"/>
      <c r="P300" s="778"/>
      <c r="Q300" s="778"/>
      <c r="R300" s="778"/>
      <c r="S300" s="778"/>
      <c r="T300" s="778"/>
      <c r="U300" s="254"/>
      <c r="V300" s="123"/>
      <c r="W300" t="s">
        <v>150</v>
      </c>
      <c r="X300" t="s">
        <v>1034</v>
      </c>
      <c r="Y300" s="111"/>
      <c r="Z300" s="111"/>
      <c r="AA300" s="111"/>
      <c r="AB300" s="111"/>
      <c r="AC300" s="111"/>
      <c r="AD300" s="111"/>
      <c r="AE300" s="111" t="s">
        <v>9</v>
      </c>
      <c r="AF300" s="111"/>
      <c r="AG300" s="111"/>
      <c r="AH300" s="111"/>
      <c r="AI300" s="255" t="s">
        <v>87</v>
      </c>
      <c r="AJ300"/>
      <c r="AK300"/>
      <c r="AL300" s="93" t="s">
        <v>89</v>
      </c>
      <c r="AM300" s="469"/>
      <c r="AN300" s="459"/>
    </row>
    <row r="301" spans="1:43" s="454" customFormat="1" ht="6" customHeight="1" x14ac:dyDescent="0.2">
      <c r="A301" s="320"/>
      <c r="B301" s="281"/>
      <c r="C301" s="282"/>
      <c r="D301" s="123"/>
      <c r="E301" s="460"/>
      <c r="F301" s="471"/>
      <c r="G301" s="471"/>
      <c r="H301" s="471"/>
      <c r="I301" s="471"/>
      <c r="J301" s="471"/>
      <c r="K301" s="471"/>
      <c r="L301" s="471"/>
      <c r="M301" s="471"/>
      <c r="N301" s="471"/>
      <c r="O301" s="471"/>
      <c r="P301" s="471"/>
      <c r="Q301" s="471"/>
      <c r="R301" s="471"/>
      <c r="S301" s="471"/>
      <c r="T301" s="471"/>
      <c r="U301" s="254"/>
      <c r="V301" s="123"/>
      <c r="W301"/>
      <c r="X301"/>
      <c r="Y301" s="111"/>
      <c r="Z301" s="111"/>
      <c r="AA301" s="111"/>
      <c r="AB301" s="111"/>
      <c r="AC301" s="111"/>
      <c r="AD301" s="111"/>
      <c r="AE301" s="111"/>
      <c r="AF301" s="111"/>
      <c r="AG301" s="111"/>
      <c r="AH301" s="111"/>
      <c r="AI301" s="111"/>
      <c r="AJ301" s="111"/>
      <c r="AK301" s="111"/>
      <c r="AL301" s="470"/>
      <c r="AM301" s="469"/>
      <c r="AN301" s="459"/>
    </row>
    <row r="302" spans="1:43" s="454" customFormat="1" ht="11.25" customHeight="1" x14ac:dyDescent="0.2">
      <c r="A302" s="320"/>
      <c r="B302" s="281"/>
      <c r="C302" s="282"/>
      <c r="D302" s="123"/>
      <c r="E302" s="460" t="s">
        <v>366</v>
      </c>
      <c r="F302" s="778" t="str">
        <f ca="1">VLOOKUP(CONCATENATE($B$292&amp;INDIRECT(ADDRESS(ROW(),COLUMN()-1))),Language_Translations,MATCH(Language_Selected,Language_Options,0),FALSE)</f>
        <v>I have been verbally insulted, harassed, or threatened because of my HIV status.</v>
      </c>
      <c r="G302" s="778"/>
      <c r="H302" s="778"/>
      <c r="I302" s="778"/>
      <c r="J302" s="778"/>
      <c r="K302" s="778"/>
      <c r="L302" s="778"/>
      <c r="M302" s="778"/>
      <c r="N302" s="778"/>
      <c r="O302" s="778"/>
      <c r="P302" s="778"/>
      <c r="Q302" s="778"/>
      <c r="R302" s="778"/>
      <c r="S302" s="778"/>
      <c r="T302" s="778"/>
      <c r="U302" s="254"/>
      <c r="V302" s="123"/>
      <c r="W302"/>
      <c r="X302"/>
      <c r="Y302" s="111"/>
      <c r="Z302" s="111"/>
      <c r="AA302" s="111"/>
      <c r="AB302" s="111"/>
      <c r="AC302" s="111"/>
      <c r="AD302" s="111"/>
      <c r="AE302" s="111"/>
      <c r="AF302" s="111"/>
      <c r="AG302" s="111"/>
      <c r="AH302" s="111"/>
      <c r="AI302" s="111"/>
      <c r="AJ302" s="111"/>
      <c r="AK302" s="111"/>
      <c r="AL302" s="470"/>
      <c r="AM302" s="469"/>
      <c r="AN302" s="459"/>
    </row>
    <row r="303" spans="1:43" s="454" customFormat="1" ht="11.25" customHeight="1" x14ac:dyDescent="0.2">
      <c r="A303" s="320"/>
      <c r="B303" s="281"/>
      <c r="C303" s="282"/>
      <c r="D303" s="123"/>
      <c r="E303" s="460"/>
      <c r="F303" s="778"/>
      <c r="G303" s="778"/>
      <c r="H303" s="778"/>
      <c r="I303" s="778"/>
      <c r="J303" s="778"/>
      <c r="K303" s="778"/>
      <c r="L303" s="778"/>
      <c r="M303" s="778"/>
      <c r="N303" s="778"/>
      <c r="O303" s="778"/>
      <c r="P303" s="778"/>
      <c r="Q303" s="778"/>
      <c r="R303" s="778"/>
      <c r="S303" s="778"/>
      <c r="T303" s="778"/>
      <c r="U303" s="254"/>
      <c r="V303" s="123"/>
      <c r="W303" t="s">
        <v>366</v>
      </c>
      <c r="X303" t="s">
        <v>1035</v>
      </c>
      <c r="Y303" s="111"/>
      <c r="Z303" s="111"/>
      <c r="AA303" s="111"/>
      <c r="AB303" s="111"/>
      <c r="AC303" s="111"/>
      <c r="AD303" s="111"/>
      <c r="AE303" s="111" t="s">
        <v>9</v>
      </c>
      <c r="AF303" s="111"/>
      <c r="AG303" s="111"/>
      <c r="AH303" s="111"/>
      <c r="AI303" s="255" t="s">
        <v>87</v>
      </c>
      <c r="AJ303"/>
      <c r="AK303"/>
      <c r="AL303" s="93" t="s">
        <v>89</v>
      </c>
      <c r="AM303" s="469"/>
      <c r="AN303" s="459"/>
    </row>
    <row r="304" spans="1:43" s="454" customFormat="1" ht="6" customHeight="1" x14ac:dyDescent="0.2">
      <c r="A304" s="320"/>
      <c r="B304" s="281"/>
      <c r="C304" s="282"/>
      <c r="D304" s="123"/>
      <c r="E304" s="460"/>
      <c r="F304" s="471"/>
      <c r="G304" s="471"/>
      <c r="H304" s="471"/>
      <c r="I304" s="471"/>
      <c r="J304" s="471"/>
      <c r="K304" s="471"/>
      <c r="L304" s="471"/>
      <c r="M304" s="471"/>
      <c r="N304" s="471"/>
      <c r="O304" s="471"/>
      <c r="P304" s="471"/>
      <c r="Q304" s="471"/>
      <c r="R304" s="471"/>
      <c r="S304" s="471"/>
      <c r="T304" s="471"/>
      <c r="U304" s="254"/>
      <c r="V304" s="123"/>
      <c r="W304"/>
      <c r="X304"/>
      <c r="Y304" s="111"/>
      <c r="Z304" s="111"/>
      <c r="AA304" s="111"/>
      <c r="AB304" s="111"/>
      <c r="AC304" s="111"/>
      <c r="AD304" s="111"/>
      <c r="AE304" s="111"/>
      <c r="AF304" s="111"/>
      <c r="AG304" s="111"/>
      <c r="AH304" s="111"/>
      <c r="AI304" s="111"/>
      <c r="AJ304" s="111"/>
      <c r="AK304" s="111"/>
      <c r="AL304" s="470"/>
      <c r="AM304" s="469"/>
      <c r="AN304" s="459"/>
    </row>
    <row r="305" spans="1:43" s="454" customFormat="1" ht="11.25" customHeight="1" x14ac:dyDescent="0.2">
      <c r="A305" s="320"/>
      <c r="B305" s="281"/>
      <c r="C305" s="282"/>
      <c r="D305" s="123"/>
      <c r="E305" s="460" t="s">
        <v>368</v>
      </c>
      <c r="F305" s="778" t="str">
        <f ca="1">VLOOKUP(CONCATENATE($B$292&amp;INDIRECT(ADDRESS(ROW(),COLUMN()-1))),Language_Translations,MATCH(Language_Selected,Language_Options,0),FALSE)</f>
        <v>Healthcare workers talked badly about me because of my HIV status.</v>
      </c>
      <c r="G305" s="778"/>
      <c r="H305" s="778"/>
      <c r="I305" s="778"/>
      <c r="J305" s="778"/>
      <c r="K305" s="778"/>
      <c r="L305" s="778"/>
      <c r="M305" s="778"/>
      <c r="N305" s="778"/>
      <c r="O305" s="778"/>
      <c r="P305" s="778"/>
      <c r="Q305" s="778"/>
      <c r="R305" s="778"/>
      <c r="S305" s="778"/>
      <c r="T305" s="778"/>
      <c r="U305" s="254"/>
      <c r="V305" s="123"/>
      <c r="W305" t="s">
        <v>368</v>
      </c>
      <c r="X305" t="s">
        <v>1036</v>
      </c>
      <c r="Y305" s="111"/>
      <c r="Z305" s="111"/>
      <c r="AA305" s="111"/>
      <c r="AB305" s="111"/>
      <c r="AC305" s="111"/>
      <c r="AD305" s="111"/>
      <c r="AE305" s="111"/>
      <c r="AF305" s="111"/>
      <c r="AG305" s="111"/>
      <c r="AH305" s="111"/>
      <c r="AI305" s="111"/>
      <c r="AJ305" s="111"/>
      <c r="AK305" s="111"/>
      <c r="AL305" s="470"/>
      <c r="AM305" s="469"/>
      <c r="AN305" s="459"/>
    </row>
    <row r="306" spans="1:43" s="454" customFormat="1" ht="11.25" customHeight="1" x14ac:dyDescent="0.2">
      <c r="A306" s="320"/>
      <c r="B306" s="281"/>
      <c r="C306" s="282"/>
      <c r="D306" s="123"/>
      <c r="E306" s="460"/>
      <c r="F306" s="778"/>
      <c r="G306" s="778"/>
      <c r="H306" s="778"/>
      <c r="I306" s="778"/>
      <c r="J306" s="778"/>
      <c r="K306" s="778"/>
      <c r="L306" s="778"/>
      <c r="M306" s="778"/>
      <c r="N306" s="778"/>
      <c r="O306" s="778"/>
      <c r="P306" s="778"/>
      <c r="Q306" s="778"/>
      <c r="R306" s="778"/>
      <c r="S306" s="778"/>
      <c r="T306" s="778"/>
      <c r="U306" s="254"/>
      <c r="V306" s="123"/>
      <c r="W306"/>
      <c r="X306"/>
      <c r="Y306" s="215" t="s">
        <v>1037</v>
      </c>
      <c r="Z306" s="215"/>
      <c r="AA306" s="215"/>
      <c r="AB306" s="215"/>
      <c r="AC306" s="215"/>
      <c r="AD306" s="111" t="s">
        <v>9</v>
      </c>
      <c r="AE306" s="111"/>
      <c r="AF306" s="111"/>
      <c r="AG306" s="111"/>
      <c r="AH306" s="111"/>
      <c r="AI306" s="255" t="s">
        <v>87</v>
      </c>
      <c r="AJ306"/>
      <c r="AK306"/>
      <c r="AL306" s="93" t="s">
        <v>89</v>
      </c>
      <c r="AM306" s="469"/>
      <c r="AN306" s="459"/>
    </row>
    <row r="307" spans="1:43" s="454" customFormat="1" ht="6" customHeight="1" x14ac:dyDescent="0.2">
      <c r="A307" s="320"/>
      <c r="B307" s="281"/>
      <c r="C307" s="282"/>
      <c r="D307" s="123"/>
      <c r="E307" s="460"/>
      <c r="F307" s="471"/>
      <c r="G307" s="471"/>
      <c r="H307" s="471"/>
      <c r="I307" s="471"/>
      <c r="J307" s="471"/>
      <c r="K307" s="471"/>
      <c r="L307" s="471"/>
      <c r="M307" s="471"/>
      <c r="N307" s="471"/>
      <c r="O307" s="471"/>
      <c r="P307" s="471"/>
      <c r="Q307" s="471"/>
      <c r="R307" s="471"/>
      <c r="S307" s="471"/>
      <c r="T307" s="471"/>
      <c r="U307" s="254"/>
      <c r="V307" s="123"/>
      <c r="W307"/>
      <c r="X307"/>
      <c r="Y307" s="111"/>
      <c r="Z307" s="111"/>
      <c r="AA307" s="111"/>
      <c r="AB307" s="111"/>
      <c r="AC307" s="111"/>
      <c r="AD307" s="111"/>
      <c r="AE307" s="111"/>
      <c r="AF307" s="111"/>
      <c r="AG307" s="111"/>
      <c r="AH307" s="111"/>
      <c r="AI307" s="111"/>
      <c r="AJ307" s="111"/>
      <c r="AK307" s="111"/>
      <c r="AL307" s="470"/>
      <c r="AM307" s="469"/>
      <c r="AN307" s="459"/>
    </row>
    <row r="308" spans="1:43" s="454" customFormat="1" ht="11.25" customHeight="1" x14ac:dyDescent="0.2">
      <c r="A308" s="320"/>
      <c r="B308" s="281"/>
      <c r="C308" s="282"/>
      <c r="D308" s="123"/>
      <c r="E308" s="460" t="s">
        <v>369</v>
      </c>
      <c r="F308" s="700" t="str">
        <f ca="1">VLOOKUP(CONCATENATE($B$292&amp;INDIRECT(ADDRESS(ROW(),COLUMN()-1))),Language_Translations,MATCH(Language_Selected,Language_Options,0),FALSE)</f>
        <v>Healthcare workers yelled at me, scolded me, called me names, or verbally abused me in another way because of my HIV status.</v>
      </c>
      <c r="G308" s="700"/>
      <c r="H308" s="700"/>
      <c r="I308" s="700"/>
      <c r="J308" s="700"/>
      <c r="K308" s="700"/>
      <c r="L308" s="700"/>
      <c r="M308" s="700"/>
      <c r="N308" s="700"/>
      <c r="O308" s="700"/>
      <c r="P308" s="700"/>
      <c r="Q308" s="700"/>
      <c r="R308" s="700"/>
      <c r="S308" s="700"/>
      <c r="T308" s="700"/>
      <c r="U308" s="254"/>
      <c r="V308" s="123"/>
      <c r="W308" t="s">
        <v>369</v>
      </c>
      <c r="X308" t="s">
        <v>1036</v>
      </c>
      <c r="Y308" s="111"/>
      <c r="Z308" s="111"/>
      <c r="AA308" s="111"/>
      <c r="AB308" s="111"/>
      <c r="AC308" s="111"/>
      <c r="AD308" s="111"/>
      <c r="AE308" s="111"/>
      <c r="AF308" s="111"/>
      <c r="AG308" s="111"/>
      <c r="AH308" s="111"/>
      <c r="AI308" s="111"/>
      <c r="AJ308" s="111"/>
      <c r="AK308" s="111"/>
      <c r="AL308" s="470"/>
      <c r="AM308" s="469"/>
      <c r="AN308" s="459"/>
    </row>
    <row r="309" spans="1:43" s="454" customFormat="1" ht="11.25" customHeight="1" x14ac:dyDescent="0.2">
      <c r="A309" s="320"/>
      <c r="B309" s="281"/>
      <c r="C309" s="282"/>
      <c r="D309" s="123"/>
      <c r="E309" s="460"/>
      <c r="F309" s="700"/>
      <c r="G309" s="700"/>
      <c r="H309" s="700"/>
      <c r="I309" s="700"/>
      <c r="J309" s="700"/>
      <c r="K309" s="700"/>
      <c r="L309" s="700"/>
      <c r="M309" s="700"/>
      <c r="N309" s="700"/>
      <c r="O309" s="700"/>
      <c r="P309" s="700"/>
      <c r="Q309" s="700"/>
      <c r="R309" s="700"/>
      <c r="S309" s="700"/>
      <c r="T309" s="700"/>
      <c r="U309" s="254"/>
      <c r="V309" s="123"/>
      <c r="W309"/>
      <c r="X309"/>
      <c r="Y309" s="215" t="s">
        <v>1038</v>
      </c>
      <c r="Z309" s="215"/>
      <c r="AA309" s="215"/>
      <c r="AB309" s="215"/>
      <c r="AC309" s="215"/>
      <c r="AD309" s="215"/>
      <c r="AF309" s="111" t="s">
        <v>9</v>
      </c>
      <c r="AG309" s="111"/>
      <c r="AH309" s="111"/>
      <c r="AI309" s="255" t="s">
        <v>87</v>
      </c>
      <c r="AJ309"/>
      <c r="AK309"/>
      <c r="AL309" s="93" t="s">
        <v>89</v>
      </c>
      <c r="AM309" s="469"/>
      <c r="AN309" s="459"/>
    </row>
    <row r="310" spans="1:43" s="454" customFormat="1" ht="11.25" customHeight="1" x14ac:dyDescent="0.2">
      <c r="A310" s="320"/>
      <c r="B310" s="281"/>
      <c r="C310" s="282"/>
      <c r="D310" s="123"/>
      <c r="E310" s="460"/>
      <c r="F310" s="700"/>
      <c r="G310" s="700"/>
      <c r="H310" s="700"/>
      <c r="I310" s="700"/>
      <c r="J310" s="700"/>
      <c r="K310" s="700"/>
      <c r="L310" s="700"/>
      <c r="M310" s="700"/>
      <c r="N310" s="700"/>
      <c r="O310" s="700"/>
      <c r="P310" s="700"/>
      <c r="Q310" s="700"/>
      <c r="R310" s="700"/>
      <c r="S310" s="700"/>
      <c r="T310" s="700"/>
      <c r="U310" s="254"/>
      <c r="V310" s="123"/>
      <c r="AM310" s="469"/>
      <c r="AN310" s="459"/>
    </row>
    <row r="311" spans="1:43" s="454" customFormat="1" ht="6" customHeight="1" x14ac:dyDescent="0.2">
      <c r="A311" s="287"/>
      <c r="B311" s="294"/>
      <c r="C311" s="286"/>
      <c r="D311" s="458"/>
      <c r="E311" s="455"/>
      <c r="F311" s="455"/>
      <c r="G311" s="455"/>
      <c r="H311" s="455"/>
      <c r="I311" s="455"/>
      <c r="J311" s="455"/>
      <c r="K311" s="455"/>
      <c r="L311" s="455"/>
      <c r="M311" s="455"/>
      <c r="N311" s="455"/>
      <c r="O311" s="455"/>
      <c r="P311" s="455"/>
      <c r="Q311" s="455"/>
      <c r="R311" s="455"/>
      <c r="S311" s="455"/>
      <c r="T311" s="455"/>
      <c r="U311" s="457"/>
      <c r="V311" s="458"/>
      <c r="W311" s="455"/>
      <c r="X311" s="455"/>
      <c r="Y311" s="455"/>
      <c r="Z311" s="455"/>
      <c r="AA311" s="455"/>
      <c r="AB311" s="455"/>
      <c r="AC311" s="455"/>
      <c r="AD311" s="455"/>
      <c r="AE311" s="455"/>
      <c r="AF311" s="455"/>
      <c r="AG311" s="455"/>
      <c r="AH311" s="455"/>
      <c r="AI311" s="455"/>
      <c r="AJ311" s="455"/>
      <c r="AK311" s="455"/>
      <c r="AL311" s="456"/>
      <c r="AM311" s="457"/>
      <c r="AN311" s="458"/>
      <c r="AO311" s="455"/>
      <c r="AP311" s="455"/>
      <c r="AQ311" s="455"/>
    </row>
    <row r="312" spans="1:43" ht="6" customHeight="1" x14ac:dyDescent="0.2">
      <c r="A312" s="18"/>
      <c r="B312" s="326"/>
      <c r="C312" s="50"/>
      <c r="D312" s="29"/>
      <c r="E312" s="18"/>
      <c r="F312" s="18"/>
      <c r="G312" s="18"/>
      <c r="H312" s="18"/>
      <c r="I312" s="18"/>
      <c r="J312" s="18"/>
      <c r="K312" s="18"/>
      <c r="L312" s="18"/>
      <c r="M312" s="18"/>
      <c r="N312" s="18"/>
      <c r="O312" s="18"/>
      <c r="P312" s="18"/>
      <c r="Q312" s="18"/>
      <c r="R312" s="18"/>
      <c r="S312" s="18"/>
      <c r="T312" s="18"/>
      <c r="U312" s="50"/>
      <c r="V312" s="29"/>
      <c r="W312" s="18"/>
      <c r="X312" s="18"/>
      <c r="Y312" s="18"/>
      <c r="Z312" s="18"/>
      <c r="AA312" s="18"/>
      <c r="AB312" s="18"/>
      <c r="AC312" s="18"/>
      <c r="AD312" s="18"/>
      <c r="AE312" s="18"/>
      <c r="AF312" s="18"/>
      <c r="AG312" s="18"/>
      <c r="AH312" s="18"/>
      <c r="AI312" s="18"/>
      <c r="AJ312" s="18"/>
      <c r="AK312" s="18"/>
      <c r="AL312" s="26"/>
      <c r="AM312" s="50"/>
      <c r="AN312" s="29"/>
      <c r="AO312" s="18"/>
      <c r="AP312" s="18"/>
      <c r="AQ312" s="18"/>
    </row>
    <row r="313" spans="1:43" x14ac:dyDescent="0.2">
      <c r="A313" s="232"/>
      <c r="B313" s="146">
        <v>1040</v>
      </c>
      <c r="C313" s="334"/>
      <c r="D313" s="55"/>
      <c r="E313" s="670" t="s">
        <v>1039</v>
      </c>
      <c r="F313" s="670"/>
      <c r="G313" s="670"/>
      <c r="H313" s="670"/>
      <c r="I313" s="670"/>
      <c r="J313" s="670"/>
      <c r="K313" s="670"/>
      <c r="L313" s="670"/>
      <c r="M313" s="670"/>
      <c r="N313" s="670"/>
      <c r="O313" s="670"/>
      <c r="P313" s="670"/>
      <c r="Q313" s="670"/>
      <c r="R313" s="670"/>
      <c r="S313" s="670"/>
      <c r="T313" s="670"/>
      <c r="U313" s="334"/>
      <c r="V313" s="55"/>
      <c r="W313" s="232"/>
      <c r="X313" s="232"/>
      <c r="Y313" s="232"/>
      <c r="Z313" s="232"/>
      <c r="AA313" s="232"/>
      <c r="AB313" s="232"/>
      <c r="AC313" s="232"/>
      <c r="AD313" s="232"/>
      <c r="AE313" s="232"/>
      <c r="AF313" s="232"/>
      <c r="AG313" s="232"/>
      <c r="AH313" s="232"/>
      <c r="AI313" s="232"/>
      <c r="AJ313" s="232"/>
      <c r="AK313" s="232"/>
      <c r="AL313" s="88"/>
      <c r="AM313" s="334"/>
      <c r="AN313" s="55"/>
      <c r="AO313" s="232"/>
      <c r="AP313" s="232"/>
      <c r="AQ313" s="232"/>
    </row>
    <row r="314" spans="1:43" ht="6" customHeight="1" x14ac:dyDescent="0.2">
      <c r="A314" s="232"/>
      <c r="B314" s="328"/>
      <c r="C314" s="334"/>
      <c r="D314" s="55"/>
      <c r="E314" s="232"/>
      <c r="F314" s="232"/>
      <c r="G314" s="232"/>
      <c r="H314" s="232"/>
      <c r="I314" s="232"/>
      <c r="J314" s="232"/>
      <c r="K314" s="232"/>
      <c r="L314" s="232"/>
      <c r="M314" s="232"/>
      <c r="N314" s="232"/>
      <c r="O314" s="232"/>
      <c r="P314" s="232"/>
      <c r="R314" s="232"/>
      <c r="S314" s="232"/>
      <c r="T314" s="232"/>
      <c r="U314" s="334"/>
      <c r="V314" s="55"/>
      <c r="W314" s="232"/>
      <c r="X314" s="232"/>
      <c r="Y314" s="232"/>
      <c r="Z314" s="232"/>
      <c r="AA314" s="232"/>
      <c r="AB314" s="232"/>
      <c r="AC314" s="232"/>
      <c r="AD314" s="232"/>
      <c r="AE314" s="232"/>
      <c r="AF314" s="232"/>
      <c r="AG314" s="232"/>
      <c r="AH314" s="232"/>
      <c r="AI314" s="232"/>
      <c r="AJ314" s="232"/>
      <c r="AK314" s="232"/>
      <c r="AL314" s="88"/>
      <c r="AM314" s="334"/>
      <c r="AN314" s="55"/>
      <c r="AO314" s="232"/>
      <c r="AP314" s="232"/>
      <c r="AQ314" s="232"/>
    </row>
    <row r="315" spans="1:43" x14ac:dyDescent="0.2">
      <c r="A315" s="232"/>
      <c r="B315" s="93" t="s">
        <v>52</v>
      </c>
      <c r="C315" s="334"/>
      <c r="D315" s="55"/>
      <c r="E315" s="232"/>
      <c r="F315" s="232"/>
      <c r="G315" s="232"/>
      <c r="H315" s="232"/>
      <c r="I315" s="232"/>
      <c r="J315" s="88" t="s">
        <v>1040</v>
      </c>
      <c r="L315" s="112"/>
      <c r="M315" s="232"/>
      <c r="N315" s="232"/>
      <c r="O315" s="232"/>
      <c r="P315" s="232"/>
      <c r="S315" s="88" t="s">
        <v>1041</v>
      </c>
      <c r="T315" s="232"/>
      <c r="U315" s="334"/>
      <c r="V315" s="55"/>
      <c r="W315" s="232"/>
      <c r="X315" s="232"/>
      <c r="Y315" s="232"/>
      <c r="Z315" s="232"/>
      <c r="AA315" s="232"/>
      <c r="AB315" s="232"/>
      <c r="AC315" s="232"/>
      <c r="AD315" s="232"/>
      <c r="AE315" s="232"/>
      <c r="AF315" s="232"/>
      <c r="AG315" s="232"/>
      <c r="AH315" s="232"/>
      <c r="AI315" s="232"/>
      <c r="AJ315" s="232"/>
      <c r="AK315" s="232"/>
      <c r="AL315" s="88"/>
      <c r="AM315" s="334"/>
      <c r="AN315" s="55"/>
      <c r="AO315" s="232"/>
      <c r="AP315" s="232"/>
      <c r="AQ315" s="232"/>
    </row>
    <row r="316" spans="1:43" x14ac:dyDescent="0.2">
      <c r="A316" s="232"/>
      <c r="B316" s="328"/>
      <c r="C316" s="334"/>
      <c r="D316" s="55"/>
      <c r="E316" s="232"/>
      <c r="F316" s="232"/>
      <c r="G316" s="232"/>
      <c r="H316" s="232"/>
      <c r="I316" s="232"/>
      <c r="J316" s="88" t="s">
        <v>1042</v>
      </c>
      <c r="L316" s="112"/>
      <c r="M316" s="232"/>
      <c r="N316" s="232"/>
      <c r="O316" s="232"/>
      <c r="P316" s="232"/>
      <c r="S316" s="88" t="s">
        <v>1042</v>
      </c>
      <c r="T316" s="232"/>
      <c r="U316" s="334"/>
      <c r="V316" s="55"/>
      <c r="W316" s="232"/>
      <c r="X316" s="232"/>
      <c r="Y316" s="232"/>
      <c r="Z316" s="232"/>
      <c r="AA316" s="232"/>
      <c r="AB316" s="232"/>
      <c r="AC316" s="232"/>
      <c r="AD316" s="232"/>
      <c r="AE316" s="232"/>
      <c r="AF316" s="232"/>
      <c r="AG316" s="232"/>
      <c r="AH316" s="232"/>
      <c r="AI316" s="232"/>
      <c r="AJ316" s="232"/>
      <c r="AK316" s="232"/>
      <c r="AL316" s="88"/>
      <c r="AM316" s="334"/>
      <c r="AN316" s="55"/>
      <c r="AO316" s="232"/>
      <c r="AP316" s="232"/>
      <c r="AQ316" s="232"/>
    </row>
    <row r="317" spans="1:43" ht="6" customHeight="1" x14ac:dyDescent="0.2">
      <c r="A317" s="232"/>
      <c r="B317" s="328"/>
      <c r="C317" s="334"/>
      <c r="D317" s="55"/>
      <c r="E317" s="232"/>
      <c r="F317" s="232"/>
      <c r="G317" s="232"/>
      <c r="H317" s="232"/>
      <c r="I317" s="232"/>
      <c r="J317" s="232"/>
      <c r="K317" s="232"/>
      <c r="L317" s="112"/>
      <c r="M317" s="232"/>
      <c r="N317" s="232"/>
      <c r="O317" s="232"/>
      <c r="P317" s="232"/>
      <c r="Q317" s="232"/>
      <c r="R317" s="232"/>
      <c r="S317" s="232"/>
      <c r="T317" s="232"/>
      <c r="U317" s="334"/>
      <c r="V317" s="55"/>
      <c r="W317" s="232"/>
      <c r="X317" s="232"/>
      <c r="Y317" s="232"/>
      <c r="Z317" s="232"/>
      <c r="AA317" s="232"/>
      <c r="AB317" s="232"/>
      <c r="AC317" s="232"/>
      <c r="AD317" s="232"/>
      <c r="AE317" s="232"/>
      <c r="AF317" s="232"/>
      <c r="AG317" s="232"/>
      <c r="AH317" s="232"/>
      <c r="AI317" s="232"/>
      <c r="AJ317" s="232"/>
      <c r="AK317" s="232"/>
      <c r="AL317" s="88"/>
      <c r="AM317" s="334"/>
      <c r="AN317" s="55"/>
      <c r="AO317" s="232"/>
      <c r="AP317" s="232"/>
      <c r="AQ317" s="232"/>
    </row>
    <row r="318" spans="1:43" ht="11.25" customHeight="1" x14ac:dyDescent="0.2">
      <c r="A318" s="232"/>
      <c r="B318" s="328"/>
      <c r="C318" s="334"/>
      <c r="D318" s="55"/>
      <c r="E318" t="s">
        <v>148</v>
      </c>
      <c r="F318" s="671" t="str">
        <f ca="1">VLOOKUP(CONCATENATE($B$313&amp;INDIRECT(ADDRESS(ROW(),COLUMN()-1))),Language_Translations,MATCH(Language_Selected,Language_Options,0),FALSE)</f>
        <v>Apart from HIV, have you heard about other infections that can be transmitted through sexual contact?</v>
      </c>
      <c r="G318" s="671"/>
      <c r="H318" s="671"/>
      <c r="I318" s="671"/>
      <c r="J318" s="671"/>
      <c r="K318" s="671"/>
      <c r="L318" s="716"/>
      <c r="M318" s="2" t="s">
        <v>150</v>
      </c>
      <c r="N318" s="671" t="str">
        <f ca="1">VLOOKUP(CONCATENATE($B$313&amp;INDIRECT(ADDRESS(ROW(),COLUMN()-1))),Language_Translations,MATCH(Language_Selected,Language_Options,0),FALSE)</f>
        <v>Have you heard about infections that can be transmitted through sexual contact?</v>
      </c>
      <c r="O318" s="671"/>
      <c r="P318" s="671"/>
      <c r="Q318" s="671"/>
      <c r="R318" s="671"/>
      <c r="S318" s="671"/>
      <c r="T318" s="671"/>
      <c r="U318" s="108"/>
      <c r="V318" s="55"/>
      <c r="W318" s="232"/>
      <c r="X318" s="232"/>
      <c r="Y318" s="232"/>
      <c r="Z318" s="232"/>
      <c r="AA318" s="232"/>
      <c r="AB318" s="232"/>
      <c r="AC318" s="232"/>
      <c r="AD318" s="232"/>
      <c r="AE318" s="232"/>
      <c r="AF318" s="232"/>
      <c r="AG318" s="232"/>
      <c r="AH318" s="232"/>
      <c r="AI318" s="232"/>
      <c r="AJ318" s="232"/>
      <c r="AK318" s="232"/>
      <c r="AL318" s="88"/>
      <c r="AM318" s="334"/>
      <c r="AN318" s="55"/>
      <c r="AO318" s="232"/>
      <c r="AP318" s="232"/>
      <c r="AQ318" s="232"/>
    </row>
    <row r="319" spans="1:43" x14ac:dyDescent="0.2">
      <c r="A319" s="232"/>
      <c r="B319" s="328"/>
      <c r="C319" s="334"/>
      <c r="D319" s="55"/>
      <c r="E319" s="2"/>
      <c r="F319" s="671"/>
      <c r="G319" s="671"/>
      <c r="H319" s="671"/>
      <c r="I319" s="671"/>
      <c r="J319" s="671"/>
      <c r="K319" s="671"/>
      <c r="L319" s="716"/>
      <c r="M319" s="2"/>
      <c r="N319" s="671"/>
      <c r="O319" s="671"/>
      <c r="P319" s="671"/>
      <c r="Q319" s="671"/>
      <c r="R319" s="671"/>
      <c r="S319" s="671"/>
      <c r="T319" s="671"/>
      <c r="U319" s="108"/>
      <c r="V319" s="55"/>
      <c r="W319" s="232" t="s">
        <v>112</v>
      </c>
      <c r="X319" s="232"/>
      <c r="Y319" s="51" t="s">
        <v>9</v>
      </c>
      <c r="Z319" s="51"/>
      <c r="AA319" s="51"/>
      <c r="AB319" s="51"/>
      <c r="AC319" s="51"/>
      <c r="AD319" s="51"/>
      <c r="AE319" s="51"/>
      <c r="AF319" s="51"/>
      <c r="AG319" s="111"/>
      <c r="AH319" s="51"/>
      <c r="AI319" s="51"/>
      <c r="AJ319" s="51"/>
      <c r="AK319" s="51"/>
      <c r="AL319" s="89" t="s">
        <v>87</v>
      </c>
      <c r="AM319" s="334"/>
      <c r="AN319" s="55"/>
      <c r="AO319" s="232"/>
      <c r="AP319" s="232"/>
      <c r="AQ319" s="232"/>
    </row>
    <row r="320" spans="1:43" x14ac:dyDescent="0.2">
      <c r="A320" s="232"/>
      <c r="B320" s="328"/>
      <c r="C320" s="334"/>
      <c r="D320" s="55"/>
      <c r="E320" s="2"/>
      <c r="F320" s="671"/>
      <c r="G320" s="671"/>
      <c r="H320" s="671"/>
      <c r="I320" s="671"/>
      <c r="J320" s="671"/>
      <c r="K320" s="671"/>
      <c r="L320" s="716"/>
      <c r="M320" s="2"/>
      <c r="N320" s="671"/>
      <c r="O320" s="671"/>
      <c r="P320" s="671"/>
      <c r="Q320" s="671"/>
      <c r="R320" s="671"/>
      <c r="S320" s="671"/>
      <c r="T320" s="671"/>
      <c r="U320" s="108"/>
      <c r="V320" s="55"/>
      <c r="W320" s="232" t="s">
        <v>113</v>
      </c>
      <c r="X320" s="232"/>
      <c r="Y320" s="51" t="s">
        <v>9</v>
      </c>
      <c r="Z320" s="51"/>
      <c r="AA320" s="51"/>
      <c r="AB320" s="51"/>
      <c r="AC320" s="51"/>
      <c r="AD320" s="51"/>
      <c r="AE320" s="51"/>
      <c r="AF320" s="51"/>
      <c r="AG320" s="51"/>
      <c r="AH320" s="51"/>
      <c r="AI320" s="51"/>
      <c r="AJ320" s="51"/>
      <c r="AK320" s="51"/>
      <c r="AL320" s="89" t="s">
        <v>89</v>
      </c>
      <c r="AM320" s="334"/>
      <c r="AN320" s="55"/>
      <c r="AO320" s="232"/>
      <c r="AP320" s="232"/>
      <c r="AQ320" s="232"/>
    </row>
    <row r="321" spans="1:43" x14ac:dyDescent="0.2">
      <c r="A321" s="232"/>
      <c r="B321" s="328"/>
      <c r="C321" s="334"/>
      <c r="D321" s="55"/>
      <c r="E321" s="2"/>
      <c r="F321" s="671"/>
      <c r="G321" s="671"/>
      <c r="H321" s="671"/>
      <c r="I321" s="671"/>
      <c r="J321" s="671"/>
      <c r="K321" s="671"/>
      <c r="L321" s="716"/>
      <c r="M321" s="2"/>
      <c r="N321" s="671"/>
      <c r="O321" s="671"/>
      <c r="P321" s="671"/>
      <c r="Q321" s="671"/>
      <c r="R321" s="671"/>
      <c r="S321" s="671"/>
      <c r="T321" s="671"/>
      <c r="U321" s="108"/>
      <c r="V321" s="55"/>
      <c r="AM321" s="334"/>
      <c r="AN321" s="55"/>
      <c r="AO321" s="232"/>
      <c r="AP321" s="232"/>
      <c r="AQ321" s="232"/>
    </row>
    <row r="322" spans="1:43" x14ac:dyDescent="0.2">
      <c r="A322" s="232"/>
      <c r="B322" s="328"/>
      <c r="C322" s="334"/>
      <c r="D322" s="55"/>
      <c r="E322" s="2"/>
      <c r="F322" s="671"/>
      <c r="G322" s="671"/>
      <c r="H322" s="671"/>
      <c r="I322" s="671"/>
      <c r="J322" s="671"/>
      <c r="K322" s="671"/>
      <c r="L322" s="716"/>
      <c r="M322" s="2"/>
      <c r="N322" s="671"/>
      <c r="O322" s="671"/>
      <c r="P322" s="671"/>
      <c r="Q322" s="671"/>
      <c r="R322" s="671"/>
      <c r="S322" s="671"/>
      <c r="T322" s="671"/>
      <c r="U322" s="108"/>
      <c r="V322" s="55"/>
      <c r="W322" s="232"/>
      <c r="X322" s="232"/>
      <c r="Y322" s="232"/>
      <c r="Z322" s="232"/>
      <c r="AA322" s="232"/>
      <c r="AB322" s="232"/>
      <c r="AC322" s="232"/>
      <c r="AD322" s="232"/>
      <c r="AE322" s="232"/>
      <c r="AF322" s="232"/>
      <c r="AG322" s="232"/>
      <c r="AH322" s="232"/>
      <c r="AI322" s="232"/>
      <c r="AJ322" s="232"/>
      <c r="AK322" s="232"/>
      <c r="AL322" s="88"/>
      <c r="AM322" s="334"/>
      <c r="AN322" s="55"/>
      <c r="AO322" s="232"/>
      <c r="AP322" s="232"/>
      <c r="AQ322" s="232"/>
    </row>
    <row r="323" spans="1:43" ht="6" customHeight="1" thickBot="1" x14ac:dyDescent="0.25">
      <c r="A323" s="85"/>
      <c r="B323" s="332"/>
      <c r="C323" s="86"/>
      <c r="D323" s="87"/>
      <c r="E323" s="85"/>
      <c r="F323" s="85"/>
      <c r="G323" s="85"/>
      <c r="H323" s="85"/>
      <c r="I323" s="85"/>
      <c r="J323" s="85"/>
      <c r="K323" s="85"/>
      <c r="L323" s="85"/>
      <c r="M323" s="85"/>
      <c r="N323" s="85"/>
      <c r="O323" s="85"/>
      <c r="P323" s="85"/>
      <c r="Q323" s="85"/>
      <c r="R323" s="85"/>
      <c r="S323" s="85"/>
      <c r="T323" s="85"/>
      <c r="U323" s="86"/>
      <c r="V323" s="87"/>
      <c r="W323" s="85"/>
      <c r="X323" s="85"/>
      <c r="Y323" s="85"/>
      <c r="Z323" s="85"/>
      <c r="AA323" s="85"/>
      <c r="AB323" s="85"/>
      <c r="AC323" s="85"/>
      <c r="AD323" s="85"/>
      <c r="AE323" s="85"/>
      <c r="AF323" s="85"/>
      <c r="AG323" s="85"/>
      <c r="AH323" s="85"/>
      <c r="AI323" s="85"/>
      <c r="AJ323" s="85"/>
      <c r="AK323" s="85"/>
      <c r="AL323" s="105"/>
      <c r="AM323" s="86"/>
      <c r="AN323" s="87"/>
      <c r="AO323" s="85"/>
      <c r="AP323" s="85"/>
      <c r="AQ323" s="85"/>
    </row>
    <row r="324" spans="1:43" ht="6" customHeight="1" x14ac:dyDescent="0.2">
      <c r="A324" s="96"/>
      <c r="B324" s="97"/>
      <c r="C324" s="98"/>
      <c r="D324" s="99"/>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00"/>
      <c r="AM324" s="98"/>
      <c r="AN324" s="99"/>
      <c r="AO324" s="1"/>
      <c r="AP324" s="1"/>
      <c r="AQ324" s="101"/>
    </row>
    <row r="325" spans="1:43" x14ac:dyDescent="0.2">
      <c r="A325" s="102"/>
      <c r="B325" s="146">
        <v>1041</v>
      </c>
      <c r="C325" s="334"/>
      <c r="D325" s="55"/>
      <c r="E325" s="670" t="s">
        <v>1043</v>
      </c>
      <c r="F325" s="670"/>
      <c r="G325" s="670"/>
      <c r="H325" s="670"/>
      <c r="I325" s="670"/>
      <c r="J325" s="670"/>
      <c r="K325" s="670"/>
      <c r="L325" s="670"/>
      <c r="M325" s="670"/>
      <c r="N325" s="670"/>
      <c r="O325" s="670"/>
      <c r="P325" s="670"/>
      <c r="Q325" s="670"/>
      <c r="R325" s="670"/>
      <c r="S325" s="670"/>
      <c r="T325" s="670"/>
      <c r="U325" s="232"/>
      <c r="V325" s="232"/>
      <c r="W325" s="232"/>
      <c r="X325" s="232"/>
      <c r="Y325" s="232"/>
      <c r="Z325" s="232"/>
      <c r="AA325" s="232"/>
      <c r="AB325" s="232"/>
      <c r="AC325" s="232"/>
      <c r="AD325" s="232"/>
      <c r="AE325" s="232"/>
      <c r="AF325" s="232"/>
      <c r="AG325" s="232"/>
      <c r="AH325" s="232"/>
      <c r="AI325" s="232"/>
      <c r="AJ325" s="232"/>
      <c r="AK325" s="232"/>
      <c r="AL325" s="88"/>
      <c r="AM325" s="334"/>
      <c r="AN325" s="55"/>
      <c r="AO325" s="232"/>
      <c r="AP325" s="232"/>
      <c r="AQ325" s="103"/>
    </row>
    <row r="326" spans="1:43" ht="6" customHeight="1" x14ac:dyDescent="0.2">
      <c r="A326" s="102"/>
      <c r="B326" s="328"/>
      <c r="C326" s="334"/>
      <c r="D326" s="55"/>
      <c r="E326" s="232"/>
      <c r="F326" s="232"/>
      <c r="G326" s="232"/>
      <c r="H326" s="232"/>
      <c r="I326" s="232"/>
      <c r="J326" s="232"/>
      <c r="K326" s="232"/>
      <c r="L326" s="232"/>
      <c r="M326" s="232"/>
      <c r="N326" s="232"/>
      <c r="P326" s="232"/>
      <c r="Q326" s="232"/>
      <c r="R326" s="232"/>
      <c r="S326" s="232"/>
      <c r="T326" s="232"/>
      <c r="U326" s="232"/>
      <c r="V326" s="232"/>
      <c r="X326" s="232"/>
      <c r="Y326" s="232"/>
      <c r="Z326" s="232"/>
      <c r="AA326" s="232"/>
      <c r="AB326" s="232"/>
      <c r="AC326" s="232"/>
      <c r="AD326" s="232"/>
      <c r="AE326" s="232"/>
      <c r="AF326" s="232"/>
      <c r="AG326" s="232"/>
      <c r="AH326" s="232"/>
      <c r="AI326" s="232"/>
      <c r="AJ326" s="232"/>
      <c r="AK326" s="232"/>
      <c r="AL326" s="88"/>
      <c r="AM326" s="334"/>
      <c r="AN326" s="55"/>
      <c r="AO326" s="232"/>
      <c r="AP326" s="232"/>
      <c r="AQ326" s="103"/>
    </row>
    <row r="327" spans="1:43" x14ac:dyDescent="0.2">
      <c r="A327" s="102"/>
      <c r="B327" s="328"/>
      <c r="C327" s="334"/>
      <c r="D327" s="55"/>
      <c r="E327" s="232"/>
      <c r="F327" s="232"/>
      <c r="G327" s="232"/>
      <c r="H327" s="232"/>
      <c r="I327" s="232"/>
      <c r="J327" s="232"/>
      <c r="K327" s="232"/>
      <c r="L327" s="232"/>
      <c r="M327" s="232"/>
      <c r="N327" s="232"/>
      <c r="P327" s="232"/>
      <c r="Q327" s="88" t="s">
        <v>1044</v>
      </c>
      <c r="R327" s="232"/>
      <c r="S327" s="232"/>
      <c r="T327" s="232"/>
      <c r="U327" s="232"/>
      <c r="V327" s="232"/>
      <c r="X327" s="232"/>
      <c r="Y327" s="232"/>
      <c r="Z327" s="232"/>
      <c r="AA327" s="232"/>
      <c r="AB327" s="88" t="s">
        <v>834</v>
      </c>
      <c r="AC327" s="232"/>
      <c r="AD327" s="232"/>
      <c r="AE327" s="232"/>
      <c r="AF327" s="232"/>
      <c r="AG327" s="232"/>
      <c r="AH327" s="232"/>
      <c r="AI327" s="232"/>
      <c r="AJ327" s="232"/>
      <c r="AK327" s="232"/>
      <c r="AL327" s="88"/>
      <c r="AM327" s="334"/>
      <c r="AN327" s="55"/>
      <c r="AO327" s="232"/>
      <c r="AP327" s="675">
        <v>1046</v>
      </c>
      <c r="AQ327" s="103"/>
    </row>
    <row r="328" spans="1:43" x14ac:dyDescent="0.2">
      <c r="A328" s="102"/>
      <c r="B328" s="328"/>
      <c r="C328" s="334"/>
      <c r="D328" s="55"/>
      <c r="E328" s="232"/>
      <c r="F328" s="232"/>
      <c r="G328" s="232"/>
      <c r="H328" s="232"/>
      <c r="I328" s="232"/>
      <c r="J328" s="232"/>
      <c r="K328" s="232"/>
      <c r="L328" s="232"/>
      <c r="M328" s="232"/>
      <c r="N328" s="232"/>
      <c r="P328" s="232"/>
      <c r="Q328" s="88" t="s">
        <v>835</v>
      </c>
      <c r="R328" s="232"/>
      <c r="S328" s="232"/>
      <c r="T328" s="232"/>
      <c r="U328" s="232"/>
      <c r="V328" s="232"/>
      <c r="X328" s="232"/>
      <c r="Y328" s="232"/>
      <c r="Z328" s="232"/>
      <c r="AA328" s="232"/>
      <c r="AB328" s="88" t="s">
        <v>835</v>
      </c>
      <c r="AC328" s="232"/>
      <c r="AD328" s="232"/>
      <c r="AE328" s="232"/>
      <c r="AF328" s="232"/>
      <c r="AG328" s="232"/>
      <c r="AH328" s="232"/>
      <c r="AI328" s="232"/>
      <c r="AJ328" s="232"/>
      <c r="AK328" s="232"/>
      <c r="AL328" s="88"/>
      <c r="AM328" s="334"/>
      <c r="AN328" s="55"/>
      <c r="AO328" s="232"/>
      <c r="AP328" s="675"/>
      <c r="AQ328" s="103"/>
    </row>
    <row r="329" spans="1:43" ht="6" customHeight="1" thickBot="1" x14ac:dyDescent="0.25">
      <c r="A329" s="104"/>
      <c r="B329" s="332"/>
      <c r="C329" s="86"/>
      <c r="D329" s="87"/>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105"/>
      <c r="AM329" s="86"/>
      <c r="AN329" s="87"/>
      <c r="AO329" s="85"/>
      <c r="AP329" s="85"/>
      <c r="AQ329" s="106"/>
    </row>
    <row r="330" spans="1:43" ht="6" customHeight="1" x14ac:dyDescent="0.2">
      <c r="A330" s="96"/>
      <c r="B330" s="97"/>
      <c r="C330" s="98"/>
      <c r="D330" s="99"/>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00"/>
      <c r="AM330" s="98"/>
      <c r="AN330" s="99"/>
      <c r="AO330" s="1"/>
      <c r="AP330" s="1"/>
      <c r="AQ330" s="101"/>
    </row>
    <row r="331" spans="1:43" x14ac:dyDescent="0.2">
      <c r="A331" s="102"/>
      <c r="B331" s="146">
        <v>1042</v>
      </c>
      <c r="C331" s="334"/>
      <c r="D331" s="55"/>
      <c r="E331" s="670" t="s">
        <v>1045</v>
      </c>
      <c r="F331" s="670"/>
      <c r="G331" s="670"/>
      <c r="H331" s="670"/>
      <c r="I331" s="670"/>
      <c r="J331" s="670"/>
      <c r="K331" s="670"/>
      <c r="L331" s="670"/>
      <c r="M331" s="670"/>
      <c r="N331" s="670"/>
      <c r="O331" s="670"/>
      <c r="P331" s="670"/>
      <c r="Q331" s="670"/>
      <c r="R331" s="670"/>
      <c r="S331" s="670"/>
      <c r="T331" s="670"/>
      <c r="U331" s="670"/>
      <c r="V331" s="670"/>
      <c r="W331" s="670"/>
      <c r="X331" s="670"/>
      <c r="Y331" s="670"/>
      <c r="Z331" s="670"/>
      <c r="AA331" s="670"/>
      <c r="AB331" s="670"/>
      <c r="AC331" s="670"/>
      <c r="AD331" s="670"/>
      <c r="AE331" s="670"/>
      <c r="AF331" s="670"/>
      <c r="AG331" s="670"/>
      <c r="AH331" s="670"/>
      <c r="AI331" s="670"/>
      <c r="AJ331" s="670"/>
      <c r="AK331" s="670"/>
      <c r="AL331" s="670"/>
      <c r="AM331" s="334"/>
      <c r="AN331" s="55"/>
      <c r="AO331" s="232"/>
      <c r="AP331" s="232"/>
      <c r="AQ331" s="103"/>
    </row>
    <row r="332" spans="1:43" ht="6" customHeight="1" x14ac:dyDescent="0.2">
      <c r="A332" s="102"/>
      <c r="B332" s="328"/>
      <c r="C332" s="334"/>
      <c r="D332" s="55"/>
      <c r="E332" s="232"/>
      <c r="F332" s="232"/>
      <c r="G332" s="232"/>
      <c r="H332" s="232"/>
      <c r="I332" s="232"/>
      <c r="J332" s="232"/>
      <c r="K332" s="232"/>
      <c r="L332" s="232"/>
      <c r="M332" s="232"/>
      <c r="N332" s="232"/>
      <c r="O332" s="232"/>
      <c r="P332" s="232"/>
      <c r="Q332" s="232"/>
      <c r="R332" s="232"/>
      <c r="S332" s="232"/>
      <c r="T332" s="232"/>
      <c r="U332" s="232"/>
      <c r="V332" s="232"/>
      <c r="W332" s="232"/>
      <c r="X332" s="232"/>
      <c r="Y332" s="232"/>
      <c r="Z332" s="232"/>
      <c r="AA332" s="232"/>
      <c r="AB332" s="232"/>
      <c r="AC332" s="232"/>
      <c r="AD332" s="232"/>
      <c r="AE332" s="232"/>
      <c r="AF332" s="232"/>
      <c r="AG332" s="232"/>
      <c r="AH332" s="232"/>
      <c r="AI332" s="232"/>
      <c r="AJ332" s="232"/>
      <c r="AK332" s="232"/>
      <c r="AL332" s="88"/>
      <c r="AM332" s="334"/>
      <c r="AN332" s="55"/>
      <c r="AO332" s="232"/>
      <c r="AP332" s="232"/>
      <c r="AQ332" s="103"/>
    </row>
    <row r="333" spans="1:43" x14ac:dyDescent="0.2">
      <c r="A333" s="102"/>
      <c r="B333" s="328"/>
      <c r="C333" s="334"/>
      <c r="D333" s="55"/>
      <c r="E333" s="232"/>
      <c r="F333" s="232"/>
      <c r="G333" s="232"/>
      <c r="H333" s="232"/>
      <c r="I333" s="232"/>
      <c r="J333" s="232"/>
      <c r="K333" s="232"/>
      <c r="L333" s="232"/>
      <c r="M333" s="232"/>
      <c r="N333" s="232"/>
      <c r="P333" s="232"/>
      <c r="Q333" s="88" t="s">
        <v>112</v>
      </c>
      <c r="R333" s="232"/>
      <c r="S333" s="232"/>
      <c r="T333" s="232"/>
      <c r="U333" s="232"/>
      <c r="V333" s="232"/>
      <c r="X333" s="232"/>
      <c r="Y333" s="232"/>
      <c r="Z333" s="232"/>
      <c r="AA333" s="232"/>
      <c r="AB333" s="88" t="s">
        <v>113</v>
      </c>
      <c r="AC333" s="232"/>
      <c r="AD333" s="232"/>
      <c r="AE333" s="232"/>
      <c r="AF333" s="232"/>
      <c r="AG333" s="232"/>
      <c r="AH333" s="232"/>
      <c r="AI333" s="232"/>
      <c r="AJ333" s="232"/>
      <c r="AK333" s="232"/>
      <c r="AL333" s="88"/>
      <c r="AM333" s="334"/>
      <c r="AN333" s="55"/>
      <c r="AO333" s="232"/>
      <c r="AP333" s="675">
        <v>1044</v>
      </c>
      <c r="AQ333" s="103"/>
    </row>
    <row r="334" spans="1:43" x14ac:dyDescent="0.2">
      <c r="A334" s="102"/>
      <c r="B334" s="328"/>
      <c r="C334" s="334"/>
      <c r="D334" s="55"/>
      <c r="E334" s="232"/>
      <c r="F334" s="232"/>
      <c r="G334" s="232"/>
      <c r="H334" s="232"/>
      <c r="I334" s="232"/>
      <c r="J334" s="232"/>
      <c r="K334" s="232"/>
      <c r="L334" s="232"/>
      <c r="M334" s="232"/>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232"/>
      <c r="AL334" s="88"/>
      <c r="AM334" s="334"/>
      <c r="AN334" s="55"/>
      <c r="AO334" s="232"/>
      <c r="AP334" s="675"/>
      <c r="AQ334" s="103"/>
    </row>
    <row r="335" spans="1:43" ht="6" customHeight="1" thickBot="1" x14ac:dyDescent="0.25">
      <c r="A335" s="104"/>
      <c r="B335" s="332"/>
      <c r="C335" s="86"/>
      <c r="D335" s="87"/>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105"/>
      <c r="AM335" s="86"/>
      <c r="AN335" s="87"/>
      <c r="AO335" s="85"/>
      <c r="AP335" s="85"/>
      <c r="AQ335" s="106"/>
    </row>
    <row r="336" spans="1:43" ht="6" customHeight="1" x14ac:dyDescent="0.2">
      <c r="A336" s="232"/>
      <c r="B336" s="328"/>
      <c r="C336" s="334"/>
      <c r="D336" s="55"/>
      <c r="E336" s="232"/>
      <c r="F336" s="232"/>
      <c r="G336" s="232"/>
      <c r="H336" s="232"/>
      <c r="I336" s="232"/>
      <c r="J336" s="232"/>
      <c r="K336" s="232"/>
      <c r="L336" s="232"/>
      <c r="M336" s="232"/>
      <c r="N336" s="232"/>
      <c r="O336" s="232"/>
      <c r="P336" s="232"/>
      <c r="Q336" s="232"/>
      <c r="R336" s="232"/>
      <c r="S336" s="232"/>
      <c r="T336" s="232"/>
      <c r="U336" s="334"/>
      <c r="V336" s="55"/>
      <c r="W336" s="232"/>
      <c r="X336" s="232"/>
      <c r="Y336" s="232"/>
      <c r="Z336" s="232"/>
      <c r="AA336" s="232"/>
      <c r="AB336" s="232"/>
      <c r="AC336" s="232"/>
      <c r="AD336" s="232"/>
      <c r="AE336" s="232"/>
      <c r="AF336" s="232"/>
      <c r="AG336" s="232"/>
      <c r="AH336" s="232"/>
      <c r="AI336" s="232"/>
      <c r="AJ336" s="232"/>
      <c r="AK336" s="232"/>
      <c r="AL336" s="88"/>
      <c r="AM336" s="334"/>
      <c r="AN336" s="55"/>
      <c r="AO336" s="232"/>
      <c r="AP336" s="232"/>
      <c r="AQ336" s="232"/>
    </row>
    <row r="337" spans="1:43" ht="11.25" customHeight="1" x14ac:dyDescent="0.2">
      <c r="A337" s="232"/>
      <c r="B337" s="146">
        <v>1043</v>
      </c>
      <c r="C337" s="334"/>
      <c r="D337" s="55"/>
      <c r="E337" s="671" t="str">
        <f ca="1">VLOOKUP(INDIRECT(ADDRESS(ROW(),COLUMN()-3)),Language_Translations,MATCH(Language_Selected,Language_Options,0),FALSE)</f>
        <v>Now I would like to ask you some questions about your health in the last 12 months. During the last 12 months, have you had a disease which you got through sexual contact?</v>
      </c>
      <c r="F337" s="671"/>
      <c r="G337" s="671"/>
      <c r="H337" s="671"/>
      <c r="I337" s="671"/>
      <c r="J337" s="671"/>
      <c r="K337" s="671"/>
      <c r="L337" s="671"/>
      <c r="M337" s="671"/>
      <c r="N337" s="671"/>
      <c r="O337" s="671"/>
      <c r="P337" s="671"/>
      <c r="Q337" s="671"/>
      <c r="R337" s="671"/>
      <c r="S337" s="671"/>
      <c r="T337" s="671"/>
      <c r="U337" s="108"/>
      <c r="V337" s="55"/>
      <c r="W337" s="232" t="s">
        <v>112</v>
      </c>
      <c r="X337" s="232"/>
      <c r="Y337" s="51" t="s">
        <v>9</v>
      </c>
      <c r="Z337" s="51"/>
      <c r="AA337" s="51"/>
      <c r="AB337" s="51"/>
      <c r="AC337" s="51"/>
      <c r="AD337" s="51"/>
      <c r="AE337" s="51"/>
      <c r="AF337" s="51"/>
      <c r="AG337" s="51"/>
      <c r="AH337" s="51"/>
      <c r="AI337" s="51"/>
      <c r="AJ337" s="51"/>
      <c r="AK337" s="51"/>
      <c r="AL337" s="89" t="s">
        <v>87</v>
      </c>
      <c r="AM337" s="334"/>
      <c r="AN337" s="55"/>
      <c r="AO337" s="232"/>
      <c r="AP337" s="232"/>
      <c r="AQ337" s="232"/>
    </row>
    <row r="338" spans="1:43" x14ac:dyDescent="0.2">
      <c r="A338" s="232"/>
      <c r="B338" s="328"/>
      <c r="C338" s="334"/>
      <c r="D338" s="55"/>
      <c r="E338" s="671"/>
      <c r="F338" s="671"/>
      <c r="G338" s="671"/>
      <c r="H338" s="671"/>
      <c r="I338" s="671"/>
      <c r="J338" s="671"/>
      <c r="K338" s="671"/>
      <c r="L338" s="671"/>
      <c r="M338" s="671"/>
      <c r="N338" s="671"/>
      <c r="O338" s="671"/>
      <c r="P338" s="671"/>
      <c r="Q338" s="671"/>
      <c r="R338" s="671"/>
      <c r="S338" s="671"/>
      <c r="T338" s="671"/>
      <c r="U338" s="108"/>
      <c r="V338" s="55"/>
      <c r="W338" s="232" t="s">
        <v>113</v>
      </c>
      <c r="X338" s="232"/>
      <c r="Y338" s="51" t="s">
        <v>9</v>
      </c>
      <c r="Z338" s="51"/>
      <c r="AA338" s="51"/>
      <c r="AB338" s="51"/>
      <c r="AC338" s="51"/>
      <c r="AD338" s="51"/>
      <c r="AE338" s="51"/>
      <c r="AF338" s="51"/>
      <c r="AG338" s="51"/>
      <c r="AH338" s="51"/>
      <c r="AI338" s="51"/>
      <c r="AJ338" s="51"/>
      <c r="AK338" s="51"/>
      <c r="AL338" s="89" t="s">
        <v>89</v>
      </c>
      <c r="AM338" s="334"/>
      <c r="AN338" s="55"/>
      <c r="AO338" s="232"/>
      <c r="AP338" s="232"/>
      <c r="AQ338" s="232"/>
    </row>
    <row r="339" spans="1:43" x14ac:dyDescent="0.2">
      <c r="A339" s="232"/>
      <c r="B339" s="328"/>
      <c r="C339" s="334"/>
      <c r="D339" s="55"/>
      <c r="E339" s="671"/>
      <c r="F339" s="671"/>
      <c r="G339" s="671"/>
      <c r="H339" s="671"/>
      <c r="I339" s="671"/>
      <c r="J339" s="671"/>
      <c r="K339" s="671"/>
      <c r="L339" s="671"/>
      <c r="M339" s="671"/>
      <c r="N339" s="671"/>
      <c r="O339" s="671"/>
      <c r="P339" s="671"/>
      <c r="Q339" s="671"/>
      <c r="R339" s="671"/>
      <c r="S339" s="671"/>
      <c r="T339" s="671"/>
      <c r="U339" s="108"/>
      <c r="V339" s="55"/>
      <c r="W339" s="232" t="s">
        <v>260</v>
      </c>
      <c r="X339" s="232"/>
      <c r="Y339" s="232"/>
      <c r="Z339" s="232"/>
      <c r="AA339" s="232"/>
      <c r="AB339" s="51" t="s">
        <v>9</v>
      </c>
      <c r="AC339" s="111"/>
      <c r="AD339" s="51"/>
      <c r="AE339" s="51"/>
      <c r="AF339" s="51"/>
      <c r="AG339" s="51"/>
      <c r="AH339" s="51"/>
      <c r="AI339" s="51"/>
      <c r="AJ339" s="51"/>
      <c r="AK339" s="51"/>
      <c r="AL339" s="89" t="s">
        <v>212</v>
      </c>
      <c r="AM339" s="334"/>
      <c r="AN339" s="55"/>
      <c r="AO339" s="232"/>
      <c r="AP339" s="232"/>
      <c r="AQ339" s="232"/>
    </row>
    <row r="340" spans="1:43" x14ac:dyDescent="0.2">
      <c r="A340" s="232"/>
      <c r="B340" s="328"/>
      <c r="C340" s="334"/>
      <c r="D340" s="55"/>
      <c r="E340" s="671"/>
      <c r="F340" s="671"/>
      <c r="G340" s="671"/>
      <c r="H340" s="671"/>
      <c r="I340" s="671"/>
      <c r="J340" s="671"/>
      <c r="K340" s="671"/>
      <c r="L340" s="671"/>
      <c r="M340" s="671"/>
      <c r="N340" s="671"/>
      <c r="O340" s="671"/>
      <c r="P340" s="671"/>
      <c r="Q340" s="671"/>
      <c r="R340" s="671"/>
      <c r="S340" s="671"/>
      <c r="T340" s="671"/>
      <c r="U340" s="108"/>
      <c r="V340" s="55"/>
      <c r="W340" s="232"/>
      <c r="X340" s="232"/>
      <c r="Y340" s="232"/>
      <c r="Z340" s="232"/>
      <c r="AA340" s="232"/>
      <c r="AB340" s="232"/>
      <c r="AC340" s="232"/>
      <c r="AD340" s="232"/>
      <c r="AE340" s="232"/>
      <c r="AF340" s="232"/>
      <c r="AG340" s="232"/>
      <c r="AH340" s="232"/>
      <c r="AI340" s="232"/>
      <c r="AJ340" s="232"/>
      <c r="AK340" s="232"/>
      <c r="AL340" s="88"/>
      <c r="AM340" s="334"/>
      <c r="AN340" s="55"/>
      <c r="AO340" s="232"/>
      <c r="AP340" s="232"/>
      <c r="AQ340" s="232"/>
    </row>
    <row r="341" spans="1:43" ht="6" customHeight="1" x14ac:dyDescent="0.2">
      <c r="A341" s="91"/>
      <c r="B341" s="90"/>
      <c r="C341" s="52"/>
      <c r="D341" s="28"/>
      <c r="E341" s="91"/>
      <c r="F341" s="91"/>
      <c r="G341" s="91"/>
      <c r="H341" s="91"/>
      <c r="I341" s="91"/>
      <c r="J341" s="91"/>
      <c r="K341" s="91"/>
      <c r="L341" s="91"/>
      <c r="M341" s="91"/>
      <c r="N341" s="91"/>
      <c r="O341" s="91"/>
      <c r="P341" s="91"/>
      <c r="Q341" s="91"/>
      <c r="R341" s="91"/>
      <c r="S341" s="91"/>
      <c r="T341" s="91"/>
      <c r="U341" s="52"/>
      <c r="V341" s="28"/>
      <c r="W341" s="91"/>
      <c r="X341" s="91"/>
      <c r="Y341" s="91"/>
      <c r="Z341" s="91"/>
      <c r="AA341" s="91"/>
      <c r="AB341" s="91"/>
      <c r="AC341" s="91"/>
      <c r="AD341" s="91"/>
      <c r="AE341" s="91"/>
      <c r="AF341" s="91"/>
      <c r="AG341" s="91"/>
      <c r="AH341" s="91"/>
      <c r="AI341" s="91"/>
      <c r="AJ341" s="91"/>
      <c r="AK341" s="91"/>
      <c r="AL341" s="92"/>
      <c r="AM341" s="52"/>
      <c r="AN341" s="28"/>
      <c r="AO341" s="91"/>
      <c r="AP341" s="91"/>
      <c r="AQ341" s="91"/>
    </row>
    <row r="342" spans="1:43" ht="6" customHeight="1" x14ac:dyDescent="0.2">
      <c r="A342" s="18"/>
      <c r="B342" s="326"/>
      <c r="C342" s="50"/>
      <c r="D342" s="29"/>
      <c r="E342" s="18"/>
      <c r="F342" s="18"/>
      <c r="G342" s="18"/>
      <c r="H342" s="18"/>
      <c r="I342" s="18"/>
      <c r="J342" s="18"/>
      <c r="K342" s="18"/>
      <c r="L342" s="18"/>
      <c r="M342" s="18"/>
      <c r="N342" s="18"/>
      <c r="O342" s="18"/>
      <c r="P342" s="18"/>
      <c r="Q342" s="18"/>
      <c r="R342" s="18"/>
      <c r="S342" s="18"/>
      <c r="T342" s="18"/>
      <c r="U342" s="50"/>
      <c r="V342" s="29"/>
      <c r="W342" s="18"/>
      <c r="X342" s="18"/>
      <c r="Y342" s="18"/>
      <c r="Z342" s="18"/>
      <c r="AA342" s="18"/>
      <c r="AB342" s="18"/>
      <c r="AC342" s="18"/>
      <c r="AD342" s="18"/>
      <c r="AE342" s="18"/>
      <c r="AF342" s="18"/>
      <c r="AG342" s="18"/>
      <c r="AH342" s="18"/>
      <c r="AI342" s="18"/>
      <c r="AJ342" s="18"/>
      <c r="AK342" s="18"/>
      <c r="AL342" s="26"/>
      <c r="AM342" s="50"/>
      <c r="AN342" s="29"/>
      <c r="AO342" s="18"/>
      <c r="AP342" s="18"/>
      <c r="AQ342" s="18"/>
    </row>
    <row r="343" spans="1:43" ht="11.25" customHeight="1" x14ac:dyDescent="0.2">
      <c r="A343" s="232"/>
      <c r="B343" s="146">
        <v>1044</v>
      </c>
      <c r="C343" s="334"/>
      <c r="D343" s="55"/>
      <c r="E343" s="671" t="str">
        <f ca="1">VLOOKUP(INDIRECT(ADDRESS(ROW(),COLUMN()-3)),Language_Translations,MATCH(Language_Selected,Language_Options,0),FALSE)</f>
        <v>Sometimes women experience a bad-smelling abnormal genital discharge. During the last 12 months, have you had a bad-smelling abnormal genital discharge?</v>
      </c>
      <c r="F343" s="671"/>
      <c r="G343" s="671"/>
      <c r="H343" s="671"/>
      <c r="I343" s="671"/>
      <c r="J343" s="671"/>
      <c r="K343" s="671"/>
      <c r="L343" s="671"/>
      <c r="M343" s="671"/>
      <c r="N343" s="671"/>
      <c r="O343" s="671"/>
      <c r="P343" s="671"/>
      <c r="Q343" s="671"/>
      <c r="R343" s="671"/>
      <c r="S343" s="671"/>
      <c r="T343" s="671"/>
      <c r="U343" s="108"/>
      <c r="V343" s="55"/>
      <c r="W343" s="232" t="s">
        <v>112</v>
      </c>
      <c r="X343" s="232"/>
      <c r="Y343" s="51" t="s">
        <v>9</v>
      </c>
      <c r="Z343" s="51"/>
      <c r="AA343" s="51"/>
      <c r="AB343" s="51"/>
      <c r="AC343" s="51"/>
      <c r="AD343" s="51"/>
      <c r="AE343" s="51"/>
      <c r="AF343" s="51"/>
      <c r="AG343" s="51"/>
      <c r="AH343" s="51"/>
      <c r="AI343" s="51"/>
      <c r="AJ343" s="51"/>
      <c r="AK343" s="51"/>
      <c r="AL343" s="89" t="s">
        <v>87</v>
      </c>
      <c r="AM343" s="334"/>
      <c r="AN343" s="55"/>
      <c r="AO343" s="232"/>
      <c r="AP343" s="232"/>
      <c r="AQ343" s="232"/>
    </row>
    <row r="344" spans="1:43" x14ac:dyDescent="0.2">
      <c r="A344" s="232"/>
      <c r="B344" s="328"/>
      <c r="C344" s="334"/>
      <c r="D344" s="55"/>
      <c r="E344" s="671"/>
      <c r="F344" s="671"/>
      <c r="G344" s="671"/>
      <c r="H344" s="671"/>
      <c r="I344" s="671"/>
      <c r="J344" s="671"/>
      <c r="K344" s="671"/>
      <c r="L344" s="671"/>
      <c r="M344" s="671"/>
      <c r="N344" s="671"/>
      <c r="O344" s="671"/>
      <c r="P344" s="671"/>
      <c r="Q344" s="671"/>
      <c r="R344" s="671"/>
      <c r="S344" s="671"/>
      <c r="T344" s="671"/>
      <c r="U344" s="108"/>
      <c r="V344" s="55"/>
      <c r="W344" s="232" t="s">
        <v>113</v>
      </c>
      <c r="X344" s="232"/>
      <c r="Y344" s="51" t="s">
        <v>9</v>
      </c>
      <c r="Z344" s="51"/>
      <c r="AA344" s="51"/>
      <c r="AB344" s="51"/>
      <c r="AC344" s="51"/>
      <c r="AD344" s="51"/>
      <c r="AE344" s="51"/>
      <c r="AF344" s="51"/>
      <c r="AG344" s="51"/>
      <c r="AH344" s="51"/>
      <c r="AI344" s="51"/>
      <c r="AJ344" s="51"/>
      <c r="AK344" s="51"/>
      <c r="AL344" s="89" t="s">
        <v>89</v>
      </c>
      <c r="AM344" s="334"/>
      <c r="AN344" s="55"/>
      <c r="AO344" s="232"/>
      <c r="AP344" s="232"/>
      <c r="AQ344" s="232"/>
    </row>
    <row r="345" spans="1:43" ht="11.25" customHeight="1" x14ac:dyDescent="0.2">
      <c r="A345" s="232"/>
      <c r="B345" s="328"/>
      <c r="C345" s="334"/>
      <c r="D345" s="55"/>
      <c r="E345" s="671"/>
      <c r="F345" s="671"/>
      <c r="G345" s="671"/>
      <c r="H345" s="671"/>
      <c r="I345" s="671"/>
      <c r="J345" s="671"/>
      <c r="K345" s="671"/>
      <c r="L345" s="671"/>
      <c r="M345" s="671"/>
      <c r="N345" s="671"/>
      <c r="O345" s="671"/>
      <c r="P345" s="671"/>
      <c r="Q345" s="671"/>
      <c r="R345" s="671"/>
      <c r="S345" s="671"/>
      <c r="T345" s="671"/>
      <c r="U345" s="108"/>
      <c r="V345" s="55"/>
      <c r="W345" s="232" t="s">
        <v>260</v>
      </c>
      <c r="X345" s="232"/>
      <c r="Y345" s="232"/>
      <c r="Z345" s="232"/>
      <c r="AA345" s="232"/>
      <c r="AB345" s="51" t="s">
        <v>9</v>
      </c>
      <c r="AC345" s="111"/>
      <c r="AD345" s="51"/>
      <c r="AE345" s="51"/>
      <c r="AF345" s="51"/>
      <c r="AG345" s="51"/>
      <c r="AH345" s="51"/>
      <c r="AI345" s="51"/>
      <c r="AJ345" s="51"/>
      <c r="AK345" s="51"/>
      <c r="AL345" s="89" t="s">
        <v>212</v>
      </c>
      <c r="AM345" s="334"/>
      <c r="AN345" s="55"/>
      <c r="AO345" s="232"/>
      <c r="AP345" s="232"/>
      <c r="AQ345" s="232"/>
    </row>
    <row r="346" spans="1:43" x14ac:dyDescent="0.2">
      <c r="A346" s="232"/>
      <c r="B346" s="146"/>
      <c r="C346" s="334"/>
      <c r="D346" s="55"/>
      <c r="E346" s="671"/>
      <c r="F346" s="671"/>
      <c r="G346" s="671"/>
      <c r="H346" s="671"/>
      <c r="I346" s="671"/>
      <c r="J346" s="671"/>
      <c r="K346" s="671"/>
      <c r="L346" s="671"/>
      <c r="M346" s="671"/>
      <c r="N346" s="671"/>
      <c r="O346" s="671"/>
      <c r="P346" s="671"/>
      <c r="Q346" s="671"/>
      <c r="R346" s="671"/>
      <c r="S346" s="671"/>
      <c r="T346" s="671"/>
      <c r="U346" s="108"/>
      <c r="V346" s="55"/>
      <c r="W346" s="232"/>
      <c r="X346" s="232"/>
      <c r="Y346" s="232"/>
      <c r="Z346" s="232"/>
      <c r="AA346" s="232"/>
      <c r="AB346" s="232"/>
      <c r="AC346" s="232"/>
      <c r="AD346" s="232"/>
      <c r="AE346" s="232"/>
      <c r="AF346" s="232"/>
      <c r="AG346" s="232"/>
      <c r="AH346" s="232"/>
      <c r="AI346" s="232"/>
      <c r="AJ346" s="232"/>
      <c r="AK346" s="232"/>
      <c r="AL346" s="88"/>
      <c r="AM346" s="334"/>
      <c r="AN346" s="55"/>
      <c r="AO346" s="232"/>
      <c r="AP346" s="232"/>
      <c r="AQ346" s="232"/>
    </row>
    <row r="347" spans="1:43" ht="6" customHeight="1" x14ac:dyDescent="0.2">
      <c r="A347" s="91"/>
      <c r="B347" s="90"/>
      <c r="C347" s="52"/>
      <c r="D347" s="28"/>
      <c r="E347" s="91"/>
      <c r="F347" s="91"/>
      <c r="G347" s="91"/>
      <c r="H347" s="91"/>
      <c r="I347" s="91"/>
      <c r="J347" s="91"/>
      <c r="K347" s="91"/>
      <c r="L347" s="91"/>
      <c r="M347" s="91"/>
      <c r="N347" s="91"/>
      <c r="O347" s="91"/>
      <c r="P347" s="91"/>
      <c r="Q347" s="91"/>
      <c r="R347" s="91"/>
      <c r="S347" s="91"/>
      <c r="T347" s="91"/>
      <c r="U347" s="52"/>
      <c r="V347" s="28"/>
      <c r="W347" s="91"/>
      <c r="X347" s="91"/>
      <c r="Y347" s="91"/>
      <c r="Z347" s="91"/>
      <c r="AA347" s="91"/>
      <c r="AB347" s="91"/>
      <c r="AC347" s="91"/>
      <c r="AD347" s="91"/>
      <c r="AE347" s="91"/>
      <c r="AF347" s="91"/>
      <c r="AG347" s="91"/>
      <c r="AH347" s="91"/>
      <c r="AI347" s="91"/>
      <c r="AJ347" s="91"/>
      <c r="AK347" s="91"/>
      <c r="AL347" s="92"/>
      <c r="AM347" s="52"/>
      <c r="AN347" s="28"/>
      <c r="AO347" s="91"/>
      <c r="AP347" s="91"/>
      <c r="AQ347" s="91"/>
    </row>
    <row r="348" spans="1:43" ht="6" customHeight="1" x14ac:dyDescent="0.2">
      <c r="A348" s="18"/>
      <c r="B348" s="326"/>
      <c r="C348" s="50"/>
      <c r="D348" s="29"/>
      <c r="E348" s="18"/>
      <c r="F348" s="18"/>
      <c r="G348" s="18"/>
      <c r="H348" s="18"/>
      <c r="I348" s="18"/>
      <c r="J348" s="18"/>
      <c r="K348" s="18"/>
      <c r="L348" s="18"/>
      <c r="M348" s="18"/>
      <c r="N348" s="18"/>
      <c r="O348" s="18"/>
      <c r="P348" s="18"/>
      <c r="Q348" s="18"/>
      <c r="R348" s="18"/>
      <c r="S348" s="18"/>
      <c r="T348" s="18"/>
      <c r="U348" s="50"/>
      <c r="V348" s="29"/>
      <c r="W348" s="18"/>
      <c r="X348" s="18"/>
      <c r="Y348" s="18"/>
      <c r="Z348" s="18"/>
      <c r="AA348" s="18"/>
      <c r="AB348" s="18"/>
      <c r="AC348" s="18"/>
      <c r="AD348" s="18"/>
      <c r="AE348" s="18"/>
      <c r="AF348" s="18"/>
      <c r="AG348" s="18"/>
      <c r="AH348" s="18"/>
      <c r="AI348" s="18"/>
      <c r="AJ348" s="18"/>
      <c r="AK348" s="18"/>
      <c r="AL348" s="26"/>
      <c r="AM348" s="50"/>
      <c r="AN348" s="29"/>
      <c r="AO348" s="18"/>
      <c r="AP348" s="18"/>
      <c r="AQ348" s="18"/>
    </row>
    <row r="349" spans="1:43" ht="11.25" customHeight="1" x14ac:dyDescent="0.2">
      <c r="A349" s="232"/>
      <c r="B349" s="146">
        <v>1045</v>
      </c>
      <c r="C349" s="334"/>
      <c r="D349" s="55"/>
      <c r="E349" s="671" t="str">
        <f ca="1">VLOOKUP(INDIRECT(ADDRESS(ROW(),COLUMN()-3)),Language_Translations,MATCH(Language_Selected,Language_Options,0),FALSE)</f>
        <v>Sometimes women have a genital sore or ulcer. During the last 12 months, have you had a genital sore or ulcer?</v>
      </c>
      <c r="F349" s="671"/>
      <c r="G349" s="671"/>
      <c r="H349" s="671"/>
      <c r="I349" s="671"/>
      <c r="J349" s="671"/>
      <c r="K349" s="671"/>
      <c r="L349" s="671"/>
      <c r="M349" s="671"/>
      <c r="N349" s="671"/>
      <c r="O349" s="671"/>
      <c r="P349" s="671"/>
      <c r="Q349" s="671"/>
      <c r="R349" s="671"/>
      <c r="S349" s="671"/>
      <c r="T349" s="671"/>
      <c r="U349" s="108"/>
      <c r="V349" s="55"/>
      <c r="W349" s="232" t="s">
        <v>112</v>
      </c>
      <c r="X349" s="232"/>
      <c r="Y349" s="51" t="s">
        <v>9</v>
      </c>
      <c r="Z349" s="51"/>
      <c r="AA349" s="51"/>
      <c r="AB349" s="51"/>
      <c r="AC349" s="51"/>
      <c r="AD349" s="51"/>
      <c r="AE349" s="51"/>
      <c r="AF349" s="51"/>
      <c r="AG349" s="51"/>
      <c r="AH349" s="51"/>
      <c r="AI349" s="51"/>
      <c r="AJ349" s="51"/>
      <c r="AK349" s="51"/>
      <c r="AL349" s="89" t="s">
        <v>87</v>
      </c>
      <c r="AM349" s="334"/>
      <c r="AN349" s="55"/>
      <c r="AO349" s="232"/>
      <c r="AP349" s="232"/>
      <c r="AQ349" s="232"/>
    </row>
    <row r="350" spans="1:43" x14ac:dyDescent="0.2">
      <c r="A350" s="232"/>
      <c r="B350" s="328"/>
      <c r="C350" s="334"/>
      <c r="D350" s="55"/>
      <c r="E350" s="671"/>
      <c r="F350" s="671"/>
      <c r="G350" s="671"/>
      <c r="H350" s="671"/>
      <c r="I350" s="671"/>
      <c r="J350" s="671"/>
      <c r="K350" s="671"/>
      <c r="L350" s="671"/>
      <c r="M350" s="671"/>
      <c r="N350" s="671"/>
      <c r="O350" s="671"/>
      <c r="P350" s="671"/>
      <c r="Q350" s="671"/>
      <c r="R350" s="671"/>
      <c r="S350" s="671"/>
      <c r="T350" s="671"/>
      <c r="U350" s="108"/>
      <c r="V350" s="55"/>
      <c r="W350" s="232" t="s">
        <v>113</v>
      </c>
      <c r="X350" s="232"/>
      <c r="Y350" s="51" t="s">
        <v>9</v>
      </c>
      <c r="Z350" s="51"/>
      <c r="AA350" s="51"/>
      <c r="AB350" s="51"/>
      <c r="AC350" s="51"/>
      <c r="AD350" s="51"/>
      <c r="AE350" s="51"/>
      <c r="AF350" s="51"/>
      <c r="AG350" s="51"/>
      <c r="AH350" s="51"/>
      <c r="AI350" s="51"/>
      <c r="AJ350" s="51"/>
      <c r="AK350" s="51"/>
      <c r="AL350" s="89" t="s">
        <v>89</v>
      </c>
      <c r="AM350" s="334"/>
      <c r="AN350" s="55"/>
      <c r="AO350" s="232"/>
      <c r="AP350" s="232"/>
      <c r="AQ350" s="232"/>
    </row>
    <row r="351" spans="1:43" x14ac:dyDescent="0.2">
      <c r="A351" s="232"/>
      <c r="B351" s="328"/>
      <c r="C351" s="334"/>
      <c r="D351" s="55"/>
      <c r="E351" s="671"/>
      <c r="F351" s="671"/>
      <c r="G351" s="671"/>
      <c r="H351" s="671"/>
      <c r="I351" s="671"/>
      <c r="J351" s="671"/>
      <c r="K351" s="671"/>
      <c r="L351" s="671"/>
      <c r="M351" s="671"/>
      <c r="N351" s="671"/>
      <c r="O351" s="671"/>
      <c r="P351" s="671"/>
      <c r="Q351" s="671"/>
      <c r="R351" s="671"/>
      <c r="S351" s="671"/>
      <c r="T351" s="671"/>
      <c r="U351" s="108"/>
      <c r="V351" s="55"/>
      <c r="W351" s="232" t="s">
        <v>260</v>
      </c>
      <c r="X351" s="232"/>
      <c r="Y351" s="232"/>
      <c r="Z351" s="232"/>
      <c r="AA351" s="232"/>
      <c r="AB351" s="51" t="s">
        <v>9</v>
      </c>
      <c r="AC351" s="111"/>
      <c r="AD351" s="51"/>
      <c r="AE351" s="51"/>
      <c r="AF351" s="51"/>
      <c r="AG351" s="51"/>
      <c r="AH351" s="51"/>
      <c r="AI351" s="51"/>
      <c r="AJ351" s="51"/>
      <c r="AK351" s="51"/>
      <c r="AL351" s="89" t="s">
        <v>212</v>
      </c>
      <c r="AM351" s="334"/>
      <c r="AN351" s="55"/>
      <c r="AO351" s="232"/>
      <c r="AP351" s="232"/>
      <c r="AQ351" s="232"/>
    </row>
    <row r="352" spans="1:43" ht="6" customHeight="1" x14ac:dyDescent="0.2">
      <c r="A352" s="232"/>
      <c r="B352" s="328"/>
      <c r="C352" s="334"/>
      <c r="D352" s="55"/>
      <c r="E352" s="232"/>
      <c r="F352" s="232"/>
      <c r="G352" s="232"/>
      <c r="H352" s="232"/>
      <c r="I352" s="232"/>
      <c r="J352" s="232"/>
      <c r="K352" s="232"/>
      <c r="L352" s="232"/>
      <c r="M352" s="232"/>
      <c r="N352" s="232"/>
      <c r="O352" s="232"/>
      <c r="P352" s="232"/>
      <c r="Q352" s="232"/>
      <c r="R352" s="232"/>
      <c r="S352" s="232"/>
      <c r="T352" s="232"/>
      <c r="U352" s="334"/>
      <c r="V352" s="55"/>
      <c r="W352" s="232"/>
      <c r="X352" s="232"/>
      <c r="Y352" s="232"/>
      <c r="Z352" s="232"/>
      <c r="AA352" s="232"/>
      <c r="AB352" s="232"/>
      <c r="AC352" s="232"/>
      <c r="AD352" s="232"/>
      <c r="AE352" s="232"/>
      <c r="AF352" s="232"/>
      <c r="AG352" s="232"/>
      <c r="AH352" s="232"/>
      <c r="AI352" s="232"/>
      <c r="AJ352" s="232"/>
      <c r="AK352" s="232"/>
      <c r="AL352" s="88"/>
      <c r="AM352" s="334"/>
      <c r="AN352" s="55"/>
      <c r="AO352" s="232"/>
      <c r="AP352" s="232"/>
      <c r="AQ352" s="232"/>
    </row>
    <row r="353" spans="1:43" ht="6" customHeight="1" x14ac:dyDescent="0.2">
      <c r="A353" s="18"/>
      <c r="B353" s="326"/>
      <c r="C353" s="50"/>
      <c r="D353" s="29"/>
      <c r="E353" s="18"/>
      <c r="F353" s="18"/>
      <c r="G353" s="18"/>
      <c r="H353" s="18"/>
      <c r="I353" s="18"/>
      <c r="J353" s="18"/>
      <c r="K353" s="18"/>
      <c r="L353" s="18"/>
      <c r="M353" s="18"/>
      <c r="N353" s="18"/>
      <c r="O353" s="18"/>
      <c r="P353" s="18"/>
      <c r="Q353" s="18"/>
      <c r="R353" s="18"/>
      <c r="S353" s="18"/>
      <c r="T353" s="18"/>
      <c r="U353" s="50"/>
      <c r="V353" s="29"/>
      <c r="W353" s="18"/>
      <c r="X353" s="18"/>
      <c r="Y353" s="18"/>
      <c r="Z353" s="18"/>
      <c r="AA353" s="18"/>
      <c r="AB353" s="18"/>
      <c r="AC353" s="18"/>
      <c r="AD353" s="18"/>
      <c r="AE353" s="18"/>
      <c r="AF353" s="18"/>
      <c r="AG353" s="18"/>
      <c r="AH353" s="18"/>
      <c r="AI353" s="18"/>
      <c r="AJ353" s="18"/>
      <c r="AK353" s="18"/>
      <c r="AL353" s="26"/>
      <c r="AM353" s="50"/>
      <c r="AN353" s="29"/>
      <c r="AO353" s="18"/>
      <c r="AP353" s="18"/>
      <c r="AQ353" s="18"/>
    </row>
    <row r="354" spans="1:43" ht="11.25" customHeight="1" x14ac:dyDescent="0.2">
      <c r="A354" s="232"/>
      <c r="B354" s="146">
        <v>1046</v>
      </c>
      <c r="C354" s="109"/>
      <c r="D354" s="55"/>
      <c r="E354" s="671" t="str">
        <f ca="1">VLOOKUP(INDIRECT(ADDRESS(ROW(),COLUMN()-3)),Language_Translations,MATCH(Language_Selected,Language_Options,0),FALSE)</f>
        <v>If a wife knows her husband has a disease that she can get during sexual intercourse, is she justified in asking that they use a condom when they have sex?</v>
      </c>
      <c r="F354" s="671"/>
      <c r="G354" s="671"/>
      <c r="H354" s="671"/>
      <c r="I354" s="671"/>
      <c r="J354" s="671"/>
      <c r="K354" s="671"/>
      <c r="L354" s="671"/>
      <c r="M354" s="671"/>
      <c r="N354" s="671"/>
      <c r="O354" s="671"/>
      <c r="P354" s="671"/>
      <c r="Q354" s="671"/>
      <c r="R354" s="671"/>
      <c r="S354" s="671"/>
      <c r="T354" s="671"/>
      <c r="U354" s="108"/>
      <c r="V354" s="55"/>
      <c r="W354" s="232" t="s">
        <v>112</v>
      </c>
      <c r="X354" s="232"/>
      <c r="Y354" s="51" t="s">
        <v>9</v>
      </c>
      <c r="Z354" s="51"/>
      <c r="AA354" s="51"/>
      <c r="AB354" s="51"/>
      <c r="AC354" s="51"/>
      <c r="AD354" s="51"/>
      <c r="AE354" s="51"/>
      <c r="AF354" s="51"/>
      <c r="AG354" s="51"/>
      <c r="AH354" s="51"/>
      <c r="AI354" s="51"/>
      <c r="AJ354" s="51"/>
      <c r="AK354" s="51"/>
      <c r="AL354" s="89" t="s">
        <v>87</v>
      </c>
      <c r="AM354" s="334"/>
      <c r="AN354" s="55"/>
      <c r="AO354" s="232"/>
      <c r="AP354" s="232"/>
      <c r="AQ354" s="232"/>
    </row>
    <row r="355" spans="1:43" ht="10.5" x14ac:dyDescent="0.2">
      <c r="A355" s="232"/>
      <c r="B355" s="93"/>
      <c r="C355" s="109"/>
      <c r="D355" s="55"/>
      <c r="E355" s="671"/>
      <c r="F355" s="671"/>
      <c r="G355" s="671"/>
      <c r="H355" s="671"/>
      <c r="I355" s="671"/>
      <c r="J355" s="671"/>
      <c r="K355" s="671"/>
      <c r="L355" s="671"/>
      <c r="M355" s="671"/>
      <c r="N355" s="671"/>
      <c r="O355" s="671"/>
      <c r="P355" s="671"/>
      <c r="Q355" s="671"/>
      <c r="R355" s="671"/>
      <c r="S355" s="671"/>
      <c r="T355" s="671"/>
      <c r="U355" s="108"/>
      <c r="V355" s="55"/>
      <c r="W355" s="232" t="s">
        <v>113</v>
      </c>
      <c r="X355" s="232"/>
      <c r="Y355" s="51" t="s">
        <v>9</v>
      </c>
      <c r="Z355" s="51"/>
      <c r="AA355" s="51"/>
      <c r="AB355" s="51"/>
      <c r="AC355" s="51"/>
      <c r="AD355" s="51"/>
      <c r="AE355" s="51"/>
      <c r="AF355" s="51"/>
      <c r="AG355" s="51"/>
      <c r="AH355" s="51"/>
      <c r="AI355" s="51"/>
      <c r="AJ355" s="51"/>
      <c r="AK355" s="51"/>
      <c r="AL355" s="89" t="s">
        <v>89</v>
      </c>
      <c r="AM355" s="334"/>
      <c r="AN355" s="55"/>
      <c r="AO355" s="232"/>
      <c r="AP355" s="232"/>
      <c r="AQ355" s="232"/>
    </row>
    <row r="356" spans="1:43" x14ac:dyDescent="0.2">
      <c r="A356" s="232"/>
      <c r="B356" s="328"/>
      <c r="C356" s="334"/>
      <c r="D356" s="55"/>
      <c r="E356" s="671"/>
      <c r="F356" s="671"/>
      <c r="G356" s="671"/>
      <c r="H356" s="671"/>
      <c r="I356" s="671"/>
      <c r="J356" s="671"/>
      <c r="K356" s="671"/>
      <c r="L356" s="671"/>
      <c r="M356" s="671"/>
      <c r="N356" s="671"/>
      <c r="O356" s="671"/>
      <c r="P356" s="671"/>
      <c r="Q356" s="671"/>
      <c r="R356" s="671"/>
      <c r="S356" s="671"/>
      <c r="T356" s="671"/>
      <c r="U356" s="108"/>
      <c r="V356" s="55"/>
      <c r="W356" s="232" t="s">
        <v>260</v>
      </c>
      <c r="X356" s="232"/>
      <c r="Y356" s="232"/>
      <c r="Z356" s="232"/>
      <c r="AA356" s="232"/>
      <c r="AB356" s="51" t="s">
        <v>9</v>
      </c>
      <c r="AC356" s="111"/>
      <c r="AD356" s="51"/>
      <c r="AE356" s="51"/>
      <c r="AF356" s="51"/>
      <c r="AG356" s="51"/>
      <c r="AH356" s="51"/>
      <c r="AI356" s="51"/>
      <c r="AJ356" s="51"/>
      <c r="AK356" s="51"/>
      <c r="AL356" s="89" t="s">
        <v>212</v>
      </c>
      <c r="AM356" s="334"/>
      <c r="AN356" s="55"/>
      <c r="AO356" s="232"/>
      <c r="AP356" s="232"/>
      <c r="AQ356" s="232"/>
    </row>
    <row r="357" spans="1:43" ht="6" customHeight="1" x14ac:dyDescent="0.2">
      <c r="A357" s="91"/>
      <c r="B357" s="90"/>
      <c r="C357" s="52"/>
      <c r="D357" s="28"/>
      <c r="E357" s="91"/>
      <c r="F357" s="91"/>
      <c r="G357" s="91"/>
      <c r="H357" s="91"/>
      <c r="I357" s="91"/>
      <c r="J357" s="91"/>
      <c r="K357" s="91"/>
      <c r="L357" s="91"/>
      <c r="M357" s="91"/>
      <c r="N357" s="91"/>
      <c r="O357" s="91"/>
      <c r="P357" s="91"/>
      <c r="Q357" s="91"/>
      <c r="R357" s="91"/>
      <c r="S357" s="91"/>
      <c r="T357" s="91"/>
      <c r="U357" s="52"/>
      <c r="V357" s="28"/>
      <c r="W357" s="91"/>
      <c r="X357" s="91"/>
      <c r="Y357" s="91"/>
      <c r="Z357" s="91"/>
      <c r="AA357" s="91"/>
      <c r="AB357" s="91"/>
      <c r="AC357" s="91"/>
      <c r="AD357" s="91"/>
      <c r="AE357" s="91"/>
      <c r="AF357" s="91"/>
      <c r="AG357" s="91"/>
      <c r="AH357" s="91"/>
      <c r="AI357" s="91"/>
      <c r="AJ357" s="91"/>
      <c r="AK357" s="91"/>
      <c r="AL357" s="92"/>
      <c r="AM357" s="52"/>
      <c r="AN357" s="28"/>
      <c r="AO357" s="91"/>
      <c r="AP357" s="113"/>
      <c r="AQ357" s="91"/>
    </row>
    <row r="358" spans="1:43" ht="6" customHeight="1" x14ac:dyDescent="0.2">
      <c r="A358" s="18"/>
      <c r="B358" s="326"/>
      <c r="C358" s="50"/>
      <c r="D358" s="29"/>
      <c r="E358" s="18"/>
      <c r="F358" s="18"/>
      <c r="G358" s="18"/>
      <c r="H358" s="18"/>
      <c r="I358" s="18"/>
      <c r="J358" s="18"/>
      <c r="K358" s="18"/>
      <c r="L358" s="18"/>
      <c r="M358" s="18"/>
      <c r="N358" s="18"/>
      <c r="O358" s="18"/>
      <c r="P358" s="18"/>
      <c r="Q358" s="18"/>
      <c r="R358" s="18"/>
      <c r="S358" s="18"/>
      <c r="T358" s="18"/>
      <c r="U358" s="50"/>
      <c r="V358" s="29"/>
      <c r="W358" s="18"/>
      <c r="X358" s="18"/>
      <c r="Y358" s="18"/>
      <c r="Z358" s="18"/>
      <c r="AA358" s="18"/>
      <c r="AB358" s="18"/>
      <c r="AC358" s="18"/>
      <c r="AD358" s="18"/>
      <c r="AE358" s="18"/>
      <c r="AF358" s="18"/>
      <c r="AG358" s="18"/>
      <c r="AH358" s="18"/>
      <c r="AI358" s="18"/>
      <c r="AJ358" s="18"/>
      <c r="AK358" s="18"/>
      <c r="AL358" s="26"/>
      <c r="AM358" s="50"/>
      <c r="AN358" s="29"/>
      <c r="AO358" s="18"/>
      <c r="AP358" s="18"/>
      <c r="AQ358" s="18"/>
    </row>
    <row r="359" spans="1:43" ht="11.25" customHeight="1" x14ac:dyDescent="0.2">
      <c r="A359" s="232"/>
      <c r="B359" s="146">
        <v>1047</v>
      </c>
      <c r="C359" s="334"/>
      <c r="D359" s="55"/>
      <c r="E359" s="671" t="str">
        <f ca="1">VLOOKUP(INDIRECT(ADDRESS(ROW(),COLUMN()-3)),Language_Translations,MATCH(Language_Selected,Language_Options,0),FALSE)</f>
        <v>Is a wife justified in refusing to have sex with her husband when she knows he has sex with other women?</v>
      </c>
      <c r="F359" s="671"/>
      <c r="G359" s="671"/>
      <c r="H359" s="671"/>
      <c r="I359" s="671"/>
      <c r="J359" s="671"/>
      <c r="K359" s="671"/>
      <c r="L359" s="671"/>
      <c r="M359" s="671"/>
      <c r="N359" s="671"/>
      <c r="O359" s="671"/>
      <c r="P359" s="671"/>
      <c r="Q359" s="671"/>
      <c r="R359" s="671"/>
      <c r="S359" s="671"/>
      <c r="T359" s="671"/>
      <c r="U359" s="108"/>
      <c r="V359" s="55"/>
      <c r="W359" s="232" t="s">
        <v>112</v>
      </c>
      <c r="X359" s="232"/>
      <c r="Y359" s="51" t="s">
        <v>9</v>
      </c>
      <c r="Z359" s="51"/>
      <c r="AA359" s="51"/>
      <c r="AB359" s="51"/>
      <c r="AC359" s="51"/>
      <c r="AD359" s="51"/>
      <c r="AE359" s="51"/>
      <c r="AF359" s="51"/>
      <c r="AG359" s="51"/>
      <c r="AH359" s="51"/>
      <c r="AI359" s="51"/>
      <c r="AJ359" s="51"/>
      <c r="AK359" s="51"/>
      <c r="AL359" s="89" t="s">
        <v>87</v>
      </c>
      <c r="AM359" s="334"/>
      <c r="AN359" s="55"/>
      <c r="AO359" s="232"/>
      <c r="AP359" s="232"/>
      <c r="AQ359" s="232"/>
    </row>
    <row r="360" spans="1:43" x14ac:dyDescent="0.2">
      <c r="A360" s="232"/>
      <c r="B360" s="93"/>
      <c r="C360" s="334"/>
      <c r="D360" s="55"/>
      <c r="E360" s="671"/>
      <c r="F360" s="671"/>
      <c r="G360" s="671"/>
      <c r="H360" s="671"/>
      <c r="I360" s="671"/>
      <c r="J360" s="671"/>
      <c r="K360" s="671"/>
      <c r="L360" s="671"/>
      <c r="M360" s="671"/>
      <c r="N360" s="671"/>
      <c r="O360" s="671"/>
      <c r="P360" s="671"/>
      <c r="Q360" s="671"/>
      <c r="R360" s="671"/>
      <c r="S360" s="671"/>
      <c r="T360" s="671"/>
      <c r="U360" s="108"/>
      <c r="V360" s="55"/>
      <c r="W360" s="232" t="s">
        <v>113</v>
      </c>
      <c r="X360" s="232"/>
      <c r="Y360" s="51" t="s">
        <v>9</v>
      </c>
      <c r="Z360" s="51"/>
      <c r="AA360" s="51"/>
      <c r="AB360" s="51"/>
      <c r="AC360" s="51"/>
      <c r="AD360" s="51"/>
      <c r="AE360" s="51"/>
      <c r="AF360" s="51"/>
      <c r="AG360" s="51"/>
      <c r="AH360" s="51"/>
      <c r="AI360" s="51"/>
      <c r="AJ360" s="51"/>
      <c r="AK360" s="51"/>
      <c r="AL360" s="89" t="s">
        <v>89</v>
      </c>
      <c r="AM360" s="334"/>
      <c r="AN360" s="55"/>
      <c r="AO360" s="232"/>
      <c r="AP360" s="232"/>
      <c r="AQ360" s="232"/>
    </row>
    <row r="361" spans="1:43" x14ac:dyDescent="0.2">
      <c r="A361" s="232"/>
      <c r="B361" s="328"/>
      <c r="C361" s="334"/>
      <c r="D361" s="55"/>
      <c r="E361" s="671"/>
      <c r="F361" s="671"/>
      <c r="G361" s="671"/>
      <c r="H361" s="671"/>
      <c r="I361" s="671"/>
      <c r="J361" s="671"/>
      <c r="K361" s="671"/>
      <c r="L361" s="671"/>
      <c r="M361" s="671"/>
      <c r="N361" s="671"/>
      <c r="O361" s="671"/>
      <c r="P361" s="671"/>
      <c r="Q361" s="671"/>
      <c r="R361" s="671"/>
      <c r="S361" s="671"/>
      <c r="T361" s="671"/>
      <c r="U361" s="108"/>
      <c r="V361" s="55"/>
      <c r="W361" s="232" t="s">
        <v>260</v>
      </c>
      <c r="X361" s="232"/>
      <c r="Y361" s="232"/>
      <c r="Z361" s="232"/>
      <c r="AA361" s="232"/>
      <c r="AB361" s="51" t="s">
        <v>9</v>
      </c>
      <c r="AC361" s="111"/>
      <c r="AD361" s="51"/>
      <c r="AE361" s="51"/>
      <c r="AF361" s="51"/>
      <c r="AG361" s="51"/>
      <c r="AH361" s="51"/>
      <c r="AI361" s="51"/>
      <c r="AJ361" s="51"/>
      <c r="AK361" s="51"/>
      <c r="AL361" s="89" t="s">
        <v>212</v>
      </c>
      <c r="AM361" s="334"/>
      <c r="AN361" s="55"/>
      <c r="AO361" s="232"/>
      <c r="AP361" s="232"/>
      <c r="AQ361" s="232"/>
    </row>
    <row r="362" spans="1:43" ht="6" customHeight="1" thickBot="1" x14ac:dyDescent="0.25">
      <c r="A362" s="232"/>
      <c r="B362" s="328"/>
      <c r="C362" s="334"/>
      <c r="D362" s="55"/>
      <c r="E362" s="232"/>
      <c r="F362" s="232"/>
      <c r="G362" s="232"/>
      <c r="H362" s="232"/>
      <c r="I362" s="232"/>
      <c r="J362" s="232"/>
      <c r="K362" s="232"/>
      <c r="L362" s="232"/>
      <c r="M362" s="232"/>
      <c r="N362" s="232"/>
      <c r="O362" s="232"/>
      <c r="P362" s="232"/>
      <c r="Q362" s="232"/>
      <c r="R362" s="232"/>
      <c r="S362" s="232"/>
      <c r="T362" s="232"/>
      <c r="U362" s="334"/>
      <c r="V362" s="55"/>
      <c r="W362" s="232"/>
      <c r="X362" s="232"/>
      <c r="Y362" s="232"/>
      <c r="Z362" s="232"/>
      <c r="AA362" s="232"/>
      <c r="AB362" s="232"/>
      <c r="AC362" s="232"/>
      <c r="AD362" s="232"/>
      <c r="AE362" s="232"/>
      <c r="AF362" s="232"/>
      <c r="AG362" s="232"/>
      <c r="AH362" s="232"/>
      <c r="AI362" s="232"/>
      <c r="AJ362" s="232"/>
      <c r="AK362" s="232"/>
      <c r="AL362" s="88"/>
      <c r="AM362" s="334"/>
      <c r="AN362" s="55"/>
      <c r="AO362" s="232"/>
      <c r="AP362" s="330"/>
      <c r="AQ362" s="232"/>
    </row>
    <row r="363" spans="1:43" ht="6" customHeight="1" x14ac:dyDescent="0.2">
      <c r="A363" s="96"/>
      <c r="B363" s="97"/>
      <c r="C363" s="98"/>
      <c r="D363" s="99"/>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00"/>
      <c r="AM363" s="98"/>
      <c r="AN363" s="99"/>
      <c r="AO363" s="1"/>
      <c r="AP363" s="1"/>
      <c r="AQ363" s="101"/>
    </row>
    <row r="364" spans="1:43" ht="10.5" x14ac:dyDescent="0.2">
      <c r="A364" s="102"/>
      <c r="B364" s="146">
        <v>1048</v>
      </c>
      <c r="C364" s="109"/>
      <c r="D364" s="55"/>
      <c r="E364" s="670" t="s">
        <v>828</v>
      </c>
      <c r="F364" s="670"/>
      <c r="G364" s="670"/>
      <c r="H364" s="670"/>
      <c r="I364" s="670"/>
      <c r="J364" s="670"/>
      <c r="K364" s="670"/>
      <c r="L364" s="670"/>
      <c r="M364" s="670"/>
      <c r="N364" s="670"/>
      <c r="O364" s="670"/>
      <c r="P364" s="670"/>
      <c r="Q364" s="670"/>
      <c r="R364" s="670"/>
      <c r="S364" s="670"/>
      <c r="T364" s="670"/>
      <c r="U364" s="232"/>
      <c r="V364" s="232"/>
      <c r="W364" s="232"/>
      <c r="X364" s="232"/>
      <c r="Y364" s="232"/>
      <c r="Z364" s="232"/>
      <c r="AA364" s="232"/>
      <c r="AB364" s="232"/>
      <c r="AC364" s="232"/>
      <c r="AD364" s="232"/>
      <c r="AE364" s="232"/>
      <c r="AF364" s="232"/>
      <c r="AG364" s="232"/>
      <c r="AH364" s="232"/>
      <c r="AI364" s="232"/>
      <c r="AJ364" s="232"/>
      <c r="AK364" s="232"/>
      <c r="AL364" s="88"/>
      <c r="AM364" s="334"/>
      <c r="AN364" s="55"/>
      <c r="AO364" s="232"/>
      <c r="AP364" s="232"/>
      <c r="AQ364" s="103"/>
    </row>
    <row r="365" spans="1:43" ht="6" customHeight="1" x14ac:dyDescent="0.2">
      <c r="A365" s="102"/>
      <c r="B365" s="93"/>
      <c r="C365" s="109"/>
      <c r="D365" s="55"/>
      <c r="E365" s="232"/>
      <c r="F365" s="232"/>
      <c r="G365" s="232"/>
      <c r="H365" s="232"/>
      <c r="I365" s="232"/>
      <c r="J365" s="232"/>
      <c r="K365" s="232"/>
      <c r="L365" s="232"/>
      <c r="M365" s="232"/>
      <c r="N365" s="232"/>
      <c r="O365" s="232"/>
      <c r="P365" s="232"/>
      <c r="Q365" s="232"/>
      <c r="R365" s="232"/>
      <c r="S365" s="232"/>
      <c r="T365" s="232"/>
      <c r="U365" s="232"/>
      <c r="V365" s="232"/>
      <c r="W365" s="232"/>
      <c r="X365" s="232"/>
      <c r="Y365" s="232"/>
      <c r="Z365" s="232"/>
      <c r="AA365" s="232"/>
      <c r="AB365" s="232"/>
      <c r="AC365" s="232"/>
      <c r="AD365" s="232"/>
      <c r="AE365" s="232"/>
      <c r="AF365" s="232"/>
      <c r="AG365" s="232"/>
      <c r="AH365" s="232"/>
      <c r="AI365" s="232"/>
      <c r="AJ365" s="232"/>
      <c r="AK365" s="232"/>
      <c r="AL365" s="88"/>
      <c r="AM365" s="334"/>
      <c r="AN365" s="55"/>
      <c r="AO365" s="232"/>
      <c r="AP365" s="232"/>
      <c r="AQ365" s="103"/>
    </row>
    <row r="366" spans="1:43" x14ac:dyDescent="0.2">
      <c r="A366" s="102"/>
      <c r="B366" s="93"/>
      <c r="C366" s="334"/>
      <c r="D366" s="55"/>
      <c r="E366" s="232"/>
      <c r="F366" s="232"/>
      <c r="G366" s="232"/>
      <c r="H366" s="232"/>
      <c r="I366" s="232"/>
      <c r="J366" s="232"/>
      <c r="K366" s="232"/>
      <c r="L366" s="232"/>
      <c r="M366" s="232"/>
      <c r="N366" s="232"/>
      <c r="O366" s="232"/>
      <c r="P366" s="232"/>
      <c r="Q366" s="88" t="s">
        <v>950</v>
      </c>
      <c r="R366" s="232"/>
      <c r="S366" s="232"/>
      <c r="T366" s="232"/>
      <c r="U366" s="232"/>
      <c r="V366" s="232"/>
      <c r="W366" s="232"/>
      <c r="X366" s="232"/>
      <c r="Y366" s="232"/>
      <c r="Z366" s="232"/>
      <c r="AA366" s="232"/>
      <c r="AB366" s="88" t="s">
        <v>965</v>
      </c>
      <c r="AC366" s="232"/>
      <c r="AD366" s="232"/>
      <c r="AE366" s="232"/>
      <c r="AF366" s="232"/>
      <c r="AG366" s="232"/>
      <c r="AH366" s="232"/>
      <c r="AI366" s="232"/>
      <c r="AJ366" s="232"/>
      <c r="AK366" s="232"/>
      <c r="AL366" s="88"/>
      <c r="AM366" s="334"/>
      <c r="AN366" s="55"/>
      <c r="AO366" s="232"/>
      <c r="AP366" s="684">
        <v>1101</v>
      </c>
      <c r="AQ366" s="103"/>
    </row>
    <row r="367" spans="1:43" x14ac:dyDescent="0.2">
      <c r="A367" s="102"/>
      <c r="B367" s="328"/>
      <c r="C367" s="334"/>
      <c r="D367" s="55"/>
      <c r="E367" s="232"/>
      <c r="F367" s="232"/>
      <c r="G367" s="232"/>
      <c r="H367" s="232"/>
      <c r="I367" s="232"/>
      <c r="J367" s="232"/>
      <c r="K367" s="232"/>
      <c r="L367" s="232"/>
      <c r="M367" s="232"/>
      <c r="N367" s="232"/>
      <c r="O367" s="232"/>
      <c r="P367" s="232"/>
      <c r="Q367" s="88" t="s">
        <v>952</v>
      </c>
      <c r="R367" s="232"/>
      <c r="S367" s="232"/>
      <c r="T367" s="232"/>
      <c r="U367" s="232"/>
      <c r="W367" s="232"/>
      <c r="X367" s="232"/>
      <c r="Y367" s="232"/>
      <c r="Z367" s="232"/>
      <c r="AA367" s="232"/>
      <c r="AB367" s="232"/>
      <c r="AC367" s="232"/>
      <c r="AD367" s="232"/>
      <c r="AE367" s="232"/>
      <c r="AF367" s="232"/>
      <c r="AG367" s="232"/>
      <c r="AH367" s="232"/>
      <c r="AI367" s="232"/>
      <c r="AJ367" s="232"/>
      <c r="AK367" s="232"/>
      <c r="AL367" s="88"/>
      <c r="AM367" s="334"/>
      <c r="AN367" s="55"/>
      <c r="AO367" s="232"/>
      <c r="AP367" s="684"/>
      <c r="AQ367" s="103"/>
    </row>
    <row r="368" spans="1:43" ht="6" customHeight="1" thickBot="1" x14ac:dyDescent="0.25">
      <c r="A368" s="104"/>
      <c r="B368" s="332"/>
      <c r="C368" s="86"/>
      <c r="D368" s="87"/>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105"/>
      <c r="AM368" s="86"/>
      <c r="AN368" s="87"/>
      <c r="AO368" s="85"/>
      <c r="AP368" s="85"/>
      <c r="AQ368" s="106"/>
    </row>
    <row r="369" spans="1:43" ht="6" customHeight="1" x14ac:dyDescent="0.2">
      <c r="A369" s="1"/>
      <c r="B369" s="97"/>
      <c r="C369" s="98"/>
      <c r="D369" s="99"/>
      <c r="E369" s="1"/>
      <c r="F369" s="1"/>
      <c r="G369" s="1"/>
      <c r="H369" s="1"/>
      <c r="I369" s="1"/>
      <c r="J369" s="1"/>
      <c r="K369" s="1"/>
      <c r="L369" s="1"/>
      <c r="M369" s="1"/>
      <c r="N369" s="1"/>
      <c r="O369" s="1"/>
      <c r="P369" s="1"/>
      <c r="Q369" s="1"/>
      <c r="R369" s="1"/>
      <c r="S369" s="1"/>
      <c r="T369" s="1"/>
      <c r="U369" s="98"/>
      <c r="V369" s="99"/>
      <c r="W369" s="1"/>
      <c r="X369" s="1"/>
      <c r="Y369" s="1"/>
      <c r="Z369" s="1"/>
      <c r="AA369" s="1"/>
      <c r="AB369" s="1"/>
      <c r="AC369" s="1"/>
      <c r="AD369" s="1"/>
      <c r="AE369" s="1"/>
      <c r="AF369" s="1"/>
      <c r="AG369" s="1"/>
      <c r="AH369" s="1"/>
      <c r="AI369" s="1"/>
      <c r="AJ369" s="1"/>
      <c r="AK369" s="1"/>
      <c r="AL369" s="100"/>
      <c r="AM369" s="98"/>
      <c r="AN369" s="99"/>
      <c r="AO369" s="1"/>
      <c r="AP369" s="114"/>
      <c r="AQ369" s="1"/>
    </row>
    <row r="370" spans="1:43" ht="11.25" customHeight="1" x14ac:dyDescent="0.2">
      <c r="A370" s="232"/>
      <c r="B370" s="146">
        <v>1049</v>
      </c>
      <c r="C370" s="334"/>
      <c r="D370" s="55"/>
      <c r="E370" s="671" t="str">
        <f ca="1">VLOOKUP(INDIRECT(ADDRESS(ROW(),COLUMN()-3)),Language_Translations,MATCH(Language_Selected,Language_Options,0),FALSE)</f>
        <v>Can you say no to your (husband/partner) if you do not want to have sexual intercourse?</v>
      </c>
      <c r="F370" s="671"/>
      <c r="G370" s="671"/>
      <c r="H370" s="671"/>
      <c r="I370" s="671"/>
      <c r="J370" s="671"/>
      <c r="K370" s="671"/>
      <c r="L370" s="671"/>
      <c r="M370" s="671"/>
      <c r="N370" s="671"/>
      <c r="O370" s="671"/>
      <c r="P370" s="671"/>
      <c r="Q370" s="671"/>
      <c r="R370" s="671"/>
      <c r="S370" s="671"/>
      <c r="T370" s="671"/>
      <c r="U370" s="108"/>
      <c r="V370" s="55"/>
      <c r="W370" s="232" t="s">
        <v>112</v>
      </c>
      <c r="X370" s="232"/>
      <c r="Y370" s="51" t="s">
        <v>9</v>
      </c>
      <c r="Z370" s="51"/>
      <c r="AA370" s="51"/>
      <c r="AB370" s="51"/>
      <c r="AC370" s="51"/>
      <c r="AD370" s="51"/>
      <c r="AE370" s="51"/>
      <c r="AF370" s="51"/>
      <c r="AG370" s="51"/>
      <c r="AH370" s="51"/>
      <c r="AI370" s="51"/>
      <c r="AJ370" s="51"/>
      <c r="AK370" s="51"/>
      <c r="AL370" s="89" t="s">
        <v>87</v>
      </c>
      <c r="AM370" s="334"/>
      <c r="AN370" s="55"/>
      <c r="AO370" s="232"/>
      <c r="AP370" s="330"/>
      <c r="AQ370" s="232"/>
    </row>
    <row r="371" spans="1:43" x14ac:dyDescent="0.2">
      <c r="A371" s="232"/>
      <c r="B371" s="93"/>
      <c r="C371" s="334"/>
      <c r="D371" s="55"/>
      <c r="E371" s="671"/>
      <c r="F371" s="671"/>
      <c r="G371" s="671"/>
      <c r="H371" s="671"/>
      <c r="I371" s="671"/>
      <c r="J371" s="671"/>
      <c r="K371" s="671"/>
      <c r="L371" s="671"/>
      <c r="M371" s="671"/>
      <c r="N371" s="671"/>
      <c r="O371" s="671"/>
      <c r="P371" s="671"/>
      <c r="Q371" s="671"/>
      <c r="R371" s="671"/>
      <c r="S371" s="671"/>
      <c r="T371" s="671"/>
      <c r="U371" s="108"/>
      <c r="V371" s="55"/>
      <c r="W371" s="232" t="s">
        <v>113</v>
      </c>
      <c r="X371" s="232"/>
      <c r="Y371" s="51" t="s">
        <v>9</v>
      </c>
      <c r="Z371" s="51"/>
      <c r="AA371" s="51"/>
      <c r="AB371" s="51"/>
      <c r="AC371" s="51"/>
      <c r="AD371" s="51"/>
      <c r="AE371" s="51"/>
      <c r="AF371" s="51"/>
      <c r="AG371" s="51"/>
      <c r="AH371" s="51"/>
      <c r="AI371" s="51"/>
      <c r="AJ371" s="51"/>
      <c r="AK371" s="51"/>
      <c r="AL371" s="89" t="s">
        <v>89</v>
      </c>
      <c r="AM371" s="334"/>
      <c r="AN371" s="55"/>
      <c r="AO371" s="232"/>
      <c r="AP371" s="330"/>
      <c r="AQ371" s="232"/>
    </row>
    <row r="372" spans="1:43" x14ac:dyDescent="0.2">
      <c r="A372" s="232"/>
      <c r="B372" s="328"/>
      <c r="C372" s="334"/>
      <c r="D372" s="55"/>
      <c r="E372" s="671"/>
      <c r="F372" s="671"/>
      <c r="G372" s="671"/>
      <c r="H372" s="671"/>
      <c r="I372" s="671"/>
      <c r="J372" s="671"/>
      <c r="K372" s="671"/>
      <c r="L372" s="671"/>
      <c r="M372" s="671"/>
      <c r="N372" s="671"/>
      <c r="O372" s="671"/>
      <c r="P372" s="671"/>
      <c r="Q372" s="671"/>
      <c r="R372" s="671"/>
      <c r="S372" s="671"/>
      <c r="T372" s="671"/>
      <c r="U372" s="108"/>
      <c r="V372" s="55"/>
      <c r="W372" s="232" t="s">
        <v>1046</v>
      </c>
      <c r="X372" s="232"/>
      <c r="Y372" s="232"/>
      <c r="Z372" s="232"/>
      <c r="AA372" s="232"/>
      <c r="AB372" s="232"/>
      <c r="AC372" s="232"/>
      <c r="AD372" s="51" t="s">
        <v>9</v>
      </c>
      <c r="AE372" s="51"/>
      <c r="AF372" s="51"/>
      <c r="AG372" s="51"/>
      <c r="AH372" s="51"/>
      <c r="AI372" s="51"/>
      <c r="AJ372" s="51"/>
      <c r="AK372" s="51"/>
      <c r="AL372" s="89" t="s">
        <v>212</v>
      </c>
      <c r="AM372" s="334"/>
      <c r="AN372" s="55"/>
      <c r="AO372" s="232"/>
      <c r="AP372" s="330"/>
      <c r="AQ372" s="232"/>
    </row>
    <row r="373" spans="1:43" ht="6" customHeight="1" x14ac:dyDescent="0.2">
      <c r="A373" s="91"/>
      <c r="B373" s="90"/>
      <c r="C373" s="52"/>
      <c r="D373" s="28"/>
      <c r="E373" s="91"/>
      <c r="F373" s="91"/>
      <c r="G373" s="91"/>
      <c r="H373" s="91"/>
      <c r="I373" s="91"/>
      <c r="J373" s="91"/>
      <c r="K373" s="91"/>
      <c r="L373" s="91"/>
      <c r="M373" s="91"/>
      <c r="N373" s="91"/>
      <c r="O373" s="91"/>
      <c r="P373" s="91"/>
      <c r="Q373" s="91"/>
      <c r="R373" s="91"/>
      <c r="S373" s="91"/>
      <c r="T373" s="91"/>
      <c r="U373" s="52"/>
      <c r="V373" s="28"/>
      <c r="W373" s="91"/>
      <c r="X373" s="91"/>
      <c r="Y373" s="91"/>
      <c r="Z373" s="91"/>
      <c r="AA373" s="91"/>
      <c r="AB373" s="91"/>
      <c r="AC373" s="91"/>
      <c r="AD373" s="91"/>
      <c r="AE373" s="91"/>
      <c r="AF373" s="91"/>
      <c r="AG373" s="91"/>
      <c r="AH373" s="91"/>
      <c r="AI373" s="91"/>
      <c r="AJ373" s="91"/>
      <c r="AK373" s="91"/>
      <c r="AL373" s="92"/>
      <c r="AM373" s="52"/>
      <c r="AN373" s="28"/>
      <c r="AO373" s="91"/>
      <c r="AP373" s="113"/>
      <c r="AQ373" s="91"/>
    </row>
    <row r="374" spans="1:43" ht="6" customHeight="1" x14ac:dyDescent="0.2">
      <c r="A374" s="18"/>
      <c r="B374" s="326"/>
      <c r="C374" s="50"/>
      <c r="D374" s="29"/>
      <c r="E374" s="18"/>
      <c r="F374" s="18"/>
      <c r="G374" s="18"/>
      <c r="H374" s="18"/>
      <c r="I374" s="18"/>
      <c r="J374" s="18"/>
      <c r="K374" s="18"/>
      <c r="L374" s="18"/>
      <c r="M374" s="18"/>
      <c r="N374" s="18"/>
      <c r="O374" s="18"/>
      <c r="P374" s="18"/>
      <c r="Q374" s="18"/>
      <c r="R374" s="18"/>
      <c r="S374" s="18"/>
      <c r="T374" s="18"/>
      <c r="U374" s="50"/>
      <c r="V374" s="29"/>
      <c r="W374" s="18"/>
      <c r="X374" s="18"/>
      <c r="Y374" s="18"/>
      <c r="Z374" s="18"/>
      <c r="AA374" s="18"/>
      <c r="AB374" s="18"/>
      <c r="AC374" s="18"/>
      <c r="AD374" s="18"/>
      <c r="AE374" s="18"/>
      <c r="AF374" s="18"/>
      <c r="AG374" s="18"/>
      <c r="AH374" s="18"/>
      <c r="AI374" s="18"/>
      <c r="AJ374" s="18"/>
      <c r="AK374" s="18"/>
      <c r="AL374" s="26"/>
      <c r="AM374" s="50"/>
      <c r="AN374" s="29"/>
      <c r="AO374" s="18"/>
      <c r="AP374" s="115"/>
      <c r="AQ374" s="18"/>
    </row>
    <row r="375" spans="1:43" ht="11.25" customHeight="1" x14ac:dyDescent="0.2">
      <c r="A375" s="232"/>
      <c r="B375" s="146">
        <v>1050</v>
      </c>
      <c r="C375" s="334"/>
      <c r="D375" s="55"/>
      <c r="E375" s="671" t="str">
        <f ca="1">VLOOKUP(INDIRECT(ADDRESS(ROW(),COLUMN()-3)),Language_Translations,MATCH(Language_Selected,Language_Options,0),FALSE)</f>
        <v>Could you ask your (husband/partner) to use a condom if you wanted him to?</v>
      </c>
      <c r="F375" s="671"/>
      <c r="G375" s="671"/>
      <c r="H375" s="671"/>
      <c r="I375" s="671"/>
      <c r="J375" s="671"/>
      <c r="K375" s="671"/>
      <c r="L375" s="671"/>
      <c r="M375" s="671"/>
      <c r="N375" s="671"/>
      <c r="O375" s="671"/>
      <c r="P375" s="671"/>
      <c r="Q375" s="671"/>
      <c r="R375" s="671"/>
      <c r="S375" s="671"/>
      <c r="T375" s="671"/>
      <c r="U375" s="108"/>
      <c r="V375" s="55"/>
      <c r="W375" s="232" t="s">
        <v>112</v>
      </c>
      <c r="X375" s="232"/>
      <c r="Y375" s="51" t="s">
        <v>9</v>
      </c>
      <c r="Z375" s="51"/>
      <c r="AA375" s="51"/>
      <c r="AB375" s="51"/>
      <c r="AC375" s="51"/>
      <c r="AD375" s="51"/>
      <c r="AE375" s="51"/>
      <c r="AF375" s="51"/>
      <c r="AG375" s="51"/>
      <c r="AH375" s="51"/>
      <c r="AI375" s="51"/>
      <c r="AJ375" s="51"/>
      <c r="AK375" s="51"/>
      <c r="AL375" s="89" t="s">
        <v>87</v>
      </c>
      <c r="AM375" s="334"/>
      <c r="AN375" s="55"/>
      <c r="AO375" s="232"/>
      <c r="AP375" s="330"/>
      <c r="AQ375" s="232"/>
    </row>
    <row r="376" spans="1:43" x14ac:dyDescent="0.2">
      <c r="A376" s="232"/>
      <c r="B376" s="93"/>
      <c r="C376" s="334"/>
      <c r="D376" s="55"/>
      <c r="E376" s="671"/>
      <c r="F376" s="671"/>
      <c r="G376" s="671"/>
      <c r="H376" s="671"/>
      <c r="I376" s="671"/>
      <c r="J376" s="671"/>
      <c r="K376" s="671"/>
      <c r="L376" s="671"/>
      <c r="M376" s="671"/>
      <c r="N376" s="671"/>
      <c r="O376" s="671"/>
      <c r="P376" s="671"/>
      <c r="Q376" s="671"/>
      <c r="R376" s="671"/>
      <c r="S376" s="671"/>
      <c r="T376" s="671"/>
      <c r="U376" s="108"/>
      <c r="V376" s="55"/>
      <c r="W376" s="232" t="s">
        <v>113</v>
      </c>
      <c r="X376" s="232"/>
      <c r="Y376" s="51" t="s">
        <v>9</v>
      </c>
      <c r="Z376" s="51"/>
      <c r="AA376" s="51"/>
      <c r="AB376" s="51"/>
      <c r="AC376" s="51"/>
      <c r="AD376" s="51"/>
      <c r="AE376" s="51"/>
      <c r="AF376" s="51"/>
      <c r="AG376" s="51"/>
      <c r="AH376" s="51"/>
      <c r="AI376" s="51"/>
      <c r="AJ376" s="51"/>
      <c r="AK376" s="51"/>
      <c r="AL376" s="89" t="s">
        <v>89</v>
      </c>
      <c r="AM376" s="334"/>
      <c r="AN376" s="55"/>
      <c r="AO376" s="232"/>
      <c r="AP376" s="330"/>
      <c r="AQ376" s="232"/>
    </row>
    <row r="377" spans="1:43" x14ac:dyDescent="0.2">
      <c r="A377" s="232"/>
      <c r="B377" s="328"/>
      <c r="C377" s="334"/>
      <c r="D377" s="55"/>
      <c r="E377" s="671"/>
      <c r="F377" s="671"/>
      <c r="G377" s="671"/>
      <c r="H377" s="671"/>
      <c r="I377" s="671"/>
      <c r="J377" s="671"/>
      <c r="K377" s="671"/>
      <c r="L377" s="671"/>
      <c r="M377" s="671"/>
      <c r="N377" s="671"/>
      <c r="O377" s="671"/>
      <c r="P377" s="671"/>
      <c r="Q377" s="671"/>
      <c r="R377" s="671"/>
      <c r="S377" s="671"/>
      <c r="T377" s="671"/>
      <c r="U377" s="108"/>
      <c r="V377" s="55"/>
      <c r="W377" s="232" t="s">
        <v>1046</v>
      </c>
      <c r="X377" s="232"/>
      <c r="Y377" s="232"/>
      <c r="Z377" s="232"/>
      <c r="AA377" s="232"/>
      <c r="AB377" s="232"/>
      <c r="AC377" s="232"/>
      <c r="AD377" s="51" t="s">
        <v>9</v>
      </c>
      <c r="AE377" s="51"/>
      <c r="AF377" s="51"/>
      <c r="AG377" s="51"/>
      <c r="AH377" s="51"/>
      <c r="AI377" s="51"/>
      <c r="AJ377" s="51"/>
      <c r="AK377" s="51"/>
      <c r="AL377" s="89" t="s">
        <v>212</v>
      </c>
      <c r="AM377" s="334"/>
      <c r="AN377" s="55"/>
      <c r="AO377" s="232"/>
      <c r="AP377" s="330"/>
      <c r="AQ377" s="232"/>
    </row>
    <row r="378" spans="1:43" ht="6" customHeight="1" x14ac:dyDescent="0.2">
      <c r="A378" s="91"/>
      <c r="B378" s="90"/>
      <c r="C378" s="52"/>
      <c r="D378" s="28"/>
      <c r="E378" s="91"/>
      <c r="F378" s="91"/>
      <c r="G378" s="91"/>
      <c r="H378" s="91"/>
      <c r="I378" s="91"/>
      <c r="J378" s="91"/>
      <c r="K378" s="91"/>
      <c r="L378" s="91"/>
      <c r="M378" s="91"/>
      <c r="N378" s="91"/>
      <c r="O378" s="91"/>
      <c r="P378" s="91"/>
      <c r="Q378" s="91"/>
      <c r="R378" s="91"/>
      <c r="S378" s="91"/>
      <c r="T378" s="91"/>
      <c r="U378" s="52"/>
      <c r="V378" s="28"/>
      <c r="W378" s="91"/>
      <c r="X378" s="91"/>
      <c r="Y378" s="91"/>
      <c r="Z378" s="91"/>
      <c r="AA378" s="91"/>
      <c r="AB378" s="91"/>
      <c r="AC378" s="91"/>
      <c r="AD378" s="91"/>
      <c r="AE378" s="91"/>
      <c r="AF378" s="91"/>
      <c r="AG378" s="91"/>
      <c r="AH378" s="91"/>
      <c r="AI378" s="91"/>
      <c r="AJ378" s="91"/>
      <c r="AK378" s="91"/>
      <c r="AL378" s="92"/>
      <c r="AM378" s="52"/>
      <c r="AN378" s="28"/>
      <c r="AO378" s="91"/>
      <c r="AP378" s="113"/>
      <c r="AQ378" s="91"/>
    </row>
    <row r="379" spans="1:43" ht="6" customHeight="1" x14ac:dyDescent="0.2">
      <c r="A379" s="232"/>
      <c r="B379" s="328"/>
      <c r="C379" s="232"/>
      <c r="D379" s="232"/>
      <c r="E379" s="232"/>
      <c r="F379" s="232"/>
      <c r="G379" s="232"/>
      <c r="H379" s="232"/>
      <c r="I379" s="232"/>
      <c r="J379" s="232"/>
      <c r="K379" s="232"/>
      <c r="L379" s="232"/>
      <c r="M379" s="232"/>
      <c r="N379" s="232"/>
      <c r="O379" s="232"/>
      <c r="P379" s="232"/>
      <c r="Q379" s="232"/>
      <c r="R379" s="232"/>
      <c r="S379" s="232"/>
      <c r="T379" s="232"/>
      <c r="U379" s="232"/>
      <c r="V379" s="232"/>
      <c r="W379" s="232"/>
      <c r="X379" s="232"/>
      <c r="Y379" s="232"/>
      <c r="Z379" s="232"/>
      <c r="AA379" s="232"/>
      <c r="AB379" s="232"/>
      <c r="AC379" s="232"/>
      <c r="AD379" s="232"/>
      <c r="AE379" s="232"/>
      <c r="AF379" s="232"/>
      <c r="AG379" s="232"/>
      <c r="AH379" s="232"/>
      <c r="AI379" s="232"/>
      <c r="AJ379" s="232"/>
      <c r="AK379" s="232"/>
      <c r="AL379" s="88"/>
      <c r="AM379" s="232"/>
      <c r="AN379" s="232"/>
      <c r="AO379" s="232"/>
      <c r="AP379" s="330"/>
      <c r="AQ379" s="232"/>
    </row>
    <row r="380" spans="1:43" ht="11.25" customHeight="1" x14ac:dyDescent="0.2">
      <c r="A380" s="232"/>
      <c r="B380" s="645" t="s">
        <v>1047</v>
      </c>
      <c r="C380" s="645"/>
      <c r="D380" s="645"/>
      <c r="E380" s="645"/>
      <c r="F380" s="645"/>
      <c r="G380" s="645"/>
      <c r="H380" s="645"/>
      <c r="I380" s="645"/>
      <c r="J380" s="645"/>
      <c r="K380" s="645"/>
      <c r="L380" s="645"/>
      <c r="M380" s="645"/>
      <c r="N380" s="645"/>
      <c r="O380" s="645"/>
      <c r="P380" s="645"/>
      <c r="Q380" s="645"/>
      <c r="R380" s="645"/>
      <c r="S380" s="645"/>
      <c r="T380" s="645"/>
      <c r="U380" s="645"/>
      <c r="V380" s="645"/>
      <c r="W380" s="645"/>
      <c r="X380" s="645"/>
      <c r="Y380" s="645"/>
      <c r="Z380" s="645"/>
      <c r="AA380" s="645"/>
      <c r="AB380" s="645"/>
      <c r="AC380" s="645"/>
      <c r="AD380" s="645"/>
      <c r="AE380" s="645"/>
      <c r="AF380" s="645"/>
      <c r="AG380" s="645"/>
      <c r="AH380" s="645"/>
      <c r="AI380" s="645"/>
      <c r="AJ380" s="645"/>
      <c r="AK380" s="645"/>
      <c r="AL380" s="645"/>
      <c r="AM380" s="645"/>
      <c r="AN380" s="645"/>
      <c r="AO380" s="645"/>
      <c r="AP380" s="645"/>
      <c r="AQ380" s="645"/>
    </row>
    <row r="381" spans="1:43" ht="11.25" customHeight="1" x14ac:dyDescent="0.2">
      <c r="A381" s="232"/>
      <c r="B381" s="645"/>
      <c r="C381" s="645"/>
      <c r="D381" s="645"/>
      <c r="E381" s="645"/>
      <c r="F381" s="645"/>
      <c r="G381" s="645"/>
      <c r="H381" s="645"/>
      <c r="I381" s="645"/>
      <c r="J381" s="645"/>
      <c r="K381" s="645"/>
      <c r="L381" s="645"/>
      <c r="M381" s="645"/>
      <c r="N381" s="645"/>
      <c r="O381" s="645"/>
      <c r="P381" s="645"/>
      <c r="Q381" s="645"/>
      <c r="R381" s="645"/>
      <c r="S381" s="645"/>
      <c r="T381" s="645"/>
      <c r="U381" s="645"/>
      <c r="V381" s="645"/>
      <c r="W381" s="645"/>
      <c r="X381" s="645"/>
      <c r="Y381" s="645"/>
      <c r="Z381" s="645"/>
      <c r="AA381" s="645"/>
      <c r="AB381" s="645"/>
      <c r="AC381" s="645"/>
      <c r="AD381" s="645"/>
      <c r="AE381" s="645"/>
      <c r="AF381" s="645"/>
      <c r="AG381" s="645"/>
      <c r="AH381" s="645"/>
      <c r="AI381" s="645"/>
      <c r="AJ381" s="645"/>
      <c r="AK381" s="645"/>
      <c r="AL381" s="645"/>
      <c r="AM381" s="645"/>
      <c r="AN381" s="645"/>
      <c r="AO381" s="645"/>
      <c r="AP381" s="645"/>
      <c r="AQ381" s="645"/>
    </row>
    <row r="382" spans="1:43" ht="10.4" customHeight="1" x14ac:dyDescent="0.2">
      <c r="A382" s="232"/>
      <c r="B382" s="684" t="s">
        <v>1048</v>
      </c>
      <c r="C382" s="684"/>
      <c r="D382" s="684"/>
      <c r="E382" s="684"/>
      <c r="F382" s="684"/>
      <c r="G382" s="684"/>
      <c r="H382" s="684"/>
      <c r="I382" s="684"/>
      <c r="J382" s="684"/>
      <c r="K382" s="684"/>
      <c r="L382" s="684"/>
      <c r="M382" s="684"/>
      <c r="N382" s="684"/>
      <c r="O382" s="684"/>
      <c r="P382" s="684"/>
      <c r="Q382" s="684"/>
      <c r="R382" s="684"/>
      <c r="S382" s="684"/>
      <c r="T382" s="684"/>
      <c r="U382" s="684"/>
      <c r="V382" s="684"/>
      <c r="W382" s="684"/>
      <c r="X382" s="684"/>
      <c r="Y382" s="684"/>
      <c r="Z382" s="684"/>
      <c r="AA382" s="684"/>
      <c r="AB382" s="684"/>
      <c r="AC382" s="684"/>
      <c r="AD382" s="684"/>
      <c r="AE382" s="684"/>
      <c r="AF382" s="684"/>
      <c r="AG382" s="684"/>
      <c r="AH382" s="684"/>
      <c r="AI382" s="684"/>
      <c r="AJ382" s="684"/>
      <c r="AK382" s="684"/>
      <c r="AL382" s="684"/>
      <c r="AM382" s="684"/>
      <c r="AN382" s="684"/>
      <c r="AO382" s="684"/>
      <c r="AP382" s="684"/>
      <c r="AQ382" s="684"/>
    </row>
    <row r="383" spans="1:43" ht="11.25" customHeight="1" x14ac:dyDescent="0.2">
      <c r="A383" s="232"/>
      <c r="B383" s="645" t="s">
        <v>1049</v>
      </c>
      <c r="C383" s="645"/>
      <c r="D383" s="645"/>
      <c r="E383" s="645"/>
      <c r="F383" s="645"/>
      <c r="G383" s="645"/>
      <c r="H383" s="645"/>
      <c r="I383" s="645"/>
      <c r="J383" s="645"/>
      <c r="K383" s="645"/>
      <c r="L383" s="645"/>
      <c r="M383" s="645"/>
      <c r="N383" s="645"/>
      <c r="O383" s="645"/>
      <c r="P383" s="645"/>
      <c r="Q383" s="645"/>
      <c r="R383" s="645"/>
      <c r="S383" s="645"/>
      <c r="T383" s="645"/>
      <c r="U383" s="645"/>
      <c r="V383" s="645"/>
      <c r="W383" s="645"/>
      <c r="X383" s="645"/>
      <c r="Y383" s="645"/>
      <c r="Z383" s="645"/>
      <c r="AA383" s="645"/>
      <c r="AB383" s="645"/>
      <c r="AC383" s="645"/>
      <c r="AD383" s="645"/>
      <c r="AE383" s="645"/>
      <c r="AF383" s="645"/>
      <c r="AG383" s="645"/>
      <c r="AH383" s="645"/>
      <c r="AI383" s="645"/>
      <c r="AJ383" s="645"/>
      <c r="AK383" s="645"/>
      <c r="AL383" s="645"/>
      <c r="AM383" s="645"/>
      <c r="AN383" s="645"/>
      <c r="AO383" s="645"/>
      <c r="AP383" s="645"/>
      <c r="AQ383" s="645"/>
    </row>
    <row r="384" spans="1:43" ht="10.4" customHeight="1" x14ac:dyDescent="0.2">
      <c r="A384" s="232"/>
      <c r="B384" s="684" t="s">
        <v>1050</v>
      </c>
      <c r="C384" s="684"/>
      <c r="D384" s="684"/>
      <c r="E384" s="684"/>
      <c r="F384" s="684"/>
      <c r="G384" s="684"/>
      <c r="H384" s="684"/>
      <c r="I384" s="684"/>
      <c r="J384" s="684"/>
      <c r="K384" s="684"/>
      <c r="L384" s="684"/>
      <c r="M384" s="684"/>
      <c r="N384" s="684"/>
      <c r="O384" s="684"/>
      <c r="P384" s="684"/>
      <c r="Q384" s="684"/>
      <c r="R384" s="684"/>
      <c r="S384" s="684"/>
      <c r="T384" s="684"/>
      <c r="U384" s="684"/>
      <c r="V384" s="684"/>
      <c r="W384" s="684"/>
      <c r="X384" s="684"/>
      <c r="Y384" s="684"/>
      <c r="Z384" s="684"/>
      <c r="AA384" s="684"/>
      <c r="AB384" s="684"/>
      <c r="AC384" s="684"/>
      <c r="AD384" s="684"/>
      <c r="AE384" s="684"/>
      <c r="AF384" s="684"/>
      <c r="AG384" s="684"/>
      <c r="AH384" s="684"/>
      <c r="AI384" s="684"/>
      <c r="AJ384" s="684"/>
      <c r="AK384" s="684"/>
      <c r="AL384" s="684"/>
      <c r="AM384" s="684"/>
      <c r="AN384" s="684"/>
      <c r="AO384" s="684"/>
      <c r="AP384" s="684"/>
      <c r="AQ384" s="684"/>
    </row>
    <row r="385" spans="1:43" ht="11.25" customHeight="1" x14ac:dyDescent="0.2">
      <c r="A385" s="232"/>
      <c r="B385" s="670" t="s">
        <v>787</v>
      </c>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70"/>
      <c r="AL385" s="670"/>
      <c r="AM385" s="670"/>
      <c r="AN385" s="670"/>
      <c r="AO385" s="670"/>
      <c r="AP385" s="670"/>
      <c r="AQ385" s="670"/>
    </row>
    <row r="386" spans="1:43" ht="11.25" customHeight="1" x14ac:dyDescent="0.2">
      <c r="A386" s="232"/>
      <c r="B386" s="779" t="s">
        <v>1051</v>
      </c>
      <c r="C386" s="645"/>
      <c r="D386" s="645"/>
      <c r="E386" s="645"/>
      <c r="F386" s="645"/>
      <c r="G386" s="645"/>
      <c r="H386" s="645"/>
      <c r="I386" s="645"/>
      <c r="J386" s="645"/>
      <c r="K386" s="645"/>
      <c r="L386" s="645"/>
      <c r="M386" s="645"/>
      <c r="N386" s="645"/>
      <c r="O386" s="645"/>
      <c r="P386" s="645"/>
      <c r="Q386" s="645"/>
      <c r="R386" s="645"/>
      <c r="S386" s="645"/>
      <c r="T386" s="645"/>
      <c r="U386" s="645"/>
      <c r="V386" s="645"/>
      <c r="W386" s="645"/>
      <c r="X386" s="645"/>
      <c r="Y386" s="645"/>
      <c r="Z386" s="645"/>
      <c r="AA386" s="645"/>
      <c r="AB386" s="645"/>
      <c r="AC386" s="645"/>
      <c r="AD386" s="645"/>
      <c r="AE386" s="645"/>
      <c r="AF386" s="645"/>
      <c r="AG386" s="645"/>
      <c r="AH386" s="645"/>
      <c r="AI386" s="645"/>
      <c r="AJ386" s="645"/>
      <c r="AK386" s="645"/>
      <c r="AL386" s="645"/>
      <c r="AM386" s="645"/>
      <c r="AN386" s="645"/>
      <c r="AO386" s="645"/>
      <c r="AP386" s="645"/>
      <c r="AQ386" s="645"/>
    </row>
    <row r="387" spans="1:43" ht="11.25" customHeight="1" x14ac:dyDescent="0.2">
      <c r="A387" s="232"/>
      <c r="B387" s="779"/>
      <c r="C387" s="645"/>
      <c r="D387" s="645"/>
      <c r="E387" s="645"/>
      <c r="F387" s="645"/>
      <c r="G387" s="645"/>
      <c r="H387" s="645"/>
      <c r="I387" s="645"/>
      <c r="J387" s="645"/>
      <c r="K387" s="645"/>
      <c r="L387" s="645"/>
      <c r="M387" s="645"/>
      <c r="N387" s="645"/>
      <c r="O387" s="645"/>
      <c r="P387" s="645"/>
      <c r="Q387" s="645"/>
      <c r="R387" s="645"/>
      <c r="S387" s="645"/>
      <c r="T387" s="645"/>
      <c r="U387" s="645"/>
      <c r="V387" s="645"/>
      <c r="W387" s="645"/>
      <c r="X387" s="645"/>
      <c r="Y387" s="645"/>
      <c r="Z387" s="645"/>
      <c r="AA387" s="645"/>
      <c r="AB387" s="645"/>
      <c r="AC387" s="645"/>
      <c r="AD387" s="645"/>
      <c r="AE387" s="645"/>
      <c r="AF387" s="645"/>
      <c r="AG387" s="645"/>
      <c r="AH387" s="645"/>
      <c r="AI387" s="645"/>
      <c r="AJ387" s="645"/>
      <c r="AK387" s="645"/>
      <c r="AL387" s="645"/>
      <c r="AM387" s="645"/>
      <c r="AN387" s="645"/>
      <c r="AO387" s="645"/>
      <c r="AP387" s="645"/>
      <c r="AQ387" s="645"/>
    </row>
    <row r="388" spans="1:43" ht="11.25" customHeight="1" x14ac:dyDescent="0.2">
      <c r="A388" s="232"/>
      <c r="B388" s="779"/>
      <c r="C388" s="645"/>
      <c r="D388" s="645"/>
      <c r="E388" s="645"/>
      <c r="F388" s="645"/>
      <c r="G388" s="645"/>
      <c r="H388" s="645"/>
      <c r="I388" s="645"/>
      <c r="J388" s="645"/>
      <c r="K388" s="645"/>
      <c r="L388" s="645"/>
      <c r="M388" s="645"/>
      <c r="N388" s="645"/>
      <c r="O388" s="645"/>
      <c r="P388" s="645"/>
      <c r="Q388" s="645"/>
      <c r="R388" s="645"/>
      <c r="S388" s="645"/>
      <c r="T388" s="645"/>
      <c r="U388" s="645"/>
      <c r="V388" s="645"/>
      <c r="W388" s="645"/>
      <c r="X388" s="645"/>
      <c r="Y388" s="645"/>
      <c r="Z388" s="645"/>
      <c r="AA388" s="645"/>
      <c r="AB388" s="645"/>
      <c r="AC388" s="645"/>
      <c r="AD388" s="645"/>
      <c r="AE388" s="645"/>
      <c r="AF388" s="645"/>
      <c r="AG388" s="645"/>
      <c r="AH388" s="645"/>
      <c r="AI388" s="645"/>
      <c r="AJ388" s="645"/>
      <c r="AK388" s="645"/>
      <c r="AL388" s="645"/>
      <c r="AM388" s="645"/>
      <c r="AN388" s="645"/>
      <c r="AO388" s="645"/>
      <c r="AP388" s="645"/>
      <c r="AQ388" s="645"/>
    </row>
    <row r="389" spans="1:43" ht="11.25" customHeight="1" x14ac:dyDescent="0.2">
      <c r="A389" s="232"/>
      <c r="B389" s="645"/>
      <c r="C389" s="645"/>
      <c r="D389" s="645"/>
      <c r="E389" s="645"/>
      <c r="F389" s="645"/>
      <c r="G389" s="645"/>
      <c r="H389" s="645"/>
      <c r="I389" s="645"/>
      <c r="J389" s="645"/>
      <c r="K389" s="645"/>
      <c r="L389" s="645"/>
      <c r="M389" s="645"/>
      <c r="N389" s="645"/>
      <c r="O389" s="645"/>
      <c r="P389" s="645"/>
      <c r="Q389" s="645"/>
      <c r="R389" s="645"/>
      <c r="S389" s="645"/>
      <c r="T389" s="645"/>
      <c r="U389" s="645"/>
      <c r="V389" s="645"/>
      <c r="W389" s="645"/>
      <c r="X389" s="645"/>
      <c r="Y389" s="645"/>
      <c r="Z389" s="645"/>
      <c r="AA389" s="645"/>
      <c r="AB389" s="645"/>
      <c r="AC389" s="645"/>
      <c r="AD389" s="645"/>
      <c r="AE389" s="645"/>
      <c r="AF389" s="645"/>
      <c r="AG389" s="645"/>
      <c r="AH389" s="645"/>
      <c r="AI389" s="645"/>
      <c r="AJ389" s="645"/>
      <c r="AK389" s="645"/>
      <c r="AL389" s="645"/>
      <c r="AM389" s="645"/>
      <c r="AN389" s="645"/>
      <c r="AO389" s="645"/>
      <c r="AP389" s="645"/>
      <c r="AQ389" s="645"/>
    </row>
    <row r="390" spans="1:43" ht="6" customHeight="1" x14ac:dyDescent="0.2">
      <c r="A390" s="232"/>
      <c r="B390" s="328"/>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88"/>
      <c r="AM390" s="2"/>
      <c r="AN390" s="2"/>
      <c r="AO390" s="2"/>
      <c r="AP390" s="232"/>
      <c r="AQ390" s="2"/>
    </row>
    <row r="422" spans="2:2" x14ac:dyDescent="0.2">
      <c r="B422" s="146"/>
    </row>
  </sheetData>
  <mergeCells count="84">
    <mergeCell ref="E223:T227"/>
    <mergeCell ref="N318:T322"/>
    <mergeCell ref="B380:AQ381"/>
    <mergeCell ref="AP131:AP132"/>
    <mergeCell ref="E135:T136"/>
    <mergeCell ref="E139:T140"/>
    <mergeCell ref="AP139:AP140"/>
    <mergeCell ref="E252:T254"/>
    <mergeCell ref="E143:T143"/>
    <mergeCell ref="E219:T220"/>
    <mergeCell ref="E230:T234"/>
    <mergeCell ref="E179:T180"/>
    <mergeCell ref="E168:T176"/>
    <mergeCell ref="E182:T188"/>
    <mergeCell ref="E153:T161"/>
    <mergeCell ref="E164:T165"/>
    <mergeCell ref="AP145:AQ146"/>
    <mergeCell ref="AP366:AP367"/>
    <mergeCell ref="Z216:AK216"/>
    <mergeCell ref="AP333:AP334"/>
    <mergeCell ref="E337:T340"/>
    <mergeCell ref="E275:T275"/>
    <mergeCell ref="E325:T325"/>
    <mergeCell ref="E265:T267"/>
    <mergeCell ref="E270:T272"/>
    <mergeCell ref="AP327:AP328"/>
    <mergeCell ref="AP225:AQ226"/>
    <mergeCell ref="E249:T250"/>
    <mergeCell ref="E331:AL331"/>
    <mergeCell ref="F318:L322"/>
    <mergeCell ref="F299:T300"/>
    <mergeCell ref="AP277:AP278"/>
    <mergeCell ref="E313:T313"/>
    <mergeCell ref="E370:T372"/>
    <mergeCell ref="B386:AQ389"/>
    <mergeCell ref="B383:AQ383"/>
    <mergeCell ref="B382:AQ382"/>
    <mergeCell ref="B384:AQ384"/>
    <mergeCell ref="B385:AQ385"/>
    <mergeCell ref="E375:T377"/>
    <mergeCell ref="E149:T150"/>
    <mergeCell ref="E243:T246"/>
    <mergeCell ref="E359:T361"/>
    <mergeCell ref="E364:T364"/>
    <mergeCell ref="E354:T356"/>
    <mergeCell ref="E343:T346"/>
    <mergeCell ref="E349:T351"/>
    <mergeCell ref="E257:T258"/>
    <mergeCell ref="E292:T294"/>
    <mergeCell ref="E261:T262"/>
    <mergeCell ref="E281:T285"/>
    <mergeCell ref="E288:T289"/>
    <mergeCell ref="F302:T303"/>
    <mergeCell ref="F305:T306"/>
    <mergeCell ref="F308:T310"/>
    <mergeCell ref="F296:T297"/>
    <mergeCell ref="E17:T20"/>
    <mergeCell ref="A1:AQ1"/>
    <mergeCell ref="E3:T3"/>
    <mergeCell ref="W3:AL3"/>
    <mergeCell ref="AO3:AP3"/>
    <mergeCell ref="E8:T9"/>
    <mergeCell ref="E5:AL5"/>
    <mergeCell ref="E12:T12"/>
    <mergeCell ref="E23:T25"/>
    <mergeCell ref="E28:T30"/>
    <mergeCell ref="E33:T35"/>
    <mergeCell ref="E38:T40"/>
    <mergeCell ref="E43:T44"/>
    <mergeCell ref="E47:T49"/>
    <mergeCell ref="E77:AL78"/>
    <mergeCell ref="E70:T70"/>
    <mergeCell ref="E81:T82"/>
    <mergeCell ref="W64:AB67"/>
    <mergeCell ref="K65:Q67"/>
    <mergeCell ref="AP62:AP63"/>
    <mergeCell ref="E61:T61"/>
    <mergeCell ref="E52:T53"/>
    <mergeCell ref="E56:T58"/>
    <mergeCell ref="E129:T129"/>
    <mergeCell ref="E125:T126"/>
    <mergeCell ref="E85:T86"/>
    <mergeCell ref="E89:T95"/>
    <mergeCell ref="Z122:AK122"/>
  </mergeCells>
  <pageMargins left="0.5" right="0.5" top="0.5" bottom="0.5" header="0.3" footer="0.3"/>
  <pageSetup paperSize="9" scale="98" orientation="portrait" r:id="rId1"/>
  <headerFooter>
    <oddFooter>&amp;CW-&amp;P</oddFooter>
  </headerFooter>
  <rowBreaks count="5" manualBreakCount="5">
    <brk id="83" max="42" man="1"/>
    <brk id="151" max="42" man="1"/>
    <brk id="221" max="42" man="1"/>
    <brk id="290" max="42" man="1"/>
    <brk id="373" max="42"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tabColor theme="5" tint="0.39997558519241921"/>
  </sheetPr>
  <dimension ref="A1:AT142"/>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77734375" style="125" customWidth="1"/>
    <col min="3" max="4" width="1.77734375" customWidth="1"/>
    <col min="5" max="5" width="2.77734375" customWidth="1"/>
    <col min="15" max="15" width="2.77734375" customWidth="1"/>
    <col min="21" max="22" width="1.77734375" customWidth="1"/>
    <col min="27" max="32" width="2.77734375" customWidth="1"/>
    <col min="38" max="38" width="2.77734375" style="27"/>
    <col min="39" max="41" width="1.77734375" customWidth="1"/>
    <col min="42" max="42" width="4.77734375" customWidth="1"/>
    <col min="43" max="43" width="1.77734375" customWidth="1"/>
  </cols>
  <sheetData>
    <row r="1" spans="1:43" x14ac:dyDescent="0.2">
      <c r="A1" s="672" t="s">
        <v>1052</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88"/>
      <c r="AM2" s="232"/>
      <c r="AN2" s="232"/>
      <c r="AO2" s="232"/>
      <c r="AP2" s="232"/>
      <c r="AQ2" s="232"/>
    </row>
    <row r="3" spans="1:43" ht="11.25" customHeight="1" thickBot="1" x14ac:dyDescent="0.25">
      <c r="A3" s="85"/>
      <c r="B3" s="332" t="s">
        <v>59</v>
      </c>
      <c r="C3" s="86"/>
      <c r="D3" s="87"/>
      <c r="E3" s="673" t="s">
        <v>60</v>
      </c>
      <c r="F3" s="673"/>
      <c r="G3" s="673"/>
      <c r="H3" s="673"/>
      <c r="I3" s="673"/>
      <c r="J3" s="673"/>
      <c r="K3" s="673"/>
      <c r="L3" s="673"/>
      <c r="M3" s="673"/>
      <c r="N3" s="673"/>
      <c r="O3" s="673"/>
      <c r="P3" s="673"/>
      <c r="Q3" s="673"/>
      <c r="R3" s="673"/>
      <c r="S3" s="673"/>
      <c r="T3" s="673"/>
      <c r="U3" s="86"/>
      <c r="V3" s="87"/>
      <c r="W3" s="673" t="s">
        <v>61</v>
      </c>
      <c r="X3" s="673"/>
      <c r="Y3" s="673"/>
      <c r="Z3" s="673"/>
      <c r="AA3" s="673"/>
      <c r="AB3" s="673"/>
      <c r="AC3" s="673"/>
      <c r="AD3" s="673"/>
      <c r="AE3" s="673"/>
      <c r="AF3" s="673"/>
      <c r="AG3" s="673"/>
      <c r="AH3" s="673"/>
      <c r="AI3" s="673"/>
      <c r="AJ3" s="673"/>
      <c r="AK3" s="673"/>
      <c r="AL3" s="673"/>
      <c r="AM3" s="86"/>
      <c r="AN3" s="87"/>
      <c r="AO3" s="673" t="s">
        <v>62</v>
      </c>
      <c r="AP3" s="673"/>
      <c r="AQ3" s="85"/>
    </row>
    <row r="4" spans="1:43" ht="6" customHeight="1" x14ac:dyDescent="0.2">
      <c r="A4" s="18"/>
      <c r="B4" s="326"/>
      <c r="C4" s="50"/>
      <c r="D4" s="29"/>
      <c r="E4" s="18"/>
      <c r="F4" s="18"/>
      <c r="G4" s="18"/>
      <c r="H4" s="18"/>
      <c r="I4" s="18"/>
      <c r="J4" s="18"/>
      <c r="K4" s="18"/>
      <c r="L4" s="18"/>
      <c r="M4" s="18"/>
      <c r="N4" s="18"/>
      <c r="O4" s="18"/>
      <c r="P4" s="18"/>
      <c r="Q4" s="18"/>
      <c r="R4" s="18"/>
      <c r="S4" s="18"/>
      <c r="T4" s="18"/>
      <c r="U4" s="50"/>
      <c r="V4" s="29"/>
      <c r="W4" s="18"/>
      <c r="X4" s="18"/>
      <c r="Y4" s="18"/>
      <c r="Z4" s="18"/>
      <c r="AA4" s="18"/>
      <c r="AB4" s="18"/>
      <c r="AC4" s="18"/>
      <c r="AD4" s="18"/>
      <c r="AE4" s="18"/>
      <c r="AF4" s="18"/>
      <c r="AG4" s="18"/>
      <c r="AH4" s="18"/>
      <c r="AI4" s="18"/>
      <c r="AJ4" s="18"/>
      <c r="AK4" s="18"/>
      <c r="AL4" s="26"/>
      <c r="AM4" s="50"/>
      <c r="AN4" s="29"/>
      <c r="AO4" s="18"/>
      <c r="AP4" s="18"/>
      <c r="AQ4" s="18"/>
    </row>
    <row r="5" spans="1:43" ht="11.25" customHeight="1" x14ac:dyDescent="0.2">
      <c r="A5" s="232"/>
      <c r="B5" s="328">
        <v>1101</v>
      </c>
      <c r="C5" s="334"/>
      <c r="D5" s="55"/>
      <c r="E5" s="676" t="str">
        <f ca="1">VLOOKUP(INDIRECT(ADDRESS(ROW(),COLUMN()-3)),Language_Translations,MATCH(Language_Selected,Language_Options,0),FALSE)</f>
        <v>How long does it take in minutes to go from your home to the nearest healthcare facility, which could be a hospital, a health clinic, a medical doctor, or a health post?</v>
      </c>
      <c r="F5" s="676"/>
      <c r="G5" s="676"/>
      <c r="H5" s="676"/>
      <c r="I5" s="676"/>
      <c r="J5" s="676"/>
      <c r="K5" s="676"/>
      <c r="L5" s="676"/>
      <c r="M5" s="676"/>
      <c r="N5" s="676"/>
      <c r="O5" s="676"/>
      <c r="P5" s="676"/>
      <c r="Q5" s="676"/>
      <c r="R5" s="676"/>
      <c r="S5" s="676"/>
      <c r="T5" s="676"/>
      <c r="U5" s="108"/>
      <c r="V5" s="55"/>
      <c r="AL5"/>
      <c r="AM5" s="334"/>
      <c r="AN5" s="55"/>
      <c r="AO5" s="232"/>
      <c r="AQ5" s="232"/>
    </row>
    <row r="6" spans="1:43" ht="11.25" customHeight="1" x14ac:dyDescent="0.2">
      <c r="A6" s="232"/>
      <c r="B6" s="93" t="s">
        <v>52</v>
      </c>
      <c r="C6" s="334"/>
      <c r="D6" s="55"/>
      <c r="E6" s="676"/>
      <c r="F6" s="676"/>
      <c r="G6" s="676"/>
      <c r="H6" s="676"/>
      <c r="I6" s="676"/>
      <c r="J6" s="676"/>
      <c r="K6" s="676"/>
      <c r="L6" s="676"/>
      <c r="M6" s="676"/>
      <c r="N6" s="676"/>
      <c r="O6" s="676"/>
      <c r="P6" s="676"/>
      <c r="Q6" s="676"/>
      <c r="R6" s="676"/>
      <c r="S6" s="676"/>
      <c r="T6" s="676"/>
      <c r="U6" s="108"/>
      <c r="V6" s="55"/>
      <c r="W6" s="232"/>
      <c r="X6" s="232"/>
      <c r="AA6" s="51"/>
      <c r="AB6" s="51"/>
      <c r="AC6" s="51"/>
      <c r="AD6" s="51"/>
      <c r="AE6" s="51"/>
      <c r="AF6" s="51"/>
      <c r="AG6" s="461"/>
      <c r="AH6" s="462"/>
      <c r="AI6" s="461"/>
      <c r="AJ6" s="463"/>
      <c r="AK6" s="461"/>
      <c r="AL6" s="464"/>
      <c r="AM6" s="334"/>
      <c r="AN6" s="55"/>
      <c r="AO6" s="232"/>
      <c r="AQ6" s="232"/>
    </row>
    <row r="7" spans="1:43" ht="11.25" customHeight="1" x14ac:dyDescent="0.2">
      <c r="A7" s="232"/>
      <c r="B7" s="328"/>
      <c r="C7" s="334"/>
      <c r="D7" s="55"/>
      <c r="E7" s="676"/>
      <c r="F7" s="676"/>
      <c r="G7" s="676"/>
      <c r="H7" s="676"/>
      <c r="I7" s="676"/>
      <c r="J7" s="676"/>
      <c r="K7" s="676"/>
      <c r="L7" s="676"/>
      <c r="M7" s="676"/>
      <c r="N7" s="676"/>
      <c r="O7" s="676"/>
      <c r="P7" s="676"/>
      <c r="Q7" s="676"/>
      <c r="R7" s="676"/>
      <c r="S7" s="676"/>
      <c r="T7" s="676"/>
      <c r="U7" s="108"/>
      <c r="V7" s="55"/>
      <c r="W7" s="232" t="s">
        <v>65</v>
      </c>
      <c r="X7" s="232"/>
      <c r="Z7" s="51" t="s">
        <v>9</v>
      </c>
      <c r="AA7" s="51"/>
      <c r="AB7" s="51"/>
      <c r="AC7" s="51"/>
      <c r="AD7" s="51"/>
      <c r="AE7" s="51"/>
      <c r="AF7" s="51"/>
      <c r="AG7" s="257"/>
      <c r="AH7" s="466"/>
      <c r="AI7" s="465"/>
      <c r="AJ7" s="466"/>
      <c r="AK7" s="465"/>
      <c r="AL7" s="467"/>
      <c r="AM7" s="334"/>
      <c r="AN7" s="55"/>
      <c r="AO7" s="232"/>
      <c r="AQ7" s="232"/>
    </row>
    <row r="8" spans="1:43" x14ac:dyDescent="0.2">
      <c r="A8" s="232"/>
      <c r="B8" s="328"/>
      <c r="C8" s="334"/>
      <c r="D8" s="55"/>
      <c r="E8" s="676"/>
      <c r="F8" s="676"/>
      <c r="G8" s="676"/>
      <c r="H8" s="676"/>
      <c r="I8" s="676"/>
      <c r="J8" s="676"/>
      <c r="K8" s="676"/>
      <c r="L8" s="676"/>
      <c r="M8" s="676"/>
      <c r="N8" s="676"/>
      <c r="O8" s="676"/>
      <c r="P8" s="676"/>
      <c r="Q8" s="676"/>
      <c r="R8" s="676"/>
      <c r="S8" s="676"/>
      <c r="T8" s="676"/>
      <c r="U8" s="108"/>
      <c r="V8" s="55"/>
      <c r="AL8"/>
      <c r="AM8" s="334"/>
      <c r="AN8" s="55"/>
      <c r="AO8" s="232"/>
      <c r="AP8" s="232"/>
      <c r="AQ8" s="232"/>
    </row>
    <row r="9" spans="1:43" ht="6" customHeight="1" x14ac:dyDescent="0.2">
      <c r="A9" s="91"/>
      <c r="B9" s="90"/>
      <c r="C9" s="52"/>
      <c r="D9" s="28"/>
      <c r="E9" s="91"/>
      <c r="F9" s="91"/>
      <c r="G9" s="91"/>
      <c r="H9" s="91"/>
      <c r="I9" s="91"/>
      <c r="J9" s="91"/>
      <c r="K9" s="91"/>
      <c r="L9" s="91"/>
      <c r="M9" s="91"/>
      <c r="N9" s="91"/>
      <c r="O9" s="91"/>
      <c r="P9" s="91"/>
      <c r="Q9" s="91"/>
      <c r="R9" s="91"/>
      <c r="S9" s="91"/>
      <c r="T9" s="91"/>
      <c r="U9" s="52"/>
      <c r="V9" s="28"/>
      <c r="W9" s="91"/>
      <c r="X9" s="91"/>
      <c r="Y9" s="91"/>
      <c r="Z9" s="91"/>
      <c r="AA9" s="91"/>
      <c r="AB9" s="91"/>
      <c r="AC9" s="91"/>
      <c r="AD9" s="91"/>
      <c r="AE9" s="91"/>
      <c r="AF9" s="91"/>
      <c r="AG9" s="91"/>
      <c r="AH9" s="91"/>
      <c r="AI9" s="91"/>
      <c r="AJ9" s="91"/>
      <c r="AK9" s="91"/>
      <c r="AL9" s="92"/>
      <c r="AM9" s="52"/>
      <c r="AN9" s="28"/>
      <c r="AO9" s="91"/>
      <c r="AP9" s="91"/>
      <c r="AQ9" s="91"/>
    </row>
    <row r="10" spans="1:43" ht="6" customHeight="1" x14ac:dyDescent="0.2">
      <c r="A10" s="18"/>
      <c r="B10" s="326"/>
      <c r="C10" s="50"/>
      <c r="D10" s="29"/>
      <c r="E10" s="18"/>
      <c r="F10" s="18"/>
      <c r="G10" s="18"/>
      <c r="H10" s="18"/>
      <c r="I10" s="18"/>
      <c r="J10" s="18"/>
      <c r="K10" s="18"/>
      <c r="L10" s="18"/>
      <c r="M10" s="18"/>
      <c r="N10" s="18"/>
      <c r="O10" s="18"/>
      <c r="P10" s="18"/>
      <c r="Q10" s="18"/>
      <c r="R10" s="18"/>
      <c r="S10" s="18"/>
      <c r="T10" s="18"/>
      <c r="U10" s="50"/>
      <c r="V10" s="29"/>
      <c r="W10" s="18"/>
      <c r="X10" s="18"/>
      <c r="Y10" s="18"/>
      <c r="Z10" s="18"/>
      <c r="AA10" s="18"/>
      <c r="AB10" s="18"/>
      <c r="AC10" s="18"/>
      <c r="AD10" s="18"/>
      <c r="AE10" s="18"/>
      <c r="AF10" s="18"/>
      <c r="AG10" s="18"/>
      <c r="AH10" s="18"/>
      <c r="AI10" s="18"/>
      <c r="AJ10" s="18"/>
      <c r="AK10" s="18"/>
      <c r="AL10" s="26"/>
      <c r="AM10" s="50"/>
      <c r="AN10" s="29"/>
      <c r="AO10" s="18"/>
      <c r="AP10" s="18"/>
      <c r="AQ10" s="18"/>
    </row>
    <row r="11" spans="1:43" ht="11.25" customHeight="1" x14ac:dyDescent="0.2">
      <c r="A11" s="232"/>
      <c r="B11" s="328">
        <v>1102</v>
      </c>
      <c r="C11" s="334"/>
      <c r="D11" s="55"/>
      <c r="E11" s="676" t="str">
        <f ca="1">VLOOKUP(INDIRECT(ADDRESS(ROW(),COLUMN()-3)),Language_Translations,MATCH(Language_Selected,Language_Options,0),FALSE)</f>
        <v>How do you travel to this healthcare facility from your home?</v>
      </c>
      <c r="F11" s="676"/>
      <c r="G11" s="676"/>
      <c r="H11" s="676"/>
      <c r="I11" s="676"/>
      <c r="J11" s="676"/>
      <c r="K11" s="676"/>
      <c r="L11" s="676"/>
      <c r="M11" s="676"/>
      <c r="N11" s="676"/>
      <c r="O11" s="676"/>
      <c r="P11" s="676"/>
      <c r="Q11" s="676"/>
      <c r="R11" s="676"/>
      <c r="S11" s="676"/>
      <c r="T11" s="676"/>
      <c r="U11" s="108"/>
      <c r="V11" s="55"/>
      <c r="W11" s="110" t="s">
        <v>1053</v>
      </c>
      <c r="X11" s="232"/>
      <c r="AA11" s="51"/>
      <c r="AB11" s="51"/>
      <c r="AC11" s="51"/>
      <c r="AD11" s="51"/>
      <c r="AE11" s="51"/>
      <c r="AF11" s="51"/>
      <c r="AG11" s="51"/>
      <c r="AH11" s="51"/>
      <c r="AI11" s="51"/>
      <c r="AJ11" s="51"/>
      <c r="AK11" s="51"/>
      <c r="AL11" s="89"/>
      <c r="AM11" s="334"/>
      <c r="AN11" s="55"/>
      <c r="AO11" s="232"/>
      <c r="AQ11" s="232"/>
    </row>
    <row r="12" spans="1:43" ht="11.25" customHeight="1" x14ac:dyDescent="0.2">
      <c r="A12" s="232"/>
      <c r="B12" s="328"/>
      <c r="C12" s="334"/>
      <c r="D12" s="55"/>
      <c r="E12" s="676"/>
      <c r="F12" s="676"/>
      <c r="G12" s="676"/>
      <c r="H12" s="676"/>
      <c r="I12" s="676"/>
      <c r="J12" s="676"/>
      <c r="K12" s="676"/>
      <c r="L12" s="676"/>
      <c r="M12" s="676"/>
      <c r="N12" s="676"/>
      <c r="O12" s="676"/>
      <c r="P12" s="676"/>
      <c r="Q12" s="676"/>
      <c r="R12" s="676"/>
      <c r="S12" s="676"/>
      <c r="T12" s="676"/>
      <c r="U12" s="108"/>
      <c r="V12" s="55"/>
      <c r="W12" s="232"/>
      <c r="X12" s="232" t="s">
        <v>1054</v>
      </c>
      <c r="AA12" s="51"/>
      <c r="AB12" s="51" t="s">
        <v>9</v>
      </c>
      <c r="AC12" s="51"/>
      <c r="AD12" s="51"/>
      <c r="AE12" s="51"/>
      <c r="AF12" s="51"/>
      <c r="AG12" s="51"/>
      <c r="AH12" s="51"/>
      <c r="AI12" s="51"/>
      <c r="AJ12" s="51"/>
      <c r="AK12" s="51"/>
      <c r="AL12" s="89" t="s">
        <v>67</v>
      </c>
      <c r="AM12" s="334"/>
      <c r="AN12" s="55"/>
      <c r="AO12" s="232"/>
      <c r="AQ12" s="232"/>
    </row>
    <row r="13" spans="1:43" ht="11.25" customHeight="1" x14ac:dyDescent="0.2">
      <c r="A13" s="232"/>
      <c r="B13" s="328"/>
      <c r="C13" s="334"/>
      <c r="D13" s="55"/>
      <c r="E13" s="331"/>
      <c r="F13" s="331"/>
      <c r="G13" s="331"/>
      <c r="H13" s="331"/>
      <c r="I13" s="331"/>
      <c r="J13" s="331"/>
      <c r="K13" s="331"/>
      <c r="L13" s="331"/>
      <c r="M13" s="331"/>
      <c r="N13" s="331"/>
      <c r="O13" s="331"/>
      <c r="P13" s="331"/>
      <c r="Q13" s="331"/>
      <c r="R13" s="331"/>
      <c r="S13" s="331"/>
      <c r="T13" s="331"/>
      <c r="U13" s="108"/>
      <c r="V13" s="55"/>
      <c r="W13" s="232"/>
      <c r="X13" s="232" t="s">
        <v>1055</v>
      </c>
      <c r="AA13" s="51"/>
      <c r="AB13" s="51" t="s">
        <v>9</v>
      </c>
      <c r="AC13" s="51"/>
      <c r="AD13" s="51"/>
      <c r="AE13" s="51"/>
      <c r="AF13" s="51"/>
      <c r="AG13" s="51"/>
      <c r="AH13" s="51"/>
      <c r="AI13" s="51"/>
      <c r="AJ13" s="51"/>
      <c r="AK13" s="51"/>
      <c r="AL13" s="89" t="s">
        <v>68</v>
      </c>
      <c r="AM13" s="334"/>
      <c r="AN13" s="55"/>
      <c r="AO13" s="232"/>
      <c r="AQ13" s="232"/>
    </row>
    <row r="14" spans="1:43" ht="11.25" customHeight="1" x14ac:dyDescent="0.2">
      <c r="A14" s="232"/>
      <c r="B14" s="328"/>
      <c r="C14" s="334"/>
      <c r="D14" s="55"/>
      <c r="E14" s="676" t="s">
        <v>1056</v>
      </c>
      <c r="F14" s="676"/>
      <c r="G14" s="676"/>
      <c r="H14" s="676"/>
      <c r="I14" s="676"/>
      <c r="J14" s="676"/>
      <c r="K14" s="676"/>
      <c r="L14" s="676"/>
      <c r="M14" s="676"/>
      <c r="N14" s="676"/>
      <c r="O14" s="676"/>
      <c r="P14" s="676"/>
      <c r="Q14" s="676"/>
      <c r="R14" s="676"/>
      <c r="S14" s="676"/>
      <c r="T14" s="676"/>
      <c r="U14" s="108"/>
      <c r="V14" s="55"/>
      <c r="W14" s="232"/>
      <c r="X14" s="232" t="s">
        <v>1057</v>
      </c>
      <c r="AA14" s="51"/>
      <c r="AB14" s="51"/>
      <c r="AD14" s="51"/>
      <c r="AE14" s="51"/>
      <c r="AG14" s="51" t="s">
        <v>9</v>
      </c>
      <c r="AH14" s="51"/>
      <c r="AI14" s="51"/>
      <c r="AJ14" s="51"/>
      <c r="AK14" s="51"/>
      <c r="AL14" s="95" t="s">
        <v>69</v>
      </c>
      <c r="AM14" s="334"/>
      <c r="AN14" s="55"/>
      <c r="AO14" s="232"/>
      <c r="AQ14" s="232"/>
    </row>
    <row r="15" spans="1:43" ht="11.25" customHeight="1" x14ac:dyDescent="0.2">
      <c r="A15" s="232"/>
      <c r="B15" s="328"/>
      <c r="C15" s="334"/>
      <c r="D15" s="55"/>
      <c r="E15" s="676"/>
      <c r="F15" s="676"/>
      <c r="G15" s="676"/>
      <c r="H15" s="676"/>
      <c r="I15" s="676"/>
      <c r="J15" s="676"/>
      <c r="K15" s="676"/>
      <c r="L15" s="676"/>
      <c r="M15" s="676"/>
      <c r="N15" s="676"/>
      <c r="O15" s="676"/>
      <c r="P15" s="676"/>
      <c r="Q15" s="676"/>
      <c r="R15" s="676"/>
      <c r="S15" s="676"/>
      <c r="T15" s="676"/>
      <c r="U15" s="108"/>
      <c r="V15" s="55"/>
      <c r="W15" s="232"/>
      <c r="X15" t="s">
        <v>1058</v>
      </c>
      <c r="AA15" s="51"/>
      <c r="AB15" s="51"/>
      <c r="AC15" s="51"/>
      <c r="AE15" s="51" t="s">
        <v>9</v>
      </c>
      <c r="AF15" s="51"/>
      <c r="AG15" s="51"/>
      <c r="AH15" s="51"/>
      <c r="AI15" s="51"/>
      <c r="AJ15" s="51"/>
      <c r="AK15" s="51"/>
      <c r="AL15" s="89" t="s">
        <v>98</v>
      </c>
      <c r="AM15" s="334"/>
      <c r="AN15" s="55"/>
      <c r="AO15" s="232"/>
      <c r="AQ15" s="232"/>
    </row>
    <row r="16" spans="1:43" ht="11.25" customHeight="1" x14ac:dyDescent="0.2">
      <c r="A16" s="232"/>
      <c r="B16" s="328"/>
      <c r="C16" s="334"/>
      <c r="D16" s="55"/>
      <c r="E16" s="676"/>
      <c r="F16" s="676"/>
      <c r="G16" s="676"/>
      <c r="H16" s="676"/>
      <c r="I16" s="676"/>
      <c r="J16" s="676"/>
      <c r="K16" s="676"/>
      <c r="L16" s="676"/>
      <c r="M16" s="676"/>
      <c r="N16" s="676"/>
      <c r="O16" s="676"/>
      <c r="P16" s="676"/>
      <c r="Q16" s="676"/>
      <c r="R16" s="676"/>
      <c r="S16" s="676"/>
      <c r="T16" s="676"/>
      <c r="U16" s="108"/>
      <c r="V16" s="55"/>
      <c r="W16" s="232"/>
      <c r="X16" s="232"/>
      <c r="AA16" s="51"/>
      <c r="AB16" s="51"/>
      <c r="AC16" s="51"/>
      <c r="AD16" s="51"/>
      <c r="AE16" s="51"/>
      <c r="AF16" s="51"/>
      <c r="AG16" s="51"/>
      <c r="AH16" s="51"/>
      <c r="AI16" s="51"/>
      <c r="AJ16" s="51"/>
      <c r="AK16" s="51"/>
      <c r="AL16" s="89"/>
      <c r="AM16" s="334"/>
      <c r="AN16" s="55"/>
      <c r="AO16" s="232"/>
      <c r="AQ16" s="232"/>
    </row>
    <row r="17" spans="1:43" ht="11.25" customHeight="1" x14ac:dyDescent="0.2">
      <c r="A17" s="232"/>
      <c r="B17" s="328"/>
      <c r="C17" s="334"/>
      <c r="D17" s="55"/>
      <c r="E17" s="676"/>
      <c r="F17" s="676"/>
      <c r="G17" s="676"/>
      <c r="H17" s="676"/>
      <c r="I17" s="676"/>
      <c r="J17" s="676"/>
      <c r="K17" s="676"/>
      <c r="L17" s="676"/>
      <c r="M17" s="676"/>
      <c r="N17" s="676"/>
      <c r="O17" s="676"/>
      <c r="P17" s="676"/>
      <c r="Q17" s="676"/>
      <c r="R17" s="676"/>
      <c r="S17" s="676"/>
      <c r="T17" s="676"/>
      <c r="U17" s="108"/>
      <c r="V17" s="55"/>
      <c r="W17" s="110" t="s">
        <v>1059</v>
      </c>
      <c r="X17" s="232"/>
      <c r="AA17" s="51"/>
      <c r="AB17" s="51"/>
      <c r="AC17" s="51"/>
      <c r="AD17" s="51"/>
      <c r="AE17" s="51"/>
      <c r="AF17" s="51"/>
      <c r="AG17" s="51"/>
      <c r="AH17" s="51"/>
      <c r="AI17" s="51"/>
      <c r="AJ17" s="51"/>
      <c r="AK17" s="51"/>
      <c r="AL17" s="89"/>
      <c r="AM17" s="334"/>
      <c r="AN17" s="55"/>
      <c r="AO17" s="232"/>
      <c r="AQ17" s="232"/>
    </row>
    <row r="18" spans="1:43" ht="11.25" customHeight="1" x14ac:dyDescent="0.2">
      <c r="A18" s="232"/>
      <c r="B18" s="328"/>
      <c r="C18" s="334"/>
      <c r="D18" s="55"/>
      <c r="E18" s="676"/>
      <c r="F18" s="676"/>
      <c r="G18" s="676"/>
      <c r="H18" s="676"/>
      <c r="I18" s="676"/>
      <c r="J18" s="676"/>
      <c r="K18" s="676"/>
      <c r="L18" s="676"/>
      <c r="M18" s="676"/>
      <c r="N18" s="676"/>
      <c r="O18" s="676"/>
      <c r="P18" s="676"/>
      <c r="Q18" s="676"/>
      <c r="R18" s="676"/>
      <c r="S18" s="676"/>
      <c r="T18" s="676"/>
      <c r="U18" s="108"/>
      <c r="V18" s="55"/>
      <c r="W18" s="110"/>
      <c r="X18" t="s">
        <v>1060</v>
      </c>
      <c r="AA18" s="51"/>
      <c r="AB18" s="51"/>
      <c r="AC18" s="51"/>
      <c r="AD18" s="51"/>
      <c r="AF18" s="51" t="s">
        <v>9</v>
      </c>
      <c r="AG18" s="51"/>
      <c r="AH18" s="51"/>
      <c r="AI18" s="51"/>
      <c r="AJ18" s="51"/>
      <c r="AK18" s="51"/>
      <c r="AL18" s="89" t="s">
        <v>100</v>
      </c>
      <c r="AM18" s="334"/>
      <c r="AN18" s="55"/>
      <c r="AO18" s="232"/>
      <c r="AQ18" s="232"/>
    </row>
    <row r="19" spans="1:43" ht="11.25" customHeight="1" x14ac:dyDescent="0.2">
      <c r="A19" s="232"/>
      <c r="B19" s="328"/>
      <c r="C19" s="334"/>
      <c r="D19" s="55"/>
      <c r="E19" s="676"/>
      <c r="F19" s="676"/>
      <c r="G19" s="676"/>
      <c r="H19" s="676"/>
      <c r="I19" s="676"/>
      <c r="J19" s="676"/>
      <c r="K19" s="676"/>
      <c r="L19" s="676"/>
      <c r="M19" s="676"/>
      <c r="N19" s="676"/>
      <c r="O19" s="676"/>
      <c r="P19" s="676"/>
      <c r="Q19" s="676"/>
      <c r="R19" s="676"/>
      <c r="S19" s="676"/>
      <c r="T19" s="676"/>
      <c r="U19" s="108"/>
      <c r="V19" s="55"/>
      <c r="W19" s="232"/>
      <c r="X19" s="232" t="s">
        <v>1061</v>
      </c>
      <c r="AA19" s="51" t="s">
        <v>9</v>
      </c>
      <c r="AB19" s="51"/>
      <c r="AC19" s="51"/>
      <c r="AD19" s="51"/>
      <c r="AE19" s="51"/>
      <c r="AF19" s="51"/>
      <c r="AG19" s="51"/>
      <c r="AH19" s="51"/>
      <c r="AI19" s="51"/>
      <c r="AJ19" s="51"/>
      <c r="AK19" s="51"/>
      <c r="AL19" s="89" t="s">
        <v>268</v>
      </c>
      <c r="AM19" s="334"/>
      <c r="AN19" s="55"/>
      <c r="AO19" s="232"/>
      <c r="AQ19" s="232"/>
    </row>
    <row r="20" spans="1:43" ht="11.25" customHeight="1" x14ac:dyDescent="0.2">
      <c r="A20" s="232"/>
      <c r="B20" s="328"/>
      <c r="C20" s="334"/>
      <c r="D20" s="55"/>
      <c r="E20" s="676"/>
      <c r="F20" s="676"/>
      <c r="G20" s="676"/>
      <c r="H20" s="676"/>
      <c r="I20" s="676"/>
      <c r="J20" s="676"/>
      <c r="K20" s="676"/>
      <c r="L20" s="676"/>
      <c r="M20" s="676"/>
      <c r="N20" s="676"/>
      <c r="O20" s="676"/>
      <c r="P20" s="676"/>
      <c r="Q20" s="676"/>
      <c r="R20" s="676"/>
      <c r="S20" s="676"/>
      <c r="T20" s="676"/>
      <c r="U20" s="108"/>
      <c r="V20" s="55"/>
      <c r="W20" s="232"/>
      <c r="X20" s="232" t="s">
        <v>1062</v>
      </c>
      <c r="AA20" s="51"/>
      <c r="AB20" s="51"/>
      <c r="AC20" s="51"/>
      <c r="AD20" s="51"/>
      <c r="AF20" s="51" t="s">
        <v>9</v>
      </c>
      <c r="AG20" s="51"/>
      <c r="AH20" s="51"/>
      <c r="AI20" s="51"/>
      <c r="AJ20" s="51"/>
      <c r="AK20" s="51"/>
      <c r="AL20" s="89" t="s">
        <v>269</v>
      </c>
      <c r="AM20" s="334"/>
      <c r="AN20" s="55"/>
      <c r="AO20" s="232"/>
      <c r="AQ20" s="232"/>
    </row>
    <row r="21" spans="1:43" ht="11.25" customHeight="1" x14ac:dyDescent="0.2">
      <c r="A21" s="232"/>
      <c r="B21" s="328"/>
      <c r="C21" s="334"/>
      <c r="D21" s="55"/>
      <c r="E21" s="676"/>
      <c r="F21" s="676"/>
      <c r="G21" s="676"/>
      <c r="H21" s="676"/>
      <c r="I21" s="676"/>
      <c r="J21" s="676"/>
      <c r="K21" s="676"/>
      <c r="L21" s="676"/>
      <c r="M21" s="676"/>
      <c r="N21" s="676"/>
      <c r="O21" s="676"/>
      <c r="P21" s="676"/>
      <c r="Q21" s="676"/>
      <c r="R21" s="676"/>
      <c r="S21" s="676"/>
      <c r="T21" s="676"/>
      <c r="U21" s="108"/>
      <c r="V21" s="55"/>
      <c r="W21" s="232"/>
      <c r="X21" s="232" t="s">
        <v>1063</v>
      </c>
      <c r="AB21" s="51" t="s">
        <v>9</v>
      </c>
      <c r="AC21" s="51"/>
      <c r="AD21" s="51"/>
      <c r="AE21" s="51"/>
      <c r="AF21" s="51"/>
      <c r="AG21" s="51"/>
      <c r="AH21" s="51"/>
      <c r="AI21" s="51"/>
      <c r="AJ21" s="51"/>
      <c r="AK21" s="51"/>
      <c r="AL21" s="321" t="s">
        <v>270</v>
      </c>
      <c r="AM21" s="334"/>
      <c r="AN21" s="55"/>
      <c r="AO21" s="232"/>
      <c r="AQ21" s="232"/>
    </row>
    <row r="22" spans="1:43" ht="11.25" customHeight="1" x14ac:dyDescent="0.2">
      <c r="A22" s="232"/>
      <c r="B22" s="328"/>
      <c r="C22" s="334"/>
      <c r="D22" s="55"/>
      <c r="E22" s="676"/>
      <c r="F22" s="676"/>
      <c r="G22" s="676"/>
      <c r="H22" s="676"/>
      <c r="I22" s="676"/>
      <c r="J22" s="676"/>
      <c r="K22" s="676"/>
      <c r="L22" s="676"/>
      <c r="M22" s="676"/>
      <c r="N22" s="676"/>
      <c r="O22" s="676"/>
      <c r="P22" s="676"/>
      <c r="Q22" s="676"/>
      <c r="R22" s="676"/>
      <c r="S22" s="676"/>
      <c r="T22" s="676"/>
      <c r="U22" s="108"/>
      <c r="V22" s="55"/>
      <c r="W22" s="232"/>
      <c r="AL22" s="89"/>
      <c r="AM22" s="334"/>
      <c r="AN22" s="55"/>
      <c r="AO22" s="232"/>
      <c r="AQ22" s="232"/>
    </row>
    <row r="23" spans="1:43" ht="11.25" customHeight="1" x14ac:dyDescent="0.2">
      <c r="A23" s="232"/>
      <c r="B23" s="328"/>
      <c r="C23" s="334"/>
      <c r="D23" s="55"/>
      <c r="E23" s="676"/>
      <c r="F23" s="676"/>
      <c r="G23" s="676"/>
      <c r="H23" s="676"/>
      <c r="I23" s="676"/>
      <c r="J23" s="676"/>
      <c r="K23" s="676"/>
      <c r="L23" s="676"/>
      <c r="M23" s="676"/>
      <c r="N23" s="676"/>
      <c r="O23" s="676"/>
      <c r="P23" s="676"/>
      <c r="Q23" s="676"/>
      <c r="R23" s="676"/>
      <c r="S23" s="676"/>
      <c r="T23" s="676"/>
      <c r="U23" s="108"/>
      <c r="V23" s="55"/>
      <c r="W23" s="232" t="s">
        <v>253</v>
      </c>
      <c r="X23" s="232"/>
      <c r="Z23" s="94"/>
      <c r="AA23" s="363"/>
      <c r="AB23" s="363"/>
      <c r="AC23" s="363"/>
      <c r="AD23" s="363"/>
      <c r="AE23" s="363"/>
      <c r="AF23" s="363"/>
      <c r="AG23" s="363"/>
      <c r="AH23" s="363"/>
      <c r="AI23" s="363"/>
      <c r="AJ23" s="363"/>
      <c r="AK23" s="363"/>
      <c r="AL23" s="89" t="s">
        <v>71</v>
      </c>
      <c r="AM23" s="334"/>
      <c r="AN23" s="55"/>
      <c r="AO23" s="232"/>
      <c r="AQ23" s="232"/>
    </row>
    <row r="24" spans="1:43" x14ac:dyDescent="0.2">
      <c r="A24" s="232"/>
      <c r="B24" s="328"/>
      <c r="C24" s="334"/>
      <c r="D24" s="55"/>
      <c r="E24" s="676"/>
      <c r="F24" s="676"/>
      <c r="G24" s="676"/>
      <c r="H24" s="676"/>
      <c r="I24" s="676"/>
      <c r="J24" s="676"/>
      <c r="K24" s="676"/>
      <c r="L24" s="676"/>
      <c r="M24" s="676"/>
      <c r="N24" s="676"/>
      <c r="O24" s="676"/>
      <c r="P24" s="676"/>
      <c r="Q24" s="676"/>
      <c r="R24" s="676"/>
      <c r="S24" s="676"/>
      <c r="T24" s="676"/>
      <c r="U24" s="108"/>
      <c r="V24" s="55"/>
      <c r="X24" s="232"/>
      <c r="Z24" s="312" t="s">
        <v>102</v>
      </c>
      <c r="AA24" s="312"/>
      <c r="AB24" s="311"/>
      <c r="AC24" s="312"/>
      <c r="AD24" s="311"/>
      <c r="AE24" s="311"/>
      <c r="AF24" s="311"/>
      <c r="AG24" s="311"/>
      <c r="AH24" s="311"/>
      <c r="AI24" s="311"/>
      <c r="AJ24" s="311"/>
      <c r="AK24" s="311"/>
      <c r="AL24"/>
      <c r="AM24" s="334"/>
      <c r="AN24" s="55"/>
      <c r="AO24" s="232"/>
      <c r="AP24" s="232"/>
      <c r="AQ24" s="232"/>
    </row>
    <row r="25" spans="1:43" ht="6" customHeight="1" x14ac:dyDescent="0.2">
      <c r="A25" s="91"/>
      <c r="B25" s="90"/>
      <c r="C25" s="52"/>
      <c r="D25" s="28"/>
      <c r="E25" s="91"/>
      <c r="F25" s="91"/>
      <c r="G25" s="91"/>
      <c r="H25" s="91"/>
      <c r="I25" s="91"/>
      <c r="J25" s="91"/>
      <c r="K25" s="91"/>
      <c r="L25" s="91"/>
      <c r="M25" s="91"/>
      <c r="N25" s="91"/>
      <c r="O25" s="91"/>
      <c r="P25" s="91"/>
      <c r="Q25" s="91"/>
      <c r="R25" s="91"/>
      <c r="S25" s="91"/>
      <c r="T25" s="91"/>
      <c r="U25" s="52"/>
      <c r="V25" s="28"/>
      <c r="W25" s="91"/>
      <c r="X25" s="91"/>
      <c r="Y25" s="91"/>
      <c r="Z25" s="91"/>
      <c r="AA25" s="91"/>
      <c r="AB25" s="91"/>
      <c r="AC25" s="91"/>
      <c r="AD25" s="91"/>
      <c r="AE25" s="91"/>
      <c r="AF25" s="91"/>
      <c r="AG25" s="91"/>
      <c r="AH25" s="91"/>
      <c r="AI25" s="91"/>
      <c r="AJ25" s="91"/>
      <c r="AK25" s="91"/>
      <c r="AL25" s="92"/>
      <c r="AM25" s="52"/>
      <c r="AN25" s="28"/>
      <c r="AO25" s="91"/>
      <c r="AP25" s="91"/>
      <c r="AQ25" s="91"/>
    </row>
    <row r="26" spans="1:43" s="232" customFormat="1" ht="6" customHeight="1" x14ac:dyDescent="0.2">
      <c r="A26" s="18"/>
      <c r="B26" s="326"/>
      <c r="C26" s="50"/>
      <c r="D26" s="29"/>
      <c r="E26" s="18"/>
      <c r="F26" s="18"/>
      <c r="G26" s="18"/>
      <c r="H26" s="18"/>
      <c r="I26" s="18"/>
      <c r="J26" s="18"/>
      <c r="K26" s="18"/>
      <c r="L26" s="18"/>
      <c r="M26" s="18"/>
      <c r="N26" s="18"/>
      <c r="O26" s="18"/>
      <c r="P26" s="18"/>
      <c r="Q26" s="18"/>
      <c r="R26" s="18"/>
      <c r="S26" s="18"/>
      <c r="T26" s="18"/>
      <c r="U26" s="50"/>
      <c r="V26" s="29"/>
      <c r="W26" s="18"/>
      <c r="X26" s="18"/>
      <c r="Y26" s="18"/>
      <c r="Z26" s="18"/>
      <c r="AA26" s="18"/>
      <c r="AB26" s="18"/>
      <c r="AC26" s="18"/>
      <c r="AD26" s="18"/>
      <c r="AE26" s="18"/>
      <c r="AF26" s="18"/>
      <c r="AG26" s="18"/>
      <c r="AH26" s="18"/>
      <c r="AI26" s="18"/>
      <c r="AJ26" s="18"/>
      <c r="AK26" s="18"/>
      <c r="AL26" s="26"/>
      <c r="AM26" s="50"/>
      <c r="AN26" s="29"/>
      <c r="AO26" s="18"/>
      <c r="AP26" s="18"/>
      <c r="AQ26" s="18"/>
    </row>
    <row r="27" spans="1:43" s="232" customFormat="1" ht="11.25" customHeight="1" x14ac:dyDescent="0.2">
      <c r="B27" s="125">
        <v>1103</v>
      </c>
      <c r="C27" s="334"/>
      <c r="D27" s="55"/>
      <c r="E27" s="700" t="str">
        <f ca="1">VLOOKUP(INDIRECT(ADDRESS(ROW(),COLUMN()-3)),Language_Translations,MATCH(Language_Selected,Language_Options,0),FALSE)</f>
        <v>Has a doctor or other healthcare provider examined your breasts to check for breast cancer?</v>
      </c>
      <c r="F27" s="700"/>
      <c r="G27" s="700"/>
      <c r="H27" s="700"/>
      <c r="I27" s="700"/>
      <c r="J27" s="700"/>
      <c r="K27" s="700"/>
      <c r="L27" s="700"/>
      <c r="M27" s="700"/>
      <c r="N27" s="700"/>
      <c r="O27" s="700"/>
      <c r="P27" s="700"/>
      <c r="Q27" s="700"/>
      <c r="R27" s="700"/>
      <c r="S27" s="700"/>
      <c r="T27" s="700"/>
      <c r="U27" s="108"/>
      <c r="V27" s="55"/>
      <c r="W27" s="232" t="s">
        <v>112</v>
      </c>
      <c r="Y27" s="51" t="s">
        <v>9</v>
      </c>
      <c r="Z27" s="51"/>
      <c r="AA27" s="51"/>
      <c r="AB27" s="51"/>
      <c r="AC27" s="51"/>
      <c r="AD27" s="51"/>
      <c r="AE27" s="51"/>
      <c r="AF27" s="51"/>
      <c r="AG27" s="51"/>
      <c r="AH27" s="51"/>
      <c r="AI27" s="51"/>
      <c r="AJ27" s="51"/>
      <c r="AK27" s="51"/>
      <c r="AL27" s="89" t="s">
        <v>87</v>
      </c>
      <c r="AM27" s="334"/>
      <c r="AN27" s="55"/>
    </row>
    <row r="28" spans="1:43" s="232" customFormat="1" ht="11.25" customHeight="1" x14ac:dyDescent="0.2">
      <c r="B28" s="328"/>
      <c r="C28" s="334"/>
      <c r="D28" s="55"/>
      <c r="E28" s="700"/>
      <c r="F28" s="700"/>
      <c r="G28" s="700"/>
      <c r="H28" s="700"/>
      <c r="I28" s="700"/>
      <c r="J28" s="700"/>
      <c r="K28" s="700"/>
      <c r="L28" s="700"/>
      <c r="M28" s="700"/>
      <c r="N28" s="700"/>
      <c r="O28" s="700"/>
      <c r="P28" s="700"/>
      <c r="Q28" s="700"/>
      <c r="R28" s="700"/>
      <c r="S28" s="700"/>
      <c r="T28" s="700"/>
      <c r="U28" s="108"/>
      <c r="V28" s="55"/>
      <c r="W28" s="232" t="s">
        <v>113</v>
      </c>
      <c r="Y28" s="51" t="s">
        <v>9</v>
      </c>
      <c r="Z28" s="51"/>
      <c r="AA28" s="51"/>
      <c r="AB28" s="51"/>
      <c r="AC28" s="51"/>
      <c r="AD28" s="51"/>
      <c r="AE28" s="51"/>
      <c r="AF28" s="51"/>
      <c r="AG28" s="51"/>
      <c r="AH28" s="51"/>
      <c r="AI28" s="51"/>
      <c r="AJ28" s="51"/>
      <c r="AK28" s="51"/>
      <c r="AL28" s="89" t="s">
        <v>89</v>
      </c>
      <c r="AM28" s="334"/>
      <c r="AN28" s="55"/>
      <c r="AP28" s="487"/>
      <c r="AQ28" s="487"/>
    </row>
    <row r="29" spans="1:43" s="232" customFormat="1" ht="11.25" customHeight="1" x14ac:dyDescent="0.2">
      <c r="B29" s="328"/>
      <c r="C29" s="334"/>
      <c r="D29" s="55"/>
      <c r="E29" s="700"/>
      <c r="F29" s="700"/>
      <c r="G29" s="700"/>
      <c r="H29" s="700"/>
      <c r="I29" s="700"/>
      <c r="J29" s="700"/>
      <c r="K29" s="700"/>
      <c r="L29" s="700"/>
      <c r="M29" s="700"/>
      <c r="N29" s="700"/>
      <c r="O29" s="700"/>
      <c r="P29" s="700"/>
      <c r="Q29" s="700"/>
      <c r="R29" s="700"/>
      <c r="S29" s="700"/>
      <c r="T29" s="700"/>
      <c r="U29" s="108"/>
      <c r="V29" s="55"/>
      <c r="W29" s="232" t="s">
        <v>1064</v>
      </c>
      <c r="Y29" s="51"/>
      <c r="Z29" s="51"/>
      <c r="AA29" s="51"/>
      <c r="AB29" s="51" t="s">
        <v>9</v>
      </c>
      <c r="AC29" s="51"/>
      <c r="AD29" s="51"/>
      <c r="AE29" s="51"/>
      <c r="AF29" s="51"/>
      <c r="AG29" s="51"/>
      <c r="AH29" s="51"/>
      <c r="AI29" s="51"/>
      <c r="AJ29" s="51"/>
      <c r="AK29" s="51"/>
      <c r="AL29" s="84" t="s">
        <v>212</v>
      </c>
      <c r="AM29" s="334"/>
      <c r="AN29" s="55"/>
      <c r="AP29" s="487"/>
      <c r="AQ29" s="487"/>
    </row>
    <row r="30" spans="1:43" s="232" customFormat="1" ht="6" customHeight="1" x14ac:dyDescent="0.2">
      <c r="A30" s="91"/>
      <c r="B30" s="90"/>
      <c r="C30" s="52"/>
      <c r="D30" s="28"/>
      <c r="E30" s="91"/>
      <c r="F30" s="91"/>
      <c r="G30" s="91"/>
      <c r="H30" s="91"/>
      <c r="I30" s="91"/>
      <c r="J30" s="91"/>
      <c r="K30" s="91"/>
      <c r="L30" s="91"/>
      <c r="M30" s="91"/>
      <c r="N30" s="91"/>
      <c r="O30" s="91"/>
      <c r="P30" s="91"/>
      <c r="Q30" s="91"/>
      <c r="R30" s="91"/>
      <c r="S30" s="91"/>
      <c r="T30" s="91"/>
      <c r="U30" s="52"/>
      <c r="V30" s="28"/>
      <c r="W30" s="91"/>
      <c r="X30" s="91"/>
      <c r="Y30" s="91"/>
      <c r="Z30" s="91"/>
      <c r="AA30" s="91"/>
      <c r="AB30" s="91"/>
      <c r="AC30" s="91"/>
      <c r="AD30" s="91"/>
      <c r="AE30" s="91"/>
      <c r="AF30" s="91"/>
      <c r="AG30" s="91"/>
      <c r="AH30" s="91"/>
      <c r="AI30" s="91"/>
      <c r="AJ30" s="91"/>
      <c r="AK30" s="91"/>
      <c r="AL30" s="92"/>
      <c r="AM30" s="52"/>
      <c r="AN30" s="28"/>
      <c r="AO30" s="91"/>
      <c r="AP30" s="91"/>
      <c r="AQ30" s="91"/>
    </row>
    <row r="31" spans="1:43" s="232" customFormat="1" ht="6" customHeight="1" x14ac:dyDescent="0.2">
      <c r="A31" s="18"/>
      <c r="B31" s="326"/>
      <c r="C31" s="50"/>
      <c r="D31" s="29"/>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26"/>
      <c r="AM31" s="50"/>
      <c r="AN31" s="29"/>
      <c r="AO31" s="18"/>
      <c r="AP31" s="18"/>
      <c r="AQ31" s="18"/>
    </row>
    <row r="32" spans="1:43" s="232" customFormat="1" ht="11.25" customHeight="1" x14ac:dyDescent="0.2">
      <c r="B32" s="125">
        <v>1104</v>
      </c>
      <c r="C32" s="334"/>
      <c r="D32" s="55"/>
      <c r="E32" s="700" t="str">
        <f ca="1">VLOOKUP(INDIRECT(ADDRESS(ROW(),COLUMN()-3)),Language_Translations,MATCH(Language_Selected,Language_Options,0),FALSE)</f>
        <v>Now I’m going to ask you about tests a healthcare worker can do to check for cervical cancer, which is cancer in the cervix. The cervix connects the womb to the vagina. To be checked for cervical cancer, a woman is asked to lie on her back with her legs apart. Then the healthcare worker will use a brush or swab to collect a sample from inside her. The sample is sent to a laboratory for testing. This test is called a Pap smear or HPV test. Another method is called a VIA or Visual Inspection with Acetic Acid. In this test, the healthcare worker puts vinegar on the cervix to see if there is a reaction.</v>
      </c>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0"/>
      <c r="AJ32" s="700"/>
      <c r="AK32" s="700"/>
      <c r="AL32" s="700"/>
      <c r="AM32" s="334"/>
      <c r="AN32" s="55"/>
    </row>
    <row r="33" spans="1:46" s="232" customFormat="1" ht="11.25" customHeight="1" x14ac:dyDescent="0.2">
      <c r="B33" s="328"/>
      <c r="C33" s="334"/>
      <c r="D33" s="55"/>
      <c r="E33" s="700"/>
      <c r="F33" s="700"/>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700"/>
      <c r="AE33" s="700"/>
      <c r="AF33" s="700"/>
      <c r="AG33" s="700"/>
      <c r="AH33" s="700"/>
      <c r="AI33" s="700"/>
      <c r="AJ33" s="700"/>
      <c r="AK33" s="700"/>
      <c r="AL33" s="700"/>
      <c r="AM33" s="334"/>
      <c r="AN33" s="55"/>
    </row>
    <row r="34" spans="1:46" s="232" customFormat="1" ht="11.25" customHeight="1" x14ac:dyDescent="0.2">
      <c r="B34" s="328"/>
      <c r="C34" s="334"/>
      <c r="D34" s="55"/>
      <c r="E34" s="700"/>
      <c r="F34" s="700"/>
      <c r="G34" s="700"/>
      <c r="H34" s="700"/>
      <c r="I34" s="700"/>
      <c r="J34" s="700"/>
      <c r="K34" s="700"/>
      <c r="L34" s="700"/>
      <c r="M34" s="700"/>
      <c r="N34" s="700"/>
      <c r="O34" s="700"/>
      <c r="P34" s="700"/>
      <c r="Q34" s="700"/>
      <c r="R34" s="700"/>
      <c r="S34" s="700"/>
      <c r="T34" s="700"/>
      <c r="U34" s="700"/>
      <c r="V34" s="700"/>
      <c r="W34" s="700"/>
      <c r="X34" s="700"/>
      <c r="Y34" s="700"/>
      <c r="Z34" s="700"/>
      <c r="AA34" s="700"/>
      <c r="AB34" s="700"/>
      <c r="AC34" s="700"/>
      <c r="AD34" s="700"/>
      <c r="AE34" s="700"/>
      <c r="AF34" s="700"/>
      <c r="AG34" s="700"/>
      <c r="AH34" s="700"/>
      <c r="AI34" s="700"/>
      <c r="AJ34" s="700"/>
      <c r="AK34" s="700"/>
      <c r="AL34" s="700"/>
      <c r="AM34" s="334"/>
      <c r="AN34" s="55"/>
    </row>
    <row r="35" spans="1:46" s="232" customFormat="1" ht="11.25" customHeight="1" x14ac:dyDescent="0.2">
      <c r="B35" s="328"/>
      <c r="C35" s="334"/>
      <c r="D35" s="55"/>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334"/>
      <c r="AN35" s="55"/>
    </row>
    <row r="36" spans="1:46" s="232" customFormat="1" ht="11.25" customHeight="1" x14ac:dyDescent="0.2">
      <c r="B36" s="328"/>
      <c r="C36" s="334"/>
      <c r="D36" s="55"/>
      <c r="E36" s="700"/>
      <c r="F36" s="700"/>
      <c r="G36" s="700"/>
      <c r="H36" s="700"/>
      <c r="I36" s="700"/>
      <c r="J36" s="700"/>
      <c r="K36" s="700"/>
      <c r="L36" s="700"/>
      <c r="M36" s="700"/>
      <c r="N36" s="700"/>
      <c r="O36" s="700"/>
      <c r="P36" s="700"/>
      <c r="Q36" s="700"/>
      <c r="R36" s="700"/>
      <c r="S36" s="700"/>
      <c r="T36" s="700"/>
      <c r="U36" s="700"/>
      <c r="V36" s="700"/>
      <c r="W36" s="700"/>
      <c r="X36" s="700"/>
      <c r="Y36" s="700"/>
      <c r="Z36" s="700"/>
      <c r="AA36" s="700"/>
      <c r="AB36" s="700"/>
      <c r="AC36" s="700"/>
      <c r="AD36" s="700"/>
      <c r="AE36" s="700"/>
      <c r="AF36" s="700"/>
      <c r="AG36" s="700"/>
      <c r="AH36" s="700"/>
      <c r="AI36" s="700"/>
      <c r="AJ36" s="700"/>
      <c r="AK36" s="700"/>
      <c r="AL36" s="700"/>
      <c r="AM36" s="334"/>
      <c r="AN36" s="55"/>
    </row>
    <row r="37" spans="1:46" s="232" customFormat="1" ht="11.25" customHeight="1" x14ac:dyDescent="0.2">
      <c r="B37" s="328"/>
      <c r="C37" s="334"/>
      <c r="D37" s="55"/>
      <c r="E37" s="700"/>
      <c r="F37" s="700"/>
      <c r="G37" s="700"/>
      <c r="H37" s="700"/>
      <c r="I37" s="700"/>
      <c r="J37" s="700"/>
      <c r="K37" s="700"/>
      <c r="L37" s="700"/>
      <c r="M37" s="700"/>
      <c r="N37" s="700"/>
      <c r="O37" s="700"/>
      <c r="P37" s="700"/>
      <c r="Q37" s="700"/>
      <c r="R37" s="700"/>
      <c r="S37" s="700"/>
      <c r="T37" s="700"/>
      <c r="U37" s="700"/>
      <c r="V37" s="700"/>
      <c r="W37" s="700"/>
      <c r="X37" s="700"/>
      <c r="Y37" s="700"/>
      <c r="Z37" s="700"/>
      <c r="AA37" s="700"/>
      <c r="AB37" s="700"/>
      <c r="AC37" s="700"/>
      <c r="AD37" s="700"/>
      <c r="AE37" s="700"/>
      <c r="AF37" s="700"/>
      <c r="AG37" s="700"/>
      <c r="AH37" s="700"/>
      <c r="AI37" s="700"/>
      <c r="AJ37" s="700"/>
      <c r="AK37" s="700"/>
      <c r="AL37" s="700"/>
      <c r="AM37" s="334"/>
      <c r="AN37" s="55"/>
    </row>
    <row r="38" spans="1:46" s="232" customFormat="1" ht="6" customHeight="1" x14ac:dyDescent="0.2">
      <c r="A38" s="91"/>
      <c r="B38" s="90"/>
      <c r="C38" s="52"/>
      <c r="D38" s="28"/>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2"/>
      <c r="AM38" s="52"/>
      <c r="AN38" s="28"/>
      <c r="AO38" s="91"/>
      <c r="AP38" s="91"/>
      <c r="AQ38" s="91"/>
    </row>
    <row r="39" spans="1:46" s="232" customFormat="1" ht="6" customHeight="1" x14ac:dyDescent="0.2">
      <c r="A39" s="18"/>
      <c r="B39" s="326"/>
      <c r="C39" s="50"/>
      <c r="D39" s="29"/>
      <c r="E39" s="18"/>
      <c r="F39" s="18"/>
      <c r="G39" s="18"/>
      <c r="H39" s="18"/>
      <c r="I39" s="18"/>
      <c r="J39" s="18"/>
      <c r="K39" s="18"/>
      <c r="L39" s="18"/>
      <c r="M39" s="18"/>
      <c r="N39" s="18"/>
      <c r="O39" s="18"/>
      <c r="P39" s="18"/>
      <c r="Q39" s="18"/>
      <c r="R39" s="18"/>
      <c r="S39" s="18"/>
      <c r="T39" s="18"/>
      <c r="U39" s="50"/>
      <c r="V39" s="29"/>
      <c r="W39" s="18"/>
      <c r="X39" s="18"/>
      <c r="Y39" s="18"/>
      <c r="Z39" s="18"/>
      <c r="AA39" s="18"/>
      <c r="AB39" s="18"/>
      <c r="AC39" s="18"/>
      <c r="AD39" s="18"/>
      <c r="AE39" s="18"/>
      <c r="AF39" s="18"/>
      <c r="AG39" s="18"/>
      <c r="AH39" s="18"/>
      <c r="AI39" s="18"/>
      <c r="AJ39" s="18"/>
      <c r="AK39" s="18"/>
      <c r="AL39" s="26"/>
      <c r="AM39" s="50"/>
      <c r="AN39" s="29"/>
      <c r="AO39" s="18"/>
      <c r="AP39" s="18"/>
      <c r="AQ39" s="18"/>
    </row>
    <row r="40" spans="1:46" s="232" customFormat="1" ht="11.25" customHeight="1" x14ac:dyDescent="0.2">
      <c r="B40" s="125">
        <v>1105</v>
      </c>
      <c r="C40" s="334"/>
      <c r="D40" s="55"/>
      <c r="E40" s="700" t="str">
        <f ca="1">VLOOKUP(INDIRECT(ADDRESS(ROW(),COLUMN()-3)),Language_Translations,MATCH(Language_Selected,Language_Options,0),FALSE)</f>
        <v>Has a doctor or other healthcare worker ever tested you for cervical cancer?</v>
      </c>
      <c r="F40" s="700"/>
      <c r="G40" s="700"/>
      <c r="H40" s="700"/>
      <c r="I40" s="700"/>
      <c r="J40" s="700"/>
      <c r="K40" s="700"/>
      <c r="L40" s="700"/>
      <c r="M40" s="700"/>
      <c r="N40" s="700"/>
      <c r="O40" s="700"/>
      <c r="P40" s="700"/>
      <c r="Q40" s="700"/>
      <c r="R40" s="700"/>
      <c r="S40" s="700"/>
      <c r="T40" s="700"/>
      <c r="U40" s="108"/>
      <c r="V40" s="55"/>
      <c r="W40" s="232" t="s">
        <v>112</v>
      </c>
      <c r="Y40" s="51" t="s">
        <v>9</v>
      </c>
      <c r="Z40" s="51"/>
      <c r="AA40" s="51"/>
      <c r="AB40" s="51"/>
      <c r="AC40" s="51"/>
      <c r="AD40" s="51"/>
      <c r="AE40" s="51"/>
      <c r="AF40" s="51"/>
      <c r="AG40" s="51"/>
      <c r="AH40" s="51"/>
      <c r="AI40" s="51"/>
      <c r="AJ40" s="51"/>
      <c r="AK40" s="51"/>
      <c r="AL40" s="89" t="s">
        <v>87</v>
      </c>
      <c r="AM40" s="334"/>
      <c r="AN40" s="55"/>
      <c r="AT40" s="476"/>
    </row>
    <row r="41" spans="1:46" s="232" customFormat="1" ht="11.25" customHeight="1" x14ac:dyDescent="0.2">
      <c r="B41" s="328"/>
      <c r="C41" s="334"/>
      <c r="D41" s="55"/>
      <c r="E41" s="700"/>
      <c r="F41" s="700"/>
      <c r="G41" s="700"/>
      <c r="H41" s="700"/>
      <c r="I41" s="700"/>
      <c r="J41" s="700"/>
      <c r="K41" s="700"/>
      <c r="L41" s="700"/>
      <c r="M41" s="700"/>
      <c r="N41" s="700"/>
      <c r="O41" s="700"/>
      <c r="P41" s="700"/>
      <c r="Q41" s="700"/>
      <c r="R41" s="700"/>
      <c r="S41" s="700"/>
      <c r="T41" s="700"/>
      <c r="U41" s="108"/>
      <c r="V41" s="55"/>
      <c r="W41" s="232" t="s">
        <v>113</v>
      </c>
      <c r="Y41" s="51" t="s">
        <v>9</v>
      </c>
      <c r="Z41" s="51"/>
      <c r="AA41" s="51"/>
      <c r="AB41" s="51"/>
      <c r="AC41" s="51"/>
      <c r="AD41" s="51"/>
      <c r="AE41" s="51"/>
      <c r="AF41" s="51"/>
      <c r="AG41" s="51"/>
      <c r="AH41" s="51"/>
      <c r="AI41" s="51"/>
      <c r="AJ41" s="51"/>
      <c r="AK41" s="51"/>
      <c r="AL41" s="89" t="s">
        <v>89</v>
      </c>
      <c r="AM41" s="334"/>
      <c r="AN41" s="55"/>
      <c r="AP41" s="784"/>
      <c r="AQ41" s="784"/>
    </row>
    <row r="42" spans="1:46" s="232" customFormat="1" ht="11.25" customHeight="1" x14ac:dyDescent="0.2">
      <c r="B42" s="328"/>
      <c r="C42" s="334"/>
      <c r="D42" s="55"/>
      <c r="E42" s="700"/>
      <c r="F42" s="700"/>
      <c r="G42" s="700"/>
      <c r="H42" s="700"/>
      <c r="I42" s="700"/>
      <c r="J42" s="700"/>
      <c r="K42" s="700"/>
      <c r="L42" s="700"/>
      <c r="M42" s="700"/>
      <c r="N42" s="700"/>
      <c r="O42" s="700"/>
      <c r="P42" s="700"/>
      <c r="Q42" s="700"/>
      <c r="R42" s="700"/>
      <c r="S42" s="700"/>
      <c r="T42" s="700"/>
      <c r="U42" s="108"/>
      <c r="V42" s="55"/>
      <c r="W42" s="232" t="s">
        <v>1064</v>
      </c>
      <c r="Y42" s="51"/>
      <c r="Z42" s="51"/>
      <c r="AA42" s="51"/>
      <c r="AB42" s="51" t="s">
        <v>9</v>
      </c>
      <c r="AC42" s="51"/>
      <c r="AD42" s="51"/>
      <c r="AE42" s="51"/>
      <c r="AF42" s="51"/>
      <c r="AG42" s="51"/>
      <c r="AH42" s="51"/>
      <c r="AI42" s="51"/>
      <c r="AJ42" s="51"/>
      <c r="AK42" s="51"/>
      <c r="AL42" s="84" t="s">
        <v>212</v>
      </c>
      <c r="AM42" s="334"/>
      <c r="AN42" s="55"/>
      <c r="AP42" s="784"/>
      <c r="AQ42" s="784"/>
    </row>
    <row r="43" spans="1:46" s="232" customFormat="1" ht="6" customHeight="1" x14ac:dyDescent="0.2">
      <c r="A43" s="91"/>
      <c r="B43" s="90"/>
      <c r="C43" s="52"/>
      <c r="D43" s="28"/>
      <c r="E43" s="91"/>
      <c r="F43" s="91"/>
      <c r="G43" s="91"/>
      <c r="H43" s="91"/>
      <c r="I43" s="91"/>
      <c r="J43" s="91"/>
      <c r="K43" s="91"/>
      <c r="L43" s="91"/>
      <c r="M43" s="91"/>
      <c r="N43" s="91"/>
      <c r="O43" s="91"/>
      <c r="P43" s="91"/>
      <c r="Q43" s="91"/>
      <c r="R43" s="91"/>
      <c r="S43" s="91"/>
      <c r="T43" s="91"/>
      <c r="U43" s="52"/>
      <c r="V43" s="28"/>
      <c r="W43" s="91"/>
      <c r="X43" s="91"/>
      <c r="Y43" s="91"/>
      <c r="Z43" s="91"/>
      <c r="AA43" s="91"/>
      <c r="AB43" s="91"/>
      <c r="AC43" s="91"/>
      <c r="AD43" s="91"/>
      <c r="AE43" s="91"/>
      <c r="AF43" s="91"/>
      <c r="AG43" s="91"/>
      <c r="AH43" s="91"/>
      <c r="AI43" s="91"/>
      <c r="AJ43" s="91"/>
      <c r="AK43" s="91"/>
      <c r="AL43" s="92"/>
      <c r="AM43" s="52"/>
      <c r="AN43" s="28"/>
      <c r="AO43" s="91"/>
      <c r="AP43" s="91"/>
      <c r="AQ43" s="91"/>
    </row>
    <row r="44" spans="1:46" ht="6" customHeight="1" x14ac:dyDescent="0.2">
      <c r="A44" s="232"/>
      <c r="B44" s="328"/>
      <c r="C44" s="334"/>
      <c r="D44" s="55"/>
      <c r="E44" s="232"/>
      <c r="F44" s="232"/>
      <c r="G44" s="232"/>
      <c r="H44" s="232"/>
      <c r="I44" s="232"/>
      <c r="J44" s="232"/>
      <c r="K44" s="232"/>
      <c r="L44" s="232"/>
      <c r="M44" s="232"/>
      <c r="N44" s="232"/>
      <c r="O44" s="232"/>
      <c r="P44" s="232"/>
      <c r="Q44" s="232"/>
      <c r="R44" s="232"/>
      <c r="S44" s="232"/>
      <c r="T44" s="232"/>
      <c r="U44" s="334"/>
      <c r="V44" s="55"/>
      <c r="W44" s="232"/>
      <c r="X44" s="232"/>
      <c r="Y44" s="232"/>
      <c r="Z44" s="232"/>
      <c r="AA44" s="232"/>
      <c r="AB44" s="232"/>
      <c r="AC44" s="232"/>
      <c r="AD44" s="232"/>
      <c r="AE44" s="232"/>
      <c r="AF44" s="232"/>
      <c r="AG44" s="232"/>
      <c r="AH44" s="232"/>
      <c r="AI44" s="232"/>
      <c r="AJ44" s="232"/>
      <c r="AK44" s="232"/>
      <c r="AL44" s="88"/>
      <c r="AM44" s="334"/>
      <c r="AN44" s="55"/>
      <c r="AO44" s="232"/>
      <c r="AP44" s="232"/>
      <c r="AQ44" s="232"/>
    </row>
    <row r="45" spans="1:46" ht="11.25" customHeight="1" x14ac:dyDescent="0.2">
      <c r="A45" s="232"/>
      <c r="B45" s="328">
        <v>1106</v>
      </c>
      <c r="C45" s="334"/>
      <c r="D45" s="55"/>
      <c r="E45" s="671" t="str">
        <f ca="1">VLOOKUP(INDIRECT(ADDRESS(ROW(),COLUMN()-3)),Language_Translations,MATCH(Language_Selected,Language_Options,0),FALSE)</f>
        <v>Now I would like to ask you some questions on smoking and tobacco use. Do you currently smoke cigarettes every day, some days, or not at all?</v>
      </c>
      <c r="F45" s="671"/>
      <c r="G45" s="671"/>
      <c r="H45" s="671"/>
      <c r="I45" s="671"/>
      <c r="J45" s="671"/>
      <c r="K45" s="671"/>
      <c r="L45" s="671"/>
      <c r="M45" s="671"/>
      <c r="N45" s="671"/>
      <c r="O45" s="671"/>
      <c r="P45" s="671"/>
      <c r="Q45" s="671"/>
      <c r="R45" s="671"/>
      <c r="S45" s="671"/>
      <c r="T45" s="671"/>
      <c r="U45" s="108"/>
      <c r="V45" s="55"/>
      <c r="W45" s="232" t="s">
        <v>1065</v>
      </c>
      <c r="X45" s="232"/>
      <c r="AA45" s="51"/>
      <c r="AB45" s="51" t="s">
        <v>9</v>
      </c>
      <c r="AC45" s="51"/>
      <c r="AD45" s="51"/>
      <c r="AE45" s="51"/>
      <c r="AF45" s="51"/>
      <c r="AG45" s="51"/>
      <c r="AH45" s="51"/>
      <c r="AI45" s="51"/>
      <c r="AJ45" s="51"/>
      <c r="AK45" s="51"/>
      <c r="AL45" s="89" t="s">
        <v>87</v>
      </c>
      <c r="AM45" s="334"/>
      <c r="AN45" s="55"/>
      <c r="AO45" s="232"/>
      <c r="AQ45" s="232"/>
    </row>
    <row r="46" spans="1:46" ht="11.25" customHeight="1" x14ac:dyDescent="0.2">
      <c r="A46" s="232"/>
      <c r="B46" s="328"/>
      <c r="C46" s="334"/>
      <c r="D46" s="55"/>
      <c r="E46" s="671"/>
      <c r="F46" s="671"/>
      <c r="G46" s="671"/>
      <c r="H46" s="671"/>
      <c r="I46" s="671"/>
      <c r="J46" s="671"/>
      <c r="K46" s="671"/>
      <c r="L46" s="671"/>
      <c r="M46" s="671"/>
      <c r="N46" s="671"/>
      <c r="O46" s="671"/>
      <c r="P46" s="671"/>
      <c r="Q46" s="671"/>
      <c r="R46" s="671"/>
      <c r="S46" s="671"/>
      <c r="T46" s="671"/>
      <c r="U46" s="108"/>
      <c r="V46" s="55"/>
      <c r="W46" s="232" t="s">
        <v>1066</v>
      </c>
      <c r="X46" s="232"/>
      <c r="AB46" s="51" t="s">
        <v>9</v>
      </c>
      <c r="AC46" s="111"/>
      <c r="AD46" s="51"/>
      <c r="AE46" s="51"/>
      <c r="AF46" s="51"/>
      <c r="AG46" s="51"/>
      <c r="AH46" s="51"/>
      <c r="AI46" s="51"/>
      <c r="AJ46" s="51"/>
      <c r="AK46" s="51"/>
      <c r="AL46" s="89" t="s">
        <v>89</v>
      </c>
      <c r="AM46" s="334"/>
      <c r="AN46" s="55"/>
      <c r="AO46" s="232"/>
      <c r="AP46" s="668">
        <v>1108</v>
      </c>
      <c r="AQ46" s="232"/>
    </row>
    <row r="47" spans="1:46" ht="11.25" customHeight="1" x14ac:dyDescent="0.2">
      <c r="A47" s="232"/>
      <c r="B47" s="328"/>
      <c r="C47" s="334"/>
      <c r="D47" s="55"/>
      <c r="E47" s="671"/>
      <c r="F47" s="671"/>
      <c r="G47" s="671"/>
      <c r="H47" s="671"/>
      <c r="I47" s="671"/>
      <c r="J47" s="671"/>
      <c r="K47" s="671"/>
      <c r="L47" s="671"/>
      <c r="M47" s="671"/>
      <c r="N47" s="671"/>
      <c r="O47" s="671"/>
      <c r="P47" s="671"/>
      <c r="Q47" s="671"/>
      <c r="R47" s="671"/>
      <c r="S47" s="671"/>
      <c r="T47" s="671"/>
      <c r="U47" s="108"/>
      <c r="V47" s="55"/>
      <c r="W47" s="232" t="s">
        <v>138</v>
      </c>
      <c r="X47" s="232"/>
      <c r="Y47" s="51"/>
      <c r="Z47" s="51"/>
      <c r="AA47" s="51" t="s">
        <v>9</v>
      </c>
      <c r="AB47" s="51"/>
      <c r="AC47" s="51"/>
      <c r="AD47" s="51"/>
      <c r="AE47" s="51"/>
      <c r="AF47" s="51"/>
      <c r="AG47" s="51"/>
      <c r="AH47" s="51"/>
      <c r="AI47" s="51"/>
      <c r="AJ47" s="51"/>
      <c r="AK47" s="51"/>
      <c r="AL47" s="89" t="s">
        <v>91</v>
      </c>
      <c r="AM47" s="334"/>
      <c r="AN47" s="232"/>
      <c r="AO47" s="232"/>
      <c r="AP47" s="668"/>
      <c r="AQ47" s="232"/>
    </row>
    <row r="48" spans="1:46" ht="6" customHeight="1" x14ac:dyDescent="0.2">
      <c r="A48" s="91"/>
      <c r="B48" s="90"/>
      <c r="C48" s="52"/>
      <c r="D48" s="28"/>
      <c r="E48" s="91"/>
      <c r="F48" s="91"/>
      <c r="G48" s="91"/>
      <c r="H48" s="91"/>
      <c r="I48" s="91"/>
      <c r="J48" s="91"/>
      <c r="K48" s="91"/>
      <c r="L48" s="91"/>
      <c r="M48" s="91"/>
      <c r="N48" s="91"/>
      <c r="O48" s="91"/>
      <c r="P48" s="91"/>
      <c r="Q48" s="91"/>
      <c r="R48" s="91"/>
      <c r="S48" s="91"/>
      <c r="T48" s="91"/>
      <c r="U48" s="52"/>
      <c r="V48" s="28"/>
      <c r="W48" s="91"/>
      <c r="X48" s="91"/>
      <c r="Y48" s="91"/>
      <c r="Z48" s="91"/>
      <c r="AA48" s="91"/>
      <c r="AB48" s="91"/>
      <c r="AC48" s="91"/>
      <c r="AD48" s="91"/>
      <c r="AE48" s="91"/>
      <c r="AF48" s="91"/>
      <c r="AG48" s="91"/>
      <c r="AH48" s="91"/>
      <c r="AI48" s="91"/>
      <c r="AJ48" s="91"/>
      <c r="AK48" s="91"/>
      <c r="AL48" s="92"/>
      <c r="AM48" s="52"/>
      <c r="AN48" s="28"/>
      <c r="AO48" s="91"/>
      <c r="AP48" s="91"/>
      <c r="AQ48" s="91"/>
    </row>
    <row r="49" spans="1:43" ht="6" customHeight="1" x14ac:dyDescent="0.2">
      <c r="A49" s="18"/>
      <c r="B49" s="326"/>
      <c r="C49" s="50"/>
      <c r="D49" s="29"/>
      <c r="E49" s="18"/>
      <c r="F49" s="18"/>
      <c r="G49" s="18"/>
      <c r="H49" s="18"/>
      <c r="I49" s="18"/>
      <c r="J49" s="18"/>
      <c r="K49" s="18"/>
      <c r="L49" s="18"/>
      <c r="M49" s="18"/>
      <c r="N49" s="18"/>
      <c r="O49" s="18"/>
      <c r="P49" s="18"/>
      <c r="Q49" s="18"/>
      <c r="R49" s="18"/>
      <c r="S49" s="18"/>
      <c r="T49" s="18"/>
      <c r="U49" s="50"/>
      <c r="V49" s="29"/>
      <c r="W49" s="18"/>
      <c r="X49" s="18"/>
      <c r="Y49" s="18"/>
      <c r="Z49" s="18"/>
      <c r="AA49" s="18"/>
      <c r="AB49" s="18"/>
      <c r="AC49" s="18"/>
      <c r="AD49" s="18"/>
      <c r="AE49" s="18"/>
      <c r="AF49" s="18"/>
      <c r="AG49" s="18"/>
      <c r="AH49" s="18"/>
      <c r="AI49" s="18"/>
      <c r="AJ49" s="18"/>
      <c r="AK49" s="18"/>
      <c r="AL49" s="26"/>
      <c r="AM49" s="50"/>
      <c r="AN49" s="29"/>
      <c r="AO49" s="18"/>
      <c r="AP49" s="18"/>
      <c r="AQ49" s="18"/>
    </row>
    <row r="50" spans="1:43" ht="11.25" customHeight="1" x14ac:dyDescent="0.2">
      <c r="A50" s="232"/>
      <c r="B50" s="328">
        <v>1107</v>
      </c>
      <c r="C50" s="334"/>
      <c r="D50" s="55"/>
      <c r="E50" s="671" t="str">
        <f ca="1">VLOOKUP(INDIRECT(ADDRESS(ROW(),COLUMN()-3)),Language_Translations,MATCH(Language_Selected,Language_Options,0),FALSE)</f>
        <v>On average, how many cigarettes do you currently smoke each day?</v>
      </c>
      <c r="F50" s="671"/>
      <c r="G50" s="671"/>
      <c r="H50" s="671"/>
      <c r="I50" s="671"/>
      <c r="J50" s="671"/>
      <c r="K50" s="671"/>
      <c r="L50" s="671"/>
      <c r="M50" s="671"/>
      <c r="N50" s="671"/>
      <c r="O50" s="671"/>
      <c r="P50" s="671"/>
      <c r="Q50" s="671"/>
      <c r="R50" s="671"/>
      <c r="S50" s="671"/>
      <c r="T50" s="671"/>
      <c r="U50" s="108"/>
      <c r="V50" s="55"/>
      <c r="W50" s="232"/>
      <c r="X50" s="232"/>
      <c r="Y50" s="232"/>
      <c r="Z50" s="232"/>
      <c r="AA50" s="232"/>
      <c r="AB50" s="232"/>
      <c r="AC50" s="232"/>
      <c r="AD50" s="232"/>
      <c r="AE50" s="232"/>
      <c r="AF50" s="232"/>
      <c r="AG50" s="232"/>
      <c r="AH50" s="232"/>
      <c r="AI50" s="29"/>
      <c r="AJ50" s="50"/>
      <c r="AK50" s="29"/>
      <c r="AL50" s="23"/>
      <c r="AM50" s="334"/>
      <c r="AN50" s="55"/>
      <c r="AO50" s="232"/>
      <c r="AP50" s="95"/>
      <c r="AQ50" s="95"/>
    </row>
    <row r="51" spans="1:43" x14ac:dyDescent="0.2">
      <c r="A51" s="232"/>
      <c r="B51" s="328"/>
      <c r="C51" s="334"/>
      <c r="D51" s="55"/>
      <c r="E51" s="671"/>
      <c r="F51" s="671"/>
      <c r="G51" s="671"/>
      <c r="H51" s="671"/>
      <c r="I51" s="671"/>
      <c r="J51" s="671"/>
      <c r="K51" s="671"/>
      <c r="L51" s="671"/>
      <c r="M51" s="671"/>
      <c r="N51" s="671"/>
      <c r="O51" s="671"/>
      <c r="P51" s="671"/>
      <c r="Q51" s="671"/>
      <c r="R51" s="671"/>
      <c r="S51" s="671"/>
      <c r="T51" s="671"/>
      <c r="U51" s="108"/>
      <c r="V51" s="55"/>
      <c r="W51" s="232" t="s">
        <v>1067</v>
      </c>
      <c r="X51" s="232"/>
      <c r="Y51" s="232"/>
      <c r="Z51" s="232"/>
      <c r="AA51" s="232"/>
      <c r="AB51" s="232"/>
      <c r="AC51" s="232"/>
      <c r="AD51" s="232"/>
      <c r="AF51" s="51" t="s">
        <v>9</v>
      </c>
      <c r="AG51" s="111"/>
      <c r="AH51" s="51"/>
      <c r="AI51" s="28"/>
      <c r="AJ51" s="52"/>
      <c r="AK51" s="28"/>
      <c r="AL51" s="24"/>
      <c r="AM51" s="334"/>
      <c r="AN51" s="55"/>
      <c r="AO51" s="232"/>
      <c r="AP51" s="95"/>
      <c r="AQ51" s="95"/>
    </row>
    <row r="52" spans="1:43" ht="6" customHeight="1" x14ac:dyDescent="0.2">
      <c r="A52" s="91"/>
      <c r="B52" s="90"/>
      <c r="C52" s="52"/>
      <c r="D52" s="28"/>
      <c r="E52" s="91"/>
      <c r="F52" s="91"/>
      <c r="G52" s="91"/>
      <c r="H52" s="91"/>
      <c r="I52" s="91"/>
      <c r="J52" s="91"/>
      <c r="K52" s="91"/>
      <c r="L52" s="91"/>
      <c r="M52" s="91"/>
      <c r="N52" s="91"/>
      <c r="O52" s="91"/>
      <c r="P52" s="91"/>
      <c r="Q52" s="91"/>
      <c r="R52" s="91"/>
      <c r="S52" s="91"/>
      <c r="T52" s="91"/>
      <c r="U52" s="52"/>
      <c r="V52" s="28"/>
      <c r="W52" s="91"/>
      <c r="X52" s="91"/>
      <c r="Y52" s="91"/>
      <c r="Z52" s="91"/>
      <c r="AA52" s="91"/>
      <c r="AB52" s="91"/>
      <c r="AC52" s="91"/>
      <c r="AD52" s="91"/>
      <c r="AE52" s="91"/>
      <c r="AF52" s="91"/>
      <c r="AG52" s="91"/>
      <c r="AH52" s="91"/>
      <c r="AI52" s="91"/>
      <c r="AJ52" s="91"/>
      <c r="AK52" s="91"/>
      <c r="AL52" s="92"/>
      <c r="AM52" s="52"/>
      <c r="AN52" s="28"/>
      <c r="AO52" s="91"/>
      <c r="AP52" s="91"/>
      <c r="AQ52" s="91"/>
    </row>
    <row r="53" spans="1:43" ht="6" customHeight="1" x14ac:dyDescent="0.2">
      <c r="A53" s="18"/>
      <c r="B53" s="326"/>
      <c r="C53" s="50"/>
      <c r="D53" s="29"/>
      <c r="E53" s="18"/>
      <c r="F53" s="18"/>
      <c r="G53" s="18"/>
      <c r="H53" s="18"/>
      <c r="I53" s="18"/>
      <c r="J53" s="18"/>
      <c r="K53" s="18"/>
      <c r="L53" s="18"/>
      <c r="M53" s="18"/>
      <c r="N53" s="18"/>
      <c r="O53" s="18"/>
      <c r="P53" s="18"/>
      <c r="Q53" s="18"/>
      <c r="R53" s="18"/>
      <c r="S53" s="18"/>
      <c r="T53" s="18"/>
      <c r="U53" s="50"/>
      <c r="V53" s="29"/>
      <c r="W53" s="18"/>
      <c r="X53" s="18"/>
      <c r="Y53" s="18"/>
      <c r="Z53" s="18"/>
      <c r="AA53" s="18"/>
      <c r="AB53" s="18"/>
      <c r="AC53" s="18"/>
      <c r="AD53" s="18"/>
      <c r="AE53" s="18"/>
      <c r="AF53" s="18"/>
      <c r="AG53" s="18"/>
      <c r="AH53" s="18"/>
      <c r="AI53" s="18"/>
      <c r="AJ53" s="18"/>
      <c r="AK53" s="18"/>
      <c r="AL53" s="26"/>
      <c r="AM53" s="50"/>
      <c r="AN53" s="29"/>
      <c r="AO53" s="18"/>
      <c r="AP53" s="18"/>
      <c r="AQ53" s="18"/>
    </row>
    <row r="54" spans="1:43" ht="11.25" customHeight="1" x14ac:dyDescent="0.2">
      <c r="A54" s="232"/>
      <c r="B54" s="328">
        <v>1108</v>
      </c>
      <c r="C54" s="334"/>
      <c r="D54" s="55"/>
      <c r="E54" s="671" t="str">
        <f ca="1">VLOOKUP(INDIRECT(ADDRESS(ROW(),COLUMN()-3)),Language_Translations,MATCH(Language_Selected,Language_Options,0),FALSE)</f>
        <v>Do you currently smoke or use any other type of tobacco every day, some days, or not at all?</v>
      </c>
      <c r="F54" s="671"/>
      <c r="G54" s="671"/>
      <c r="H54" s="671"/>
      <c r="I54" s="671"/>
      <c r="J54" s="671"/>
      <c r="K54" s="671"/>
      <c r="L54" s="671"/>
      <c r="M54" s="671"/>
      <c r="N54" s="671"/>
      <c r="O54" s="671"/>
      <c r="P54" s="671"/>
      <c r="Q54" s="671"/>
      <c r="R54" s="671"/>
      <c r="S54" s="671"/>
      <c r="T54" s="671"/>
      <c r="U54" s="108"/>
      <c r="V54" s="55"/>
      <c r="W54" s="232" t="s">
        <v>1065</v>
      </c>
      <c r="X54" s="232"/>
      <c r="AA54" s="51"/>
      <c r="AB54" s="51" t="s">
        <v>9</v>
      </c>
      <c r="AC54" s="51"/>
      <c r="AD54" s="51"/>
      <c r="AE54" s="51"/>
      <c r="AF54" s="51"/>
      <c r="AG54" s="51"/>
      <c r="AH54" s="51"/>
      <c r="AI54" s="51"/>
      <c r="AJ54" s="51"/>
      <c r="AK54" s="51"/>
      <c r="AL54" s="89" t="s">
        <v>87</v>
      </c>
      <c r="AM54" s="334"/>
      <c r="AN54" s="55"/>
      <c r="AO54" s="232"/>
      <c r="AQ54" s="232"/>
    </row>
    <row r="55" spans="1:43" x14ac:dyDescent="0.2">
      <c r="A55" s="232"/>
      <c r="B55" s="328"/>
      <c r="C55" s="334"/>
      <c r="D55" s="55"/>
      <c r="E55" s="671"/>
      <c r="F55" s="671"/>
      <c r="G55" s="671"/>
      <c r="H55" s="671"/>
      <c r="I55" s="671"/>
      <c r="J55" s="671"/>
      <c r="K55" s="671"/>
      <c r="L55" s="671"/>
      <c r="M55" s="671"/>
      <c r="N55" s="671"/>
      <c r="O55" s="671"/>
      <c r="P55" s="671"/>
      <c r="Q55" s="671"/>
      <c r="R55" s="671"/>
      <c r="S55" s="671"/>
      <c r="T55" s="671"/>
      <c r="U55" s="108"/>
      <c r="V55" s="55"/>
      <c r="W55" s="232" t="s">
        <v>1066</v>
      </c>
      <c r="X55" s="232"/>
      <c r="AB55" s="51" t="s">
        <v>9</v>
      </c>
      <c r="AC55" s="111"/>
      <c r="AD55" s="51"/>
      <c r="AE55" s="51"/>
      <c r="AF55" s="51"/>
      <c r="AG55" s="51"/>
      <c r="AH55" s="51"/>
      <c r="AI55" s="51"/>
      <c r="AJ55" s="51"/>
      <c r="AK55" s="51"/>
      <c r="AL55" s="89" t="s">
        <v>89</v>
      </c>
      <c r="AM55" s="334"/>
      <c r="AN55" s="55"/>
      <c r="AO55" s="232"/>
      <c r="AP55" s="232"/>
      <c r="AQ55" s="232"/>
    </row>
    <row r="56" spans="1:43" x14ac:dyDescent="0.2">
      <c r="A56" s="232"/>
      <c r="B56" s="328"/>
      <c r="C56" s="334"/>
      <c r="D56" s="55"/>
      <c r="E56" s="671"/>
      <c r="F56" s="671"/>
      <c r="G56" s="671"/>
      <c r="H56" s="671"/>
      <c r="I56" s="671"/>
      <c r="J56" s="671"/>
      <c r="K56" s="671"/>
      <c r="L56" s="671"/>
      <c r="M56" s="671"/>
      <c r="N56" s="671"/>
      <c r="O56" s="671"/>
      <c r="P56" s="671"/>
      <c r="Q56" s="671"/>
      <c r="R56" s="671"/>
      <c r="S56" s="671"/>
      <c r="T56" s="671"/>
      <c r="U56" s="108"/>
      <c r="V56" s="55"/>
      <c r="W56" s="232" t="s">
        <v>138</v>
      </c>
      <c r="X56" s="232"/>
      <c r="Y56" s="51"/>
      <c r="Z56" s="51"/>
      <c r="AA56" s="51" t="s">
        <v>9</v>
      </c>
      <c r="AB56" s="51"/>
      <c r="AC56" s="51"/>
      <c r="AD56" s="51"/>
      <c r="AE56" s="51"/>
      <c r="AF56" s="51"/>
      <c r="AG56" s="51"/>
      <c r="AH56" s="51"/>
      <c r="AI56" s="51"/>
      <c r="AJ56" s="51"/>
      <c r="AK56" s="51"/>
      <c r="AL56" s="89" t="s">
        <v>91</v>
      </c>
      <c r="AM56" s="334"/>
      <c r="AN56" s="55"/>
      <c r="AO56" s="232"/>
      <c r="AP56" s="232">
        <v>1110</v>
      </c>
      <c r="AQ56" s="232"/>
    </row>
    <row r="57" spans="1:43" ht="6" customHeight="1" x14ac:dyDescent="0.2">
      <c r="A57" s="91"/>
      <c r="B57" s="90"/>
      <c r="C57" s="52"/>
      <c r="D57" s="28"/>
      <c r="E57" s="91"/>
      <c r="F57" s="91"/>
      <c r="G57" s="91"/>
      <c r="H57" s="91"/>
      <c r="I57" s="91"/>
      <c r="J57" s="91"/>
      <c r="K57" s="91"/>
      <c r="L57" s="91"/>
      <c r="M57" s="91"/>
      <c r="N57" s="91"/>
      <c r="O57" s="91"/>
      <c r="P57" s="91"/>
      <c r="Q57" s="91"/>
      <c r="R57" s="91"/>
      <c r="S57" s="91"/>
      <c r="T57" s="91"/>
      <c r="U57" s="52"/>
      <c r="V57" s="28"/>
      <c r="W57" s="91"/>
      <c r="X57" s="91"/>
      <c r="Y57" s="91"/>
      <c r="Z57" s="91"/>
      <c r="AA57" s="91"/>
      <c r="AB57" s="91"/>
      <c r="AC57" s="91"/>
      <c r="AD57" s="91"/>
      <c r="AE57" s="91"/>
      <c r="AF57" s="91"/>
      <c r="AG57" s="91"/>
      <c r="AH57" s="91"/>
      <c r="AI57" s="91"/>
      <c r="AJ57" s="91"/>
      <c r="AK57" s="91"/>
      <c r="AL57" s="92"/>
      <c r="AM57" s="52"/>
      <c r="AN57" s="28"/>
      <c r="AO57" s="91"/>
      <c r="AP57" s="91"/>
      <c r="AQ57" s="91"/>
    </row>
    <row r="58" spans="1:43" ht="6" customHeight="1" x14ac:dyDescent="0.2">
      <c r="A58" s="18"/>
      <c r="B58" s="326"/>
      <c r="C58" s="50"/>
      <c r="D58" s="29"/>
      <c r="E58" s="18"/>
      <c r="F58" s="18"/>
      <c r="G58" s="18"/>
      <c r="H58" s="18"/>
      <c r="I58" s="18"/>
      <c r="J58" s="18"/>
      <c r="K58" s="18"/>
      <c r="L58" s="18"/>
      <c r="M58" s="18"/>
      <c r="N58" s="18"/>
      <c r="O58" s="18"/>
      <c r="P58" s="18"/>
      <c r="Q58" s="18"/>
      <c r="R58" s="18"/>
      <c r="S58" s="18"/>
      <c r="T58" s="18"/>
      <c r="U58" s="50"/>
      <c r="V58" s="29"/>
      <c r="W58" s="18"/>
      <c r="X58" s="18"/>
      <c r="Y58" s="18"/>
      <c r="Z58" s="18"/>
      <c r="AA58" s="18"/>
      <c r="AB58" s="18"/>
      <c r="AC58" s="18"/>
      <c r="AD58" s="18"/>
      <c r="AE58" s="18"/>
      <c r="AF58" s="18"/>
      <c r="AG58" s="18"/>
      <c r="AH58" s="18"/>
      <c r="AI58" s="18"/>
      <c r="AJ58" s="18"/>
      <c r="AK58" s="18"/>
      <c r="AL58" s="26"/>
      <c r="AM58" s="50"/>
      <c r="AN58" s="29"/>
      <c r="AO58" s="18"/>
      <c r="AP58" s="18"/>
      <c r="AQ58" s="18"/>
    </row>
    <row r="59" spans="1:43" ht="11.25" customHeight="1" x14ac:dyDescent="0.2">
      <c r="A59" s="232"/>
      <c r="B59" s="328">
        <v>1109</v>
      </c>
      <c r="C59" s="334"/>
      <c r="D59" s="55"/>
      <c r="E59" s="671" t="str">
        <f ca="1">VLOOKUP(INDIRECT(ADDRESS(ROW(),COLUMN()-3)),Language_Translations,MATCH(Language_Selected,Language_Options,0),FALSE)</f>
        <v>What other type of tobacco do you currently smoke or use?</v>
      </c>
      <c r="F59" s="671"/>
      <c r="G59" s="671"/>
      <c r="H59" s="671"/>
      <c r="I59" s="671"/>
      <c r="J59" s="671"/>
      <c r="K59" s="671"/>
      <c r="L59" s="671"/>
      <c r="M59" s="671"/>
      <c r="N59" s="671"/>
      <c r="O59" s="671"/>
      <c r="P59" s="671"/>
      <c r="Q59" s="671"/>
      <c r="R59" s="671"/>
      <c r="S59" s="671"/>
      <c r="T59" s="671"/>
      <c r="U59" s="334"/>
      <c r="V59" s="55"/>
      <c r="W59" t="s">
        <v>1068</v>
      </c>
      <c r="Y59" s="296"/>
      <c r="Z59" s="296"/>
      <c r="AA59" s="477" t="s">
        <v>9</v>
      </c>
      <c r="AB59" s="477"/>
      <c r="AC59" s="111"/>
      <c r="AD59" s="51"/>
      <c r="AE59" s="51"/>
      <c r="AF59" s="51"/>
      <c r="AG59" s="51"/>
      <c r="AH59" s="51"/>
      <c r="AI59" s="51"/>
      <c r="AJ59" s="51"/>
      <c r="AK59" s="51"/>
      <c r="AL59" s="328" t="s">
        <v>239</v>
      </c>
      <c r="AM59" s="334"/>
      <c r="AN59" s="55"/>
      <c r="AO59" s="232"/>
      <c r="AP59" s="232"/>
      <c r="AQ59" s="232"/>
    </row>
    <row r="60" spans="1:43" x14ac:dyDescent="0.2">
      <c r="A60" s="232"/>
      <c r="B60" s="93" t="s">
        <v>93</v>
      </c>
      <c r="C60" s="334"/>
      <c r="D60" s="55"/>
      <c r="E60" s="671"/>
      <c r="F60" s="671"/>
      <c r="G60" s="671"/>
      <c r="H60" s="671"/>
      <c r="I60" s="671"/>
      <c r="J60" s="671"/>
      <c r="K60" s="671"/>
      <c r="L60" s="671"/>
      <c r="M60" s="671"/>
      <c r="N60" s="671"/>
      <c r="O60" s="671"/>
      <c r="P60" s="671"/>
      <c r="Q60" s="671"/>
      <c r="R60" s="671"/>
      <c r="S60" s="671"/>
      <c r="T60" s="671"/>
      <c r="U60" s="334"/>
      <c r="V60" s="55"/>
      <c r="W60" t="s">
        <v>1069</v>
      </c>
      <c r="Y60" s="296"/>
      <c r="Z60" s="296"/>
      <c r="AA60" s="296"/>
      <c r="AB60" s="296"/>
      <c r="AD60" s="232"/>
      <c r="AF60" s="51" t="s">
        <v>9</v>
      </c>
      <c r="AG60" s="51"/>
      <c r="AH60" s="51"/>
      <c r="AI60" s="51"/>
      <c r="AJ60" s="51"/>
      <c r="AK60" s="51"/>
      <c r="AL60" s="328" t="s">
        <v>241</v>
      </c>
      <c r="AM60" s="334"/>
      <c r="AN60" s="55"/>
      <c r="AO60" s="232"/>
      <c r="AP60" s="232"/>
      <c r="AQ60" s="232"/>
    </row>
    <row r="61" spans="1:43" ht="11.25" customHeight="1" x14ac:dyDescent="0.2">
      <c r="A61" s="232"/>
      <c r="B61" s="328"/>
      <c r="C61" s="334"/>
      <c r="D61" s="55"/>
      <c r="E61" s="4"/>
      <c r="F61" s="4"/>
      <c r="G61" s="4"/>
      <c r="H61" s="4"/>
      <c r="I61" s="4"/>
      <c r="J61" s="4"/>
      <c r="K61" s="4"/>
      <c r="L61" s="4"/>
      <c r="M61" s="4"/>
      <c r="N61" s="4"/>
      <c r="O61" s="4"/>
      <c r="P61" s="4"/>
      <c r="Q61" s="4"/>
      <c r="R61" s="4"/>
      <c r="S61" s="4"/>
      <c r="T61" s="4"/>
      <c r="U61" s="334"/>
      <c r="V61" s="55"/>
      <c r="W61" t="s">
        <v>1070</v>
      </c>
      <c r="Y61" s="296"/>
      <c r="Z61" s="296"/>
      <c r="AA61" s="296"/>
      <c r="AB61" s="296"/>
      <c r="AD61" s="232"/>
      <c r="AE61" s="232"/>
      <c r="AF61" s="232"/>
      <c r="AG61" s="232"/>
      <c r="AH61" s="232"/>
      <c r="AI61" s="51" t="s">
        <v>9</v>
      </c>
      <c r="AJ61" s="51"/>
      <c r="AK61" s="51"/>
      <c r="AL61" s="328" t="s">
        <v>209</v>
      </c>
      <c r="AM61" s="334"/>
      <c r="AN61" s="55"/>
      <c r="AO61" s="232"/>
      <c r="AP61" s="232"/>
      <c r="AQ61" s="232"/>
    </row>
    <row r="62" spans="1:43" ht="11.25" customHeight="1" x14ac:dyDescent="0.2">
      <c r="A62" s="232"/>
      <c r="B62" s="328"/>
      <c r="C62" s="334"/>
      <c r="D62" s="55"/>
      <c r="E62" s="646" t="s">
        <v>807</v>
      </c>
      <c r="F62" s="646"/>
      <c r="G62" s="646"/>
      <c r="H62" s="646"/>
      <c r="I62" s="646"/>
      <c r="J62" s="646"/>
      <c r="K62" s="646"/>
      <c r="L62" s="646"/>
      <c r="M62" s="646"/>
      <c r="N62" s="646"/>
      <c r="O62" s="646"/>
      <c r="P62" s="646"/>
      <c r="Q62" s="646"/>
      <c r="R62" s="646"/>
      <c r="S62" s="646"/>
      <c r="T62" s="646"/>
      <c r="U62" s="334"/>
      <c r="V62" s="55"/>
      <c r="W62" t="s">
        <v>1071</v>
      </c>
      <c r="Y62" s="296"/>
      <c r="Z62" s="296"/>
      <c r="AA62" s="296"/>
      <c r="AB62" s="477" t="s">
        <v>9</v>
      </c>
      <c r="AC62" s="111"/>
      <c r="AD62" s="51"/>
      <c r="AE62" s="51"/>
      <c r="AF62" s="51"/>
      <c r="AG62" s="51"/>
      <c r="AH62" s="51"/>
      <c r="AI62" s="51"/>
      <c r="AJ62" s="51"/>
      <c r="AK62" s="51"/>
      <c r="AL62" s="328" t="s">
        <v>244</v>
      </c>
      <c r="AM62" s="334"/>
      <c r="AN62" s="55"/>
      <c r="AO62" s="232"/>
      <c r="AP62" s="232"/>
      <c r="AQ62" s="232"/>
    </row>
    <row r="63" spans="1:43" ht="11.25" customHeight="1" x14ac:dyDescent="0.2">
      <c r="A63" s="232"/>
      <c r="B63" s="328"/>
      <c r="C63" s="334"/>
      <c r="D63" s="55"/>
      <c r="U63" s="334"/>
      <c r="V63" s="55"/>
      <c r="W63" t="s">
        <v>1072</v>
      </c>
      <c r="Y63" s="296"/>
      <c r="Z63" s="296"/>
      <c r="AA63" s="296"/>
      <c r="AB63" s="296"/>
      <c r="AC63" s="111" t="s">
        <v>9</v>
      </c>
      <c r="AD63" s="51"/>
      <c r="AE63" s="51"/>
      <c r="AF63" s="51"/>
      <c r="AG63" s="51"/>
      <c r="AH63" s="51"/>
      <c r="AI63" s="51"/>
      <c r="AJ63" s="51"/>
      <c r="AK63" s="51"/>
      <c r="AL63" s="328" t="s">
        <v>246</v>
      </c>
      <c r="AM63" s="334"/>
      <c r="AN63" s="55"/>
      <c r="AO63" s="232"/>
      <c r="AP63" s="232"/>
      <c r="AQ63" s="232"/>
    </row>
    <row r="64" spans="1:43" ht="11.25" customHeight="1" x14ac:dyDescent="0.2">
      <c r="A64" s="232"/>
      <c r="B64" s="328"/>
      <c r="C64" s="334"/>
      <c r="D64" s="55"/>
      <c r="E64" s="369"/>
      <c r="F64" s="369"/>
      <c r="G64" s="369"/>
      <c r="H64" s="369"/>
      <c r="I64" s="369"/>
      <c r="J64" s="369"/>
      <c r="K64" s="369"/>
      <c r="L64" s="369"/>
      <c r="M64" s="369"/>
      <c r="N64" s="369"/>
      <c r="O64" s="369"/>
      <c r="P64" s="369"/>
      <c r="Q64" s="369"/>
      <c r="R64" s="369"/>
      <c r="S64" s="369"/>
      <c r="T64" s="369"/>
      <c r="U64" s="334"/>
      <c r="V64" s="55"/>
      <c r="W64" t="s">
        <v>1073</v>
      </c>
      <c r="Y64" s="296"/>
      <c r="Z64" s="296"/>
      <c r="AA64" s="296"/>
      <c r="AB64" s="296"/>
      <c r="AC64" s="111" t="s">
        <v>9</v>
      </c>
      <c r="AD64" s="51"/>
      <c r="AE64" s="51"/>
      <c r="AF64" s="51"/>
      <c r="AG64" s="51"/>
      <c r="AH64" s="51"/>
      <c r="AI64" s="51"/>
      <c r="AJ64" s="51"/>
      <c r="AK64" s="51"/>
      <c r="AL64" s="328" t="s">
        <v>248</v>
      </c>
      <c r="AM64" s="334"/>
      <c r="AN64" s="55"/>
      <c r="AO64" s="232"/>
      <c r="AP64" s="232"/>
      <c r="AQ64" s="232"/>
    </row>
    <row r="65" spans="1:43" ht="11.25" customHeight="1" x14ac:dyDescent="0.2">
      <c r="A65" s="232"/>
      <c r="B65" s="328"/>
      <c r="C65" s="334"/>
      <c r="D65" s="55"/>
      <c r="E65" s="369"/>
      <c r="F65" s="369"/>
      <c r="G65" s="369"/>
      <c r="H65" s="369"/>
      <c r="I65" s="369"/>
      <c r="J65" s="369"/>
      <c r="K65" s="369"/>
      <c r="L65" s="369"/>
      <c r="M65" s="369"/>
      <c r="N65" s="369"/>
      <c r="O65" s="369"/>
      <c r="P65" s="369"/>
      <c r="Q65" s="369"/>
      <c r="R65" s="369"/>
      <c r="S65" s="369"/>
      <c r="T65" s="369"/>
      <c r="U65" s="334"/>
      <c r="V65" s="55"/>
      <c r="W65" t="s">
        <v>1074</v>
      </c>
      <c r="Y65" s="296"/>
      <c r="Z65" s="296"/>
      <c r="AA65" s="296"/>
      <c r="AB65" s="296"/>
      <c r="AD65" s="51" t="s">
        <v>9</v>
      </c>
      <c r="AE65" s="51"/>
      <c r="AF65" s="51"/>
      <c r="AG65" s="51"/>
      <c r="AH65" s="51"/>
      <c r="AI65" s="51"/>
      <c r="AJ65" s="51"/>
      <c r="AK65" s="51"/>
      <c r="AL65" s="328" t="s">
        <v>250</v>
      </c>
      <c r="AM65" s="334"/>
      <c r="AN65" s="55"/>
      <c r="AO65" s="232"/>
      <c r="AP65" s="232"/>
      <c r="AQ65" s="232"/>
    </row>
    <row r="66" spans="1:43" x14ac:dyDescent="0.2">
      <c r="A66" s="478"/>
      <c r="B66" s="328"/>
      <c r="C66" s="479"/>
      <c r="D66" s="55"/>
      <c r="E66" s="313"/>
      <c r="F66" s="313"/>
      <c r="G66" s="313"/>
      <c r="H66" s="313"/>
      <c r="I66" s="313"/>
      <c r="J66" s="313"/>
      <c r="K66" s="313"/>
      <c r="L66" s="313"/>
      <c r="M66" s="313"/>
      <c r="N66" s="313"/>
      <c r="O66" s="313"/>
      <c r="P66" s="313"/>
      <c r="Q66" s="313"/>
      <c r="R66" s="313"/>
      <c r="S66" s="313"/>
      <c r="T66" s="313"/>
      <c r="U66" s="334"/>
      <c r="V66" s="55"/>
      <c r="W66" s="232" t="s">
        <v>1075</v>
      </c>
      <c r="X66" s="232"/>
      <c r="Y66" s="232"/>
      <c r="Z66" s="232"/>
      <c r="AA66" s="232"/>
      <c r="AB66" s="232"/>
      <c r="AC66" s="232"/>
      <c r="AD66" s="232"/>
      <c r="AE66" s="232"/>
      <c r="AG66" s="51" t="s">
        <v>9</v>
      </c>
      <c r="AH66" s="51"/>
      <c r="AI66" s="51"/>
      <c r="AJ66" s="51"/>
      <c r="AK66" s="51"/>
      <c r="AL66" s="328" t="s">
        <v>252</v>
      </c>
      <c r="AM66" s="334"/>
      <c r="AN66" s="55"/>
      <c r="AO66" s="232"/>
      <c r="AP66" s="232"/>
      <c r="AQ66" s="232"/>
    </row>
    <row r="67" spans="1:43" ht="11.25" customHeight="1" x14ac:dyDescent="0.2">
      <c r="A67" s="478"/>
      <c r="B67" s="328"/>
      <c r="C67" s="479"/>
      <c r="D67" s="55"/>
      <c r="E67" s="232"/>
      <c r="F67" s="333"/>
      <c r="G67" s="333"/>
      <c r="H67" s="333"/>
      <c r="I67" s="333"/>
      <c r="J67" s="333"/>
      <c r="K67" s="333"/>
      <c r="L67" s="333"/>
      <c r="M67" s="333"/>
      <c r="N67" s="333"/>
      <c r="O67" s="333"/>
      <c r="P67" s="333"/>
      <c r="Q67" s="333"/>
      <c r="R67" s="333"/>
      <c r="S67" s="333"/>
      <c r="T67" s="333"/>
      <c r="U67" s="480"/>
      <c r="V67" s="55"/>
      <c r="X67" s="2"/>
      <c r="Y67" s="2"/>
      <c r="Z67" s="2"/>
      <c r="AA67" s="215"/>
      <c r="AB67" s="215"/>
      <c r="AC67" s="2"/>
      <c r="AD67" s="2"/>
      <c r="AE67" s="95"/>
      <c r="AF67" s="2"/>
      <c r="AG67" s="232"/>
      <c r="AH67" s="232"/>
      <c r="AI67" s="232"/>
      <c r="AJ67" s="232"/>
      <c r="AK67" s="232"/>
      <c r="AL67" s="328"/>
      <c r="AM67" s="334"/>
      <c r="AN67" s="55"/>
      <c r="AO67" s="232"/>
      <c r="AP67" s="232"/>
      <c r="AQ67" s="232"/>
    </row>
    <row r="68" spans="1:43" x14ac:dyDescent="0.2">
      <c r="A68" s="478"/>
      <c r="B68" s="328"/>
      <c r="C68" s="479"/>
      <c r="D68" s="55"/>
      <c r="E68" s="232"/>
      <c r="F68" s="2"/>
      <c r="H68" s="2"/>
      <c r="I68" s="2"/>
      <c r="J68" s="2"/>
      <c r="K68" s="2"/>
      <c r="L68" s="2"/>
      <c r="M68" s="2"/>
      <c r="N68" s="2"/>
      <c r="O68" s="2"/>
      <c r="P68" s="2"/>
      <c r="Q68" s="2"/>
      <c r="R68" s="2"/>
      <c r="S68" s="2"/>
      <c r="T68" s="2"/>
      <c r="U68" s="108"/>
      <c r="V68" s="55"/>
      <c r="W68" s="232" t="s">
        <v>253</v>
      </c>
      <c r="X68" s="2"/>
      <c r="Y68" s="2"/>
      <c r="Z68" s="91"/>
      <c r="AA68" s="91"/>
      <c r="AB68" s="91"/>
      <c r="AC68" s="91"/>
      <c r="AD68" s="91"/>
      <c r="AE68" s="91"/>
      <c r="AF68" s="91"/>
      <c r="AG68" s="91"/>
      <c r="AH68" s="91"/>
      <c r="AI68" s="91"/>
      <c r="AJ68" s="91"/>
      <c r="AK68" s="91"/>
      <c r="AL68" s="328" t="s">
        <v>254</v>
      </c>
      <c r="AM68" s="334"/>
      <c r="AN68" s="55"/>
      <c r="AO68" s="232"/>
      <c r="AP68" s="232"/>
      <c r="AQ68" s="232"/>
    </row>
    <row r="69" spans="1:43" x14ac:dyDescent="0.2">
      <c r="A69" s="478"/>
      <c r="B69" s="328"/>
      <c r="C69" s="479"/>
      <c r="D69" s="55"/>
      <c r="E69" s="313"/>
      <c r="F69" s="313"/>
      <c r="G69" s="313"/>
      <c r="H69" s="313"/>
      <c r="I69" s="313"/>
      <c r="J69" s="313"/>
      <c r="K69" s="313"/>
      <c r="L69" s="313"/>
      <c r="M69" s="313"/>
      <c r="N69" s="313"/>
      <c r="O69" s="313"/>
      <c r="P69" s="313"/>
      <c r="Q69" s="313"/>
      <c r="R69" s="313"/>
      <c r="S69" s="313"/>
      <c r="T69" s="313"/>
      <c r="U69" s="334"/>
      <c r="V69" s="55"/>
      <c r="W69" s="313"/>
      <c r="X69" s="2"/>
      <c r="Y69" s="2"/>
      <c r="Z69" s="663" t="s">
        <v>102</v>
      </c>
      <c r="AA69" s="663"/>
      <c r="AB69" s="663"/>
      <c r="AC69" s="663"/>
      <c r="AD69" s="663"/>
      <c r="AE69" s="663"/>
      <c r="AF69" s="663"/>
      <c r="AG69" s="663"/>
      <c r="AH69" s="663"/>
      <c r="AI69" s="663"/>
      <c r="AJ69" s="663"/>
      <c r="AK69" s="663"/>
      <c r="AL69" s="93"/>
      <c r="AM69" s="334"/>
      <c r="AN69" s="55"/>
      <c r="AO69" s="232"/>
      <c r="AP69" s="232"/>
      <c r="AQ69" s="232"/>
    </row>
    <row r="70" spans="1:43" ht="6" customHeight="1" x14ac:dyDescent="0.2">
      <c r="A70" s="91"/>
      <c r="B70" s="90"/>
      <c r="C70" s="52"/>
      <c r="D70" s="28"/>
      <c r="E70" s="91"/>
      <c r="F70" s="91"/>
      <c r="G70" s="91"/>
      <c r="H70" s="91"/>
      <c r="I70" s="91"/>
      <c r="J70" s="91"/>
      <c r="K70" s="91"/>
      <c r="L70" s="91"/>
      <c r="M70" s="91"/>
      <c r="N70" s="91"/>
      <c r="O70" s="91"/>
      <c r="P70" s="91"/>
      <c r="Q70" s="91"/>
      <c r="R70" s="91"/>
      <c r="S70" s="91"/>
      <c r="T70" s="91"/>
      <c r="U70" s="52"/>
      <c r="V70" s="28"/>
      <c r="W70" s="91"/>
      <c r="X70" s="91"/>
      <c r="Y70" s="91"/>
      <c r="Z70" s="91"/>
      <c r="AA70" s="91"/>
      <c r="AB70" s="91"/>
      <c r="AC70" s="91"/>
      <c r="AD70" s="91"/>
      <c r="AE70" s="91"/>
      <c r="AF70" s="91"/>
      <c r="AG70" s="91"/>
      <c r="AH70" s="91"/>
      <c r="AI70" s="91"/>
      <c r="AJ70" s="91"/>
      <c r="AK70" s="91"/>
      <c r="AL70" s="92"/>
      <c r="AM70" s="52"/>
      <c r="AN70" s="28"/>
      <c r="AO70" s="91"/>
      <c r="AP70" s="91"/>
      <c r="AQ70" s="91"/>
    </row>
    <row r="71" spans="1:43" ht="6" customHeight="1" x14ac:dyDescent="0.2">
      <c r="A71" s="18"/>
      <c r="B71" s="326"/>
      <c r="C71" s="50"/>
      <c r="D71" s="29"/>
      <c r="E71" s="18"/>
      <c r="F71" s="18"/>
      <c r="G71" s="18"/>
      <c r="H71" s="18"/>
      <c r="I71" s="18"/>
      <c r="J71" s="18"/>
      <c r="K71" s="18"/>
      <c r="L71" s="18"/>
      <c r="M71" s="18"/>
      <c r="N71" s="18"/>
      <c r="O71" s="18"/>
      <c r="P71" s="18"/>
      <c r="Q71" s="18"/>
      <c r="R71" s="18"/>
      <c r="S71" s="18"/>
      <c r="T71" s="18"/>
      <c r="U71" s="50"/>
      <c r="V71" s="29"/>
      <c r="W71" s="18"/>
      <c r="X71" s="18"/>
      <c r="Y71" s="18"/>
      <c r="Z71" s="18"/>
      <c r="AA71" s="18"/>
      <c r="AB71" s="18"/>
      <c r="AC71" s="18"/>
      <c r="AD71" s="18"/>
      <c r="AE71" s="18"/>
      <c r="AF71" s="18"/>
      <c r="AG71" s="18"/>
      <c r="AH71" s="18"/>
      <c r="AI71" s="18"/>
      <c r="AJ71" s="18"/>
      <c r="AK71" s="18"/>
      <c r="AL71" s="26"/>
      <c r="AM71" s="50"/>
      <c r="AN71" s="29"/>
      <c r="AO71" s="18"/>
      <c r="AP71" s="18"/>
      <c r="AQ71" s="18"/>
    </row>
    <row r="72" spans="1:43" ht="11.25" customHeight="1" x14ac:dyDescent="0.2">
      <c r="A72" s="232"/>
      <c r="B72" s="328">
        <v>1110</v>
      </c>
      <c r="C72" s="334"/>
      <c r="D72" s="55"/>
      <c r="E72" s="671" t="str">
        <f ca="1">VLOOKUP(INDIRECT(ADDRESS(ROW(),COLUMN()-3)),Language_Translations,MATCH(Language_Selected,Language_Options,0),FALSE)</f>
        <v>Now I would like to ask you some questions about drinking alcohol. Have you ever consumed any alcohol, such as beer, wine, spirits, or [ADD OTHER LOCAL EXAMPLES]?</v>
      </c>
      <c r="F72" s="671"/>
      <c r="G72" s="671"/>
      <c r="H72" s="671"/>
      <c r="I72" s="671"/>
      <c r="J72" s="671"/>
      <c r="K72" s="671"/>
      <c r="L72" s="671"/>
      <c r="M72" s="671"/>
      <c r="N72" s="671"/>
      <c r="O72" s="671"/>
      <c r="P72" s="671"/>
      <c r="Q72" s="671"/>
      <c r="R72" s="671"/>
      <c r="S72" s="671"/>
      <c r="T72" s="671"/>
      <c r="U72" s="334"/>
      <c r="V72" s="55"/>
      <c r="W72" s="232" t="s">
        <v>112</v>
      </c>
      <c r="X72" s="232"/>
      <c r="Y72" s="51" t="s">
        <v>9</v>
      </c>
      <c r="Z72" s="51"/>
      <c r="AA72" s="51"/>
      <c r="AB72" s="51"/>
      <c r="AC72" s="51"/>
      <c r="AD72" s="51"/>
      <c r="AE72" s="51"/>
      <c r="AF72" s="51"/>
      <c r="AG72" s="51"/>
      <c r="AH72" s="51"/>
      <c r="AI72" s="51"/>
      <c r="AJ72" s="51"/>
      <c r="AK72" s="51"/>
      <c r="AL72" s="89" t="s">
        <v>87</v>
      </c>
      <c r="AM72" s="334"/>
      <c r="AN72" s="55"/>
      <c r="AO72" s="232"/>
      <c r="AP72" s="232"/>
      <c r="AQ72" s="232"/>
    </row>
    <row r="73" spans="1:43" ht="11.25" customHeight="1" x14ac:dyDescent="0.2">
      <c r="A73" s="232"/>
      <c r="B73" s="328"/>
      <c r="C73" s="334"/>
      <c r="D73" s="55"/>
      <c r="E73" s="671"/>
      <c r="F73" s="671"/>
      <c r="G73" s="671"/>
      <c r="H73" s="671"/>
      <c r="I73" s="671"/>
      <c r="J73" s="671"/>
      <c r="K73" s="671"/>
      <c r="L73" s="671"/>
      <c r="M73" s="671"/>
      <c r="N73" s="671"/>
      <c r="O73" s="671"/>
      <c r="P73" s="671"/>
      <c r="Q73" s="671"/>
      <c r="R73" s="671"/>
      <c r="S73" s="671"/>
      <c r="T73" s="671"/>
      <c r="U73" s="334"/>
      <c r="V73" s="55"/>
      <c r="W73" s="232" t="s">
        <v>113</v>
      </c>
      <c r="X73" s="232"/>
      <c r="Y73" s="51" t="s">
        <v>9</v>
      </c>
      <c r="Z73" s="51"/>
      <c r="AA73" s="51"/>
      <c r="AB73" s="51"/>
      <c r="AC73" s="51"/>
      <c r="AD73" s="51"/>
      <c r="AE73" s="51"/>
      <c r="AF73" s="51"/>
      <c r="AG73" s="51"/>
      <c r="AH73" s="51"/>
      <c r="AI73" s="51"/>
      <c r="AJ73" s="51"/>
      <c r="AK73" s="51"/>
      <c r="AL73" s="89" t="s">
        <v>89</v>
      </c>
      <c r="AM73" s="334"/>
      <c r="AN73" s="55"/>
      <c r="AO73" s="232"/>
      <c r="AP73" s="330">
        <v>1113</v>
      </c>
      <c r="AQ73" s="232"/>
    </row>
    <row r="74" spans="1:43" ht="11.25" customHeight="1" x14ac:dyDescent="0.2">
      <c r="A74" s="232"/>
      <c r="B74" s="328"/>
      <c r="C74" s="334"/>
      <c r="D74" s="55"/>
      <c r="E74" s="671"/>
      <c r="F74" s="671"/>
      <c r="G74" s="671"/>
      <c r="H74" s="671"/>
      <c r="I74" s="671"/>
      <c r="J74" s="671"/>
      <c r="K74" s="671"/>
      <c r="L74" s="671"/>
      <c r="M74" s="671"/>
      <c r="N74" s="671"/>
      <c r="O74" s="671"/>
      <c r="P74" s="671"/>
      <c r="Q74" s="671"/>
      <c r="R74" s="671"/>
      <c r="S74" s="671"/>
      <c r="T74" s="671"/>
      <c r="U74" s="334"/>
      <c r="V74" s="55"/>
      <c r="W74" s="232"/>
      <c r="X74" s="232"/>
      <c r="Y74" s="51"/>
      <c r="Z74" s="51"/>
      <c r="AA74" s="51"/>
      <c r="AB74" s="51"/>
      <c r="AC74" s="51"/>
      <c r="AD74" s="51"/>
      <c r="AE74" s="51"/>
      <c r="AF74" s="51"/>
      <c r="AG74" s="51"/>
      <c r="AH74" s="51"/>
      <c r="AI74" s="51"/>
      <c r="AJ74" s="51"/>
      <c r="AK74" s="51"/>
      <c r="AL74" s="89"/>
      <c r="AM74" s="334"/>
      <c r="AN74" s="232"/>
      <c r="AO74" s="232"/>
      <c r="AP74" s="330"/>
      <c r="AQ74" s="232"/>
    </row>
    <row r="75" spans="1:43" ht="11.25" customHeight="1" x14ac:dyDescent="0.2">
      <c r="A75" s="232"/>
      <c r="B75" s="328"/>
      <c r="C75" s="334"/>
      <c r="D75" s="55"/>
      <c r="E75" s="671"/>
      <c r="F75" s="671"/>
      <c r="G75" s="671"/>
      <c r="H75" s="671"/>
      <c r="I75" s="671"/>
      <c r="J75" s="671"/>
      <c r="K75" s="671"/>
      <c r="L75" s="671"/>
      <c r="M75" s="671"/>
      <c r="N75" s="671"/>
      <c r="O75" s="671"/>
      <c r="P75" s="671"/>
      <c r="Q75" s="671"/>
      <c r="R75" s="671"/>
      <c r="S75" s="671"/>
      <c r="T75" s="671"/>
      <c r="U75" s="334"/>
      <c r="V75" s="55"/>
      <c r="W75" s="232"/>
      <c r="X75" s="232"/>
      <c r="Y75" s="51"/>
      <c r="Z75" s="51"/>
      <c r="AA75" s="51"/>
      <c r="AB75" s="51"/>
      <c r="AC75" s="51"/>
      <c r="AD75" s="51"/>
      <c r="AE75" s="51"/>
      <c r="AF75" s="51"/>
      <c r="AG75" s="51"/>
      <c r="AH75" s="51"/>
      <c r="AI75" s="51"/>
      <c r="AJ75" s="51"/>
      <c r="AK75" s="51"/>
      <c r="AL75" s="89"/>
      <c r="AM75" s="334"/>
      <c r="AN75" s="232"/>
      <c r="AO75" s="232"/>
      <c r="AP75" s="232"/>
      <c r="AQ75" s="232"/>
    </row>
    <row r="76" spans="1:43" x14ac:dyDescent="0.2">
      <c r="A76" s="232"/>
      <c r="B76" s="93"/>
      <c r="C76" s="334"/>
      <c r="D76" s="55"/>
      <c r="E76" s="671"/>
      <c r="F76" s="671"/>
      <c r="G76" s="671"/>
      <c r="H76" s="671"/>
      <c r="I76" s="671"/>
      <c r="J76" s="671"/>
      <c r="K76" s="671"/>
      <c r="L76" s="671"/>
      <c r="M76" s="671"/>
      <c r="N76" s="671"/>
      <c r="O76" s="671"/>
      <c r="P76" s="671"/>
      <c r="Q76" s="671"/>
      <c r="R76" s="671"/>
      <c r="S76" s="671"/>
      <c r="T76" s="671"/>
      <c r="U76" s="334"/>
      <c r="V76" s="55"/>
      <c r="AL76"/>
      <c r="AM76" s="122"/>
      <c r="AQ76" s="232"/>
    </row>
    <row r="77" spans="1:43" ht="6" customHeight="1" x14ac:dyDescent="0.2">
      <c r="A77" s="91"/>
      <c r="B77" s="90"/>
      <c r="C77" s="52"/>
      <c r="D77" s="28"/>
      <c r="E77" s="91"/>
      <c r="F77" s="91"/>
      <c r="G77" s="91"/>
      <c r="H77" s="91"/>
      <c r="I77" s="91"/>
      <c r="J77" s="91"/>
      <c r="K77" s="91"/>
      <c r="L77" s="91"/>
      <c r="M77" s="91"/>
      <c r="N77" s="91"/>
      <c r="O77" s="91"/>
      <c r="P77" s="91"/>
      <c r="Q77" s="91"/>
      <c r="R77" s="91"/>
      <c r="S77" s="91"/>
      <c r="T77" s="91"/>
      <c r="U77" s="52"/>
      <c r="V77" s="28"/>
      <c r="W77" s="91"/>
      <c r="X77" s="91"/>
      <c r="Y77" s="91"/>
      <c r="Z77" s="91"/>
      <c r="AA77" s="91"/>
      <c r="AB77" s="91"/>
      <c r="AC77" s="91"/>
      <c r="AD77" s="91"/>
      <c r="AE77" s="91"/>
      <c r="AF77" s="91"/>
      <c r="AG77" s="91"/>
      <c r="AH77" s="91"/>
      <c r="AI77" s="91"/>
      <c r="AJ77" s="91"/>
      <c r="AK77" s="91"/>
      <c r="AL77" s="92"/>
      <c r="AM77" s="52"/>
      <c r="AN77" s="28"/>
      <c r="AO77" s="91"/>
      <c r="AP77" s="91"/>
      <c r="AQ77" s="91"/>
    </row>
    <row r="78" spans="1:43" ht="6" customHeight="1" x14ac:dyDescent="0.2">
      <c r="A78" s="18"/>
      <c r="B78" s="326"/>
      <c r="C78" s="50"/>
      <c r="D78" s="29"/>
      <c r="E78" s="18"/>
      <c r="F78" s="18"/>
      <c r="G78" s="18"/>
      <c r="H78" s="18"/>
      <c r="I78" s="18"/>
      <c r="J78" s="18"/>
      <c r="K78" s="18"/>
      <c r="L78" s="18"/>
      <c r="M78" s="18"/>
      <c r="N78" s="18"/>
      <c r="O78" s="18"/>
      <c r="P78" s="18"/>
      <c r="Q78" s="18"/>
      <c r="R78" s="18"/>
      <c r="S78" s="18"/>
      <c r="T78" s="18"/>
      <c r="U78" s="50"/>
      <c r="V78" s="29"/>
      <c r="W78" s="18"/>
      <c r="X78" s="18"/>
      <c r="Y78" s="18"/>
      <c r="Z78" s="18"/>
      <c r="AA78" s="18"/>
      <c r="AB78" s="18"/>
      <c r="AC78" s="18"/>
      <c r="AD78" s="18"/>
      <c r="AE78" s="18"/>
      <c r="AF78" s="18"/>
      <c r="AG78" s="18"/>
      <c r="AH78" s="18"/>
      <c r="AI78" s="18"/>
      <c r="AJ78" s="18"/>
      <c r="AK78" s="18"/>
      <c r="AL78" s="26"/>
      <c r="AM78" s="50"/>
      <c r="AN78" s="29"/>
      <c r="AO78" s="18"/>
      <c r="AP78" s="18"/>
      <c r="AQ78" s="18"/>
    </row>
    <row r="79" spans="1:43" ht="11.25" customHeight="1" x14ac:dyDescent="0.2">
      <c r="A79" s="232"/>
      <c r="B79" s="328">
        <v>1111</v>
      </c>
      <c r="C79" s="334"/>
      <c r="D79" s="55"/>
      <c r="E79" s="700" t="str">
        <f ca="1">VLOOKUP(INDIRECT(ADDRESS(ROW(),COLUMN()-3)),Language_Translations,MATCH(Language_Selected,Language_Options,0),FALSE)</f>
        <v>During the last one month, on how many days did you have an alcoholic drink?</v>
      </c>
      <c r="F79" s="700"/>
      <c r="G79" s="700"/>
      <c r="H79" s="700"/>
      <c r="I79" s="700"/>
      <c r="J79" s="700"/>
      <c r="K79" s="700"/>
      <c r="L79" s="700"/>
      <c r="M79" s="700"/>
      <c r="N79" s="700"/>
      <c r="O79" s="700"/>
      <c r="P79" s="700"/>
      <c r="Q79" s="700"/>
      <c r="R79" s="700"/>
      <c r="S79" s="700"/>
      <c r="T79" s="700"/>
      <c r="U79" s="254"/>
      <c r="V79" s="123"/>
      <c r="AM79" s="334"/>
      <c r="AN79" s="55"/>
      <c r="AO79" s="232"/>
      <c r="AP79" s="95"/>
      <c r="AQ79" s="95"/>
    </row>
    <row r="80" spans="1:43" ht="11.25" customHeight="1" x14ac:dyDescent="0.2">
      <c r="A80" s="232"/>
      <c r="B80" s="328"/>
      <c r="C80" s="334"/>
      <c r="D80" s="55"/>
      <c r="E80" s="700"/>
      <c r="F80" s="700"/>
      <c r="G80" s="700"/>
      <c r="H80" s="700"/>
      <c r="I80" s="700"/>
      <c r="J80" s="700"/>
      <c r="K80" s="700"/>
      <c r="L80" s="700"/>
      <c r="M80" s="700"/>
      <c r="N80" s="700"/>
      <c r="O80" s="700"/>
      <c r="P80" s="700"/>
      <c r="Q80" s="700"/>
      <c r="R80" s="700"/>
      <c r="S80" s="700"/>
      <c r="T80" s="700"/>
      <c r="U80" s="254"/>
      <c r="V80" s="123"/>
      <c r="W80" t="s">
        <v>1076</v>
      </c>
      <c r="AF80" s="111" t="s">
        <v>9</v>
      </c>
      <c r="AG80" s="111"/>
      <c r="AH80" s="111"/>
      <c r="AI80" s="111"/>
      <c r="AJ80" s="111"/>
      <c r="AK80" s="111"/>
      <c r="AL80" s="321" t="s">
        <v>379</v>
      </c>
      <c r="AM80" s="334"/>
      <c r="AN80" s="55"/>
      <c r="AO80" s="232"/>
      <c r="AP80" s="330">
        <v>1113</v>
      </c>
      <c r="AQ80" s="95"/>
    </row>
    <row r="81" spans="1:43" ht="11.25" customHeight="1" x14ac:dyDescent="0.2">
      <c r="A81" s="232"/>
      <c r="B81" s="328"/>
      <c r="C81" s="334"/>
      <c r="D81" s="55"/>
      <c r="E81" s="700"/>
      <c r="F81" s="700"/>
      <c r="G81" s="700"/>
      <c r="H81" s="700"/>
      <c r="I81" s="700"/>
      <c r="J81" s="700"/>
      <c r="K81" s="700"/>
      <c r="L81" s="700"/>
      <c r="M81" s="700"/>
      <c r="N81" s="700"/>
      <c r="O81" s="700"/>
      <c r="P81" s="700"/>
      <c r="Q81" s="700"/>
      <c r="R81" s="700"/>
      <c r="S81" s="700"/>
      <c r="T81" s="700"/>
      <c r="U81" s="254"/>
      <c r="V81" s="123"/>
      <c r="AM81" s="334"/>
      <c r="AN81" s="55"/>
      <c r="AO81" s="232"/>
      <c r="AP81" s="95"/>
      <c r="AQ81" s="95"/>
    </row>
    <row r="82" spans="1:43" ht="11.25" customHeight="1" x14ac:dyDescent="0.2">
      <c r="A82" s="232"/>
      <c r="B82" s="328"/>
      <c r="C82" s="334"/>
      <c r="D82" s="55"/>
      <c r="E82" s="700" t="s">
        <v>1851</v>
      </c>
      <c r="F82" s="700"/>
      <c r="G82" s="700"/>
      <c r="H82" s="700"/>
      <c r="I82" s="700"/>
      <c r="J82" s="700"/>
      <c r="K82" s="700"/>
      <c r="L82" s="700"/>
      <c r="M82" s="700"/>
      <c r="N82" s="700"/>
      <c r="O82" s="700"/>
      <c r="P82" s="700"/>
      <c r="Q82" s="700"/>
      <c r="R82" s="700"/>
      <c r="S82" s="700"/>
      <c r="T82" s="700"/>
      <c r="U82" s="254"/>
      <c r="V82" s="123"/>
      <c r="AI82" s="381"/>
      <c r="AJ82" s="212"/>
      <c r="AK82" s="381"/>
      <c r="AL82" s="511"/>
      <c r="AM82" s="334"/>
      <c r="AN82" s="55"/>
      <c r="AO82" s="232"/>
      <c r="AP82" s="95"/>
      <c r="AQ82" s="95"/>
    </row>
    <row r="83" spans="1:43" ht="11.25" customHeight="1" x14ac:dyDescent="0.2">
      <c r="A83" s="232"/>
      <c r="B83" s="328"/>
      <c r="C83" s="334"/>
      <c r="D83" s="55"/>
      <c r="E83" s="700"/>
      <c r="F83" s="700"/>
      <c r="G83" s="700"/>
      <c r="H83" s="700"/>
      <c r="I83" s="700"/>
      <c r="J83" s="700"/>
      <c r="K83" s="700"/>
      <c r="L83" s="700"/>
      <c r="M83" s="700"/>
      <c r="N83" s="700"/>
      <c r="O83" s="700"/>
      <c r="P83" s="700"/>
      <c r="Q83" s="700"/>
      <c r="R83" s="700"/>
      <c r="S83" s="700"/>
      <c r="T83" s="700"/>
      <c r="U83" s="254"/>
      <c r="V83" s="123"/>
      <c r="W83" t="s">
        <v>1077</v>
      </c>
      <c r="AC83" s="111" t="s">
        <v>9</v>
      </c>
      <c r="AD83" s="111"/>
      <c r="AE83" s="111"/>
      <c r="AF83" s="111"/>
      <c r="AG83" s="111"/>
      <c r="AH83" s="111"/>
      <c r="AI83" s="257"/>
      <c r="AJ83" s="94"/>
      <c r="AK83" s="257"/>
      <c r="AL83" s="508"/>
      <c r="AM83" s="334"/>
      <c r="AN83" s="55"/>
      <c r="AO83" s="232"/>
      <c r="AP83" s="95"/>
      <c r="AQ83" s="95"/>
    </row>
    <row r="84" spans="1:43" ht="6" customHeight="1" x14ac:dyDescent="0.2">
      <c r="A84" s="232"/>
      <c r="B84" s="328"/>
      <c r="C84" s="334"/>
      <c r="D84" s="55"/>
      <c r="E84" s="700"/>
      <c r="F84" s="700"/>
      <c r="G84" s="700"/>
      <c r="H84" s="700"/>
      <c r="I84" s="700"/>
      <c r="J84" s="700"/>
      <c r="K84" s="700"/>
      <c r="L84" s="700"/>
      <c r="M84" s="700"/>
      <c r="N84" s="700"/>
      <c r="O84" s="700"/>
      <c r="P84" s="700"/>
      <c r="Q84" s="700"/>
      <c r="R84" s="700"/>
      <c r="S84" s="700"/>
      <c r="T84" s="700"/>
      <c r="U84" s="254"/>
      <c r="V84" s="123"/>
      <c r="AC84" s="111"/>
      <c r="AD84" s="111"/>
      <c r="AE84" s="111"/>
      <c r="AF84" s="111"/>
      <c r="AG84" s="111"/>
      <c r="AH84" s="111"/>
      <c r="AM84" s="334"/>
      <c r="AN84" s="55"/>
      <c r="AO84" s="232"/>
      <c r="AP84" s="95"/>
      <c r="AQ84" s="95"/>
    </row>
    <row r="85" spans="1:43" ht="11.25" customHeight="1" x14ac:dyDescent="0.2">
      <c r="A85" s="232"/>
      <c r="B85" s="328"/>
      <c r="C85" s="334"/>
      <c r="D85" s="55"/>
      <c r="E85" s="700"/>
      <c r="F85" s="700"/>
      <c r="G85" s="700"/>
      <c r="H85" s="700"/>
      <c r="I85" s="700"/>
      <c r="J85" s="700"/>
      <c r="K85" s="700"/>
      <c r="L85" s="700"/>
      <c r="M85" s="700"/>
      <c r="N85" s="700"/>
      <c r="O85" s="700"/>
      <c r="P85" s="700"/>
      <c r="Q85" s="700"/>
      <c r="R85" s="700"/>
      <c r="S85" s="700"/>
      <c r="T85" s="700"/>
      <c r="U85" s="254"/>
      <c r="V85" s="123"/>
      <c r="AC85" s="111"/>
      <c r="AD85" s="111"/>
      <c r="AE85" s="111"/>
      <c r="AF85" s="111"/>
      <c r="AG85" s="111"/>
      <c r="AH85" s="111"/>
      <c r="AM85" s="334"/>
      <c r="AN85" s="55"/>
      <c r="AO85" s="232"/>
      <c r="AP85" s="95"/>
      <c r="AQ85" s="95"/>
    </row>
    <row r="86" spans="1:43" ht="11.25" customHeight="1" x14ac:dyDescent="0.2">
      <c r="A86" s="232"/>
      <c r="B86" s="328"/>
      <c r="C86" s="334"/>
      <c r="D86" s="55"/>
      <c r="E86" s="700"/>
      <c r="F86" s="700"/>
      <c r="G86" s="700"/>
      <c r="H86" s="700"/>
      <c r="I86" s="700"/>
      <c r="J86" s="700"/>
      <c r="K86" s="700"/>
      <c r="L86" s="700"/>
      <c r="M86" s="700"/>
      <c r="N86" s="700"/>
      <c r="O86" s="700"/>
      <c r="P86" s="700"/>
      <c r="Q86" s="700"/>
      <c r="R86" s="700"/>
      <c r="S86" s="700"/>
      <c r="T86" s="700"/>
      <c r="U86" s="254"/>
      <c r="V86" s="123"/>
      <c r="W86" t="s">
        <v>1078</v>
      </c>
      <c r="AH86" s="111" t="s">
        <v>9</v>
      </c>
      <c r="AI86" s="111"/>
      <c r="AJ86" s="111"/>
      <c r="AK86" s="111"/>
      <c r="AL86" s="84" t="s">
        <v>75</v>
      </c>
      <c r="AM86" s="334"/>
      <c r="AN86" s="55"/>
      <c r="AO86" s="232"/>
      <c r="AP86" s="95"/>
      <c r="AQ86" s="95"/>
    </row>
    <row r="87" spans="1:43" ht="6" customHeight="1" x14ac:dyDescent="0.2">
      <c r="A87" s="91"/>
      <c r="B87" s="90"/>
      <c r="C87" s="52"/>
      <c r="D87" s="28"/>
      <c r="E87" s="94"/>
      <c r="F87" s="94"/>
      <c r="G87" s="94"/>
      <c r="H87" s="94"/>
      <c r="I87" s="94"/>
      <c r="J87" s="94"/>
      <c r="K87" s="94"/>
      <c r="L87" s="94"/>
      <c r="M87" s="94"/>
      <c r="N87" s="94"/>
      <c r="O87" s="94"/>
      <c r="P87" s="94"/>
      <c r="Q87" s="94"/>
      <c r="R87" s="94"/>
      <c r="S87" s="94"/>
      <c r="T87" s="94"/>
      <c r="U87" s="124"/>
      <c r="V87" s="257"/>
      <c r="W87" s="94"/>
      <c r="X87" s="94"/>
      <c r="Y87" s="94"/>
      <c r="Z87" s="94"/>
      <c r="AA87" s="94"/>
      <c r="AB87" s="94"/>
      <c r="AC87" s="94"/>
      <c r="AD87" s="94"/>
      <c r="AE87" s="94"/>
      <c r="AF87" s="94"/>
      <c r="AG87" s="94"/>
      <c r="AH87" s="94"/>
      <c r="AI87" s="94"/>
      <c r="AJ87" s="94"/>
      <c r="AK87" s="94"/>
      <c r="AL87" s="447"/>
      <c r="AM87" s="52"/>
      <c r="AN87" s="28"/>
      <c r="AO87" s="91"/>
      <c r="AP87" s="91"/>
      <c r="AQ87" s="91"/>
    </row>
    <row r="88" spans="1:43" ht="6" customHeight="1" x14ac:dyDescent="0.2">
      <c r="A88" s="18"/>
      <c r="B88" s="326"/>
      <c r="C88" s="50"/>
      <c r="D88" s="29"/>
      <c r="E88" s="212"/>
      <c r="F88" s="212"/>
      <c r="G88" s="212"/>
      <c r="H88" s="212"/>
      <c r="I88" s="212"/>
      <c r="J88" s="212"/>
      <c r="K88" s="212"/>
      <c r="L88" s="212"/>
      <c r="M88" s="212"/>
      <c r="N88" s="212"/>
      <c r="O88" s="212"/>
      <c r="P88" s="212"/>
      <c r="Q88" s="212"/>
      <c r="R88" s="212"/>
      <c r="S88" s="212"/>
      <c r="T88" s="212"/>
      <c r="U88" s="380"/>
      <c r="V88" s="381"/>
      <c r="W88" s="212"/>
      <c r="X88" s="212"/>
      <c r="Y88" s="212"/>
      <c r="Z88" s="212"/>
      <c r="AA88" s="212"/>
      <c r="AB88" s="212"/>
      <c r="AC88" s="212"/>
      <c r="AD88" s="212"/>
      <c r="AE88" s="212"/>
      <c r="AF88" s="212"/>
      <c r="AG88" s="212"/>
      <c r="AH88" s="212"/>
      <c r="AI88" s="212"/>
      <c r="AJ88" s="212"/>
      <c r="AK88" s="212"/>
      <c r="AL88" s="214"/>
      <c r="AM88" s="50"/>
      <c r="AN88" s="29"/>
      <c r="AO88" s="18"/>
      <c r="AP88" s="18"/>
      <c r="AQ88" s="18"/>
    </row>
    <row r="89" spans="1:43" ht="11.25" customHeight="1" x14ac:dyDescent="0.2">
      <c r="A89" s="232"/>
      <c r="B89" s="328">
        <v>1112</v>
      </c>
      <c r="C89" s="334"/>
      <c r="D89" s="55"/>
      <c r="E89" s="700" t="str">
        <f ca="1">VLOOKUP(INDIRECT(ADDRESS(ROW(),COLUMN()-3)),Language_Translations,MATCH(Language_Selected,Language_Options,0),FALSE)</f>
        <v>We count one drink of alcohol as one can or bottle of beer, one glass of wine, one shot of spirits, or one cup of [ADD OTHER LOCAL EXAMPLES]. In the last one month, on the days that you drank alcohol, how many drinks did you usually have per day?</v>
      </c>
      <c r="F89" s="700"/>
      <c r="G89" s="700"/>
      <c r="H89" s="700"/>
      <c r="I89" s="700"/>
      <c r="J89" s="700"/>
      <c r="K89" s="700"/>
      <c r="L89" s="700"/>
      <c r="M89" s="700"/>
      <c r="N89" s="700"/>
      <c r="O89" s="700"/>
      <c r="P89" s="700"/>
      <c r="Q89" s="700"/>
      <c r="R89" s="700"/>
      <c r="S89" s="700"/>
      <c r="T89" s="700"/>
      <c r="U89" s="254"/>
      <c r="V89" s="123"/>
      <c r="AL89"/>
      <c r="AM89" s="334"/>
      <c r="AN89" s="55"/>
      <c r="AO89" s="232"/>
      <c r="AP89" s="95"/>
      <c r="AQ89" s="95"/>
    </row>
    <row r="90" spans="1:43" ht="11.25" customHeight="1" x14ac:dyDescent="0.2">
      <c r="A90" s="232"/>
      <c r="B90" s="328"/>
      <c r="C90" s="334"/>
      <c r="D90" s="55"/>
      <c r="E90" s="700"/>
      <c r="F90" s="700"/>
      <c r="G90" s="700"/>
      <c r="H90" s="700"/>
      <c r="I90" s="700"/>
      <c r="J90" s="700"/>
      <c r="K90" s="700"/>
      <c r="L90" s="700"/>
      <c r="M90" s="700"/>
      <c r="N90" s="700"/>
      <c r="O90" s="700"/>
      <c r="P90" s="700"/>
      <c r="Q90" s="700"/>
      <c r="R90" s="700"/>
      <c r="S90" s="700"/>
      <c r="T90" s="700"/>
      <c r="U90" s="254"/>
      <c r="V90" s="123"/>
      <c r="W90" t="s">
        <v>1079</v>
      </c>
      <c r="AI90" s="111" t="s">
        <v>9</v>
      </c>
      <c r="AJ90" s="111"/>
      <c r="AK90" s="111"/>
      <c r="AL90" s="321" t="s">
        <v>379</v>
      </c>
      <c r="AM90" s="334"/>
      <c r="AN90" s="55"/>
      <c r="AO90" s="232"/>
      <c r="AP90" s="95"/>
      <c r="AQ90" s="95"/>
    </row>
    <row r="91" spans="1:43" x14ac:dyDescent="0.2">
      <c r="A91" s="232"/>
      <c r="B91" s="328"/>
      <c r="C91" s="334"/>
      <c r="D91" s="55"/>
      <c r="E91" s="700"/>
      <c r="F91" s="700"/>
      <c r="G91" s="700"/>
      <c r="H91" s="700"/>
      <c r="I91" s="700"/>
      <c r="J91" s="700"/>
      <c r="K91" s="700"/>
      <c r="L91" s="700"/>
      <c r="M91" s="700"/>
      <c r="N91" s="700"/>
      <c r="O91" s="700"/>
      <c r="P91" s="700"/>
      <c r="Q91" s="700"/>
      <c r="R91" s="700"/>
      <c r="S91" s="700"/>
      <c r="T91" s="700"/>
      <c r="U91" s="254"/>
      <c r="V91" s="123"/>
      <c r="AD91" s="111"/>
      <c r="AE91" s="111"/>
      <c r="AF91" s="111"/>
      <c r="AG91" s="111"/>
      <c r="AH91" s="111"/>
      <c r="AM91" s="334"/>
      <c r="AN91" s="55"/>
      <c r="AO91" s="232"/>
      <c r="AP91" s="95"/>
      <c r="AQ91" s="95"/>
    </row>
    <row r="92" spans="1:43" x14ac:dyDescent="0.2">
      <c r="A92" s="232"/>
      <c r="B92" s="328"/>
      <c r="C92" s="334"/>
      <c r="D92" s="55"/>
      <c r="E92" s="700"/>
      <c r="F92" s="700"/>
      <c r="G92" s="700"/>
      <c r="H92" s="700"/>
      <c r="I92" s="700"/>
      <c r="J92" s="700"/>
      <c r="K92" s="700"/>
      <c r="L92" s="700"/>
      <c r="M92" s="700"/>
      <c r="N92" s="700"/>
      <c r="O92" s="700"/>
      <c r="P92" s="700"/>
      <c r="Q92" s="700"/>
      <c r="R92" s="700"/>
      <c r="S92" s="700"/>
      <c r="T92" s="700"/>
      <c r="U92" s="254"/>
      <c r="V92" s="123"/>
      <c r="AI92" s="381"/>
      <c r="AJ92" s="380"/>
      <c r="AK92" s="381"/>
      <c r="AL92" s="511"/>
      <c r="AM92" s="334"/>
      <c r="AN92" s="55"/>
      <c r="AO92" s="232"/>
      <c r="AP92" s="95"/>
      <c r="AQ92" s="95"/>
    </row>
    <row r="93" spans="1:43" x14ac:dyDescent="0.2">
      <c r="A93" s="232"/>
      <c r="B93" s="328"/>
      <c r="C93" s="334"/>
      <c r="D93" s="55"/>
      <c r="E93" s="700"/>
      <c r="F93" s="700"/>
      <c r="G93" s="700"/>
      <c r="H93" s="700"/>
      <c r="I93" s="700"/>
      <c r="J93" s="700"/>
      <c r="K93" s="700"/>
      <c r="L93" s="700"/>
      <c r="M93" s="700"/>
      <c r="N93" s="700"/>
      <c r="O93" s="700"/>
      <c r="P93" s="700"/>
      <c r="Q93" s="700"/>
      <c r="R93" s="700"/>
      <c r="S93" s="700"/>
      <c r="T93" s="700"/>
      <c r="U93" s="254"/>
      <c r="V93" s="123"/>
      <c r="W93" t="s">
        <v>1080</v>
      </c>
      <c r="AD93" s="111" t="s">
        <v>9</v>
      </c>
      <c r="AE93" s="111"/>
      <c r="AF93" s="111"/>
      <c r="AG93" s="111"/>
      <c r="AH93" s="111"/>
      <c r="AI93" s="257"/>
      <c r="AJ93" s="124"/>
      <c r="AK93" s="257"/>
      <c r="AL93" s="508"/>
      <c r="AM93" s="334"/>
      <c r="AN93" s="55"/>
      <c r="AO93" s="232"/>
      <c r="AP93" s="95"/>
      <c r="AQ93" s="95"/>
    </row>
    <row r="94" spans="1:43" x14ac:dyDescent="0.2">
      <c r="A94" s="232"/>
      <c r="B94" s="328"/>
      <c r="C94" s="334"/>
      <c r="D94" s="55"/>
      <c r="E94" s="460"/>
      <c r="F94" s="460"/>
      <c r="G94" s="460"/>
      <c r="H94" s="460"/>
      <c r="I94" s="460"/>
      <c r="J94" s="460"/>
      <c r="K94" s="460"/>
      <c r="L94" s="460"/>
      <c r="M94" s="460"/>
      <c r="N94" s="460"/>
      <c r="O94" s="460"/>
      <c r="P94" s="460"/>
      <c r="Q94" s="460"/>
      <c r="R94" s="460"/>
      <c r="S94" s="460"/>
      <c r="T94" s="460"/>
      <c r="U94" s="254"/>
      <c r="V94" s="123"/>
      <c r="AD94" s="111"/>
      <c r="AE94" s="111"/>
      <c r="AF94" s="111"/>
      <c r="AG94" s="111"/>
      <c r="AH94" s="111"/>
      <c r="AM94" s="334"/>
      <c r="AN94" s="55"/>
      <c r="AO94" s="232"/>
      <c r="AP94" s="95"/>
      <c r="AQ94" s="95"/>
    </row>
    <row r="95" spans="1:43" ht="10" customHeight="1" x14ac:dyDescent="0.2">
      <c r="A95" s="232"/>
      <c r="B95" s="328"/>
      <c r="C95" s="334"/>
      <c r="D95" s="55"/>
      <c r="E95" s="700" t="s">
        <v>1081</v>
      </c>
      <c r="F95" s="700"/>
      <c r="G95" s="700"/>
      <c r="H95" s="700"/>
      <c r="I95" s="700"/>
      <c r="J95" s="700"/>
      <c r="K95" s="700"/>
      <c r="L95" s="700"/>
      <c r="M95" s="700"/>
      <c r="N95" s="700"/>
      <c r="O95" s="700"/>
      <c r="P95" s="700"/>
      <c r="Q95" s="700"/>
      <c r="R95" s="700"/>
      <c r="S95" s="700"/>
      <c r="T95" s="700"/>
      <c r="U95" s="254"/>
      <c r="V95" s="123"/>
      <c r="AL95"/>
      <c r="AM95" s="334"/>
      <c r="AN95" s="55"/>
      <c r="AO95" s="232"/>
      <c r="AP95" s="95"/>
      <c r="AQ95" s="95"/>
    </row>
    <row r="96" spans="1:43" x14ac:dyDescent="0.2">
      <c r="A96" s="232"/>
      <c r="B96" s="328"/>
      <c r="C96" s="334"/>
      <c r="D96" s="55"/>
      <c r="E96" s="700"/>
      <c r="F96" s="700"/>
      <c r="G96" s="700"/>
      <c r="H96" s="700"/>
      <c r="I96" s="700"/>
      <c r="J96" s="700"/>
      <c r="K96" s="700"/>
      <c r="L96" s="700"/>
      <c r="M96" s="700"/>
      <c r="N96" s="700"/>
      <c r="O96" s="700"/>
      <c r="P96" s="700"/>
      <c r="Q96" s="700"/>
      <c r="R96" s="700"/>
      <c r="S96" s="700"/>
      <c r="T96" s="700"/>
      <c r="U96" s="254"/>
      <c r="V96" s="123"/>
      <c r="AL96"/>
      <c r="AM96" s="334"/>
      <c r="AN96" s="55"/>
      <c r="AO96" s="232"/>
      <c r="AP96" s="95"/>
      <c r="AQ96" s="95"/>
    </row>
    <row r="97" spans="1:43" ht="6" customHeight="1" x14ac:dyDescent="0.2">
      <c r="A97" s="91"/>
      <c r="B97" s="90"/>
      <c r="C97" s="52"/>
      <c r="D97" s="28"/>
      <c r="E97" s="91"/>
      <c r="F97" s="91"/>
      <c r="G97" s="91"/>
      <c r="H97" s="91"/>
      <c r="I97" s="91"/>
      <c r="J97" s="91"/>
      <c r="K97" s="91"/>
      <c r="L97" s="91"/>
      <c r="M97" s="91"/>
      <c r="N97" s="91"/>
      <c r="O97" s="91"/>
      <c r="P97" s="91"/>
      <c r="Q97" s="91"/>
      <c r="R97" s="91"/>
      <c r="S97" s="91"/>
      <c r="T97" s="91"/>
      <c r="U97" s="52"/>
      <c r="V97" s="28"/>
      <c r="W97" s="91"/>
      <c r="X97" s="91"/>
      <c r="Y97" s="91"/>
      <c r="Z97" s="91"/>
      <c r="AA97" s="91"/>
      <c r="AB97" s="91"/>
      <c r="AC97" s="91"/>
      <c r="AD97" s="91"/>
      <c r="AE97" s="91"/>
      <c r="AF97" s="91"/>
      <c r="AG97" s="91"/>
      <c r="AH97" s="91"/>
      <c r="AI97" s="91"/>
      <c r="AJ97" s="91"/>
      <c r="AK97" s="91"/>
      <c r="AL97" s="92"/>
      <c r="AM97" s="52"/>
      <c r="AN97" s="28"/>
      <c r="AO97" s="91"/>
      <c r="AP97" s="91"/>
      <c r="AQ97" s="91"/>
    </row>
    <row r="98" spans="1:43" ht="6" customHeight="1" x14ac:dyDescent="0.2">
      <c r="A98" s="232"/>
      <c r="B98" s="328"/>
      <c r="C98" s="334"/>
      <c r="D98" s="55"/>
      <c r="E98" s="232"/>
      <c r="F98" s="232"/>
      <c r="G98" s="232"/>
      <c r="H98" s="232"/>
      <c r="I98" s="232"/>
      <c r="J98" s="232"/>
      <c r="K98" s="232"/>
      <c r="L98" s="232"/>
      <c r="M98" s="232"/>
      <c r="N98" s="232"/>
      <c r="O98" s="232"/>
      <c r="P98" s="232"/>
      <c r="Q98" s="232"/>
      <c r="R98" s="232"/>
      <c r="S98" s="232"/>
      <c r="T98" s="232"/>
      <c r="U98" s="334"/>
      <c r="V98" s="55"/>
      <c r="W98" s="232"/>
      <c r="X98" s="232"/>
      <c r="Y98" s="232"/>
      <c r="Z98" s="232"/>
      <c r="AA98" s="232"/>
      <c r="AB98" s="232"/>
      <c r="AC98" s="232"/>
      <c r="AD98" s="232"/>
      <c r="AE98" s="232"/>
      <c r="AF98" s="232"/>
      <c r="AG98" s="232"/>
      <c r="AH98" s="232"/>
      <c r="AI98" s="232"/>
      <c r="AJ98" s="232"/>
      <c r="AK98" s="232"/>
      <c r="AL98" s="328"/>
      <c r="AM98" s="334"/>
      <c r="AN98" s="55"/>
      <c r="AO98" s="232"/>
      <c r="AP98" s="232"/>
      <c r="AQ98" s="232"/>
    </row>
    <row r="99" spans="1:43" x14ac:dyDescent="0.2">
      <c r="A99" s="232"/>
      <c r="B99" s="328">
        <v>1113</v>
      </c>
      <c r="C99" s="334"/>
      <c r="D99" s="55"/>
      <c r="E99" s="671" t="str">
        <f ca="1">VLOOKUP(INDIRECT(ADDRESS(ROW(),COLUMN()-3)),Language_Translations,MATCH(Language_Selected,Language_Options,0),FALSE)</f>
        <v>Many different factors can prevent women from getting medical advice or treatment for themselves. When you are sick and want to get medical advice or treatment, is each of the following a big problem or not a big problem:</v>
      </c>
      <c r="F99" s="671"/>
      <c r="G99" s="671"/>
      <c r="H99" s="671"/>
      <c r="I99" s="671"/>
      <c r="J99" s="671"/>
      <c r="K99" s="671"/>
      <c r="L99" s="671"/>
      <c r="M99" s="671"/>
      <c r="N99" s="671"/>
      <c r="O99" s="671"/>
      <c r="P99" s="671"/>
      <c r="Q99" s="671"/>
      <c r="R99" s="671"/>
      <c r="S99" s="671"/>
      <c r="T99" s="671"/>
      <c r="U99" s="334"/>
      <c r="V99" s="55"/>
      <c r="W99" s="232"/>
      <c r="X99" s="232"/>
      <c r="Y99" s="232"/>
      <c r="Z99" s="232"/>
      <c r="AA99" s="232"/>
      <c r="AB99" s="232"/>
      <c r="AC99" s="232"/>
      <c r="AD99" s="232"/>
      <c r="AE99" s="232"/>
      <c r="AF99" s="232"/>
      <c r="AG99" s="232"/>
      <c r="AH99" s="232"/>
      <c r="AI99" s="232"/>
      <c r="AJ99" s="232"/>
      <c r="AK99" s="232"/>
      <c r="AL99" s="328"/>
      <c r="AM99" s="334"/>
      <c r="AN99" s="55"/>
      <c r="AO99" s="232"/>
      <c r="AP99" s="232"/>
      <c r="AQ99" s="232"/>
    </row>
    <row r="100" spans="1:43" x14ac:dyDescent="0.2">
      <c r="A100" s="232"/>
      <c r="B100" s="328"/>
      <c r="C100" s="334"/>
      <c r="D100" s="55"/>
      <c r="E100" s="671"/>
      <c r="F100" s="671"/>
      <c r="G100" s="671"/>
      <c r="H100" s="671"/>
      <c r="I100" s="671"/>
      <c r="J100" s="671"/>
      <c r="K100" s="671"/>
      <c r="L100" s="671"/>
      <c r="M100" s="671"/>
      <c r="N100" s="671"/>
      <c r="O100" s="671"/>
      <c r="P100" s="671"/>
      <c r="Q100" s="671"/>
      <c r="R100" s="671"/>
      <c r="S100" s="671"/>
      <c r="T100" s="671"/>
      <c r="U100" s="334"/>
      <c r="V100" s="55"/>
      <c r="W100" s="232"/>
      <c r="X100" s="232"/>
      <c r="Y100" s="232"/>
      <c r="Z100" s="232"/>
      <c r="AA100" s="232"/>
      <c r="AB100" s="232"/>
      <c r="AC100" s="232"/>
      <c r="AD100" s="232"/>
      <c r="AE100" s="232"/>
      <c r="AL100"/>
      <c r="AM100" s="334"/>
      <c r="AN100" s="55"/>
      <c r="AO100" s="232"/>
      <c r="AP100" s="232"/>
      <c r="AQ100" s="232"/>
    </row>
    <row r="101" spans="1:43" x14ac:dyDescent="0.2">
      <c r="A101" s="232"/>
      <c r="B101" s="328"/>
      <c r="C101" s="334"/>
      <c r="D101" s="55"/>
      <c r="E101" s="671"/>
      <c r="F101" s="671"/>
      <c r="G101" s="671"/>
      <c r="H101" s="671"/>
      <c r="I101" s="671"/>
      <c r="J101" s="671"/>
      <c r="K101" s="671"/>
      <c r="L101" s="671"/>
      <c r="M101" s="671"/>
      <c r="N101" s="671"/>
      <c r="O101" s="671"/>
      <c r="P101" s="671"/>
      <c r="Q101" s="671"/>
      <c r="R101" s="671"/>
      <c r="S101" s="671"/>
      <c r="T101" s="671"/>
      <c r="U101" s="334"/>
      <c r="V101" s="55"/>
      <c r="W101" s="232"/>
      <c r="X101" s="232"/>
      <c r="Y101" s="232"/>
      <c r="Z101" s="232"/>
      <c r="AA101" s="232"/>
      <c r="AB101" s="232"/>
      <c r="AC101" s="232"/>
      <c r="AD101" s="232"/>
      <c r="AL101"/>
      <c r="AM101" s="334"/>
      <c r="AN101" s="55"/>
      <c r="AO101" s="232"/>
      <c r="AP101" s="232"/>
      <c r="AQ101" s="232"/>
    </row>
    <row r="102" spans="1:43" x14ac:dyDescent="0.2">
      <c r="A102" s="232"/>
      <c r="B102" s="328"/>
      <c r="C102" s="334"/>
      <c r="D102" s="55"/>
      <c r="E102" s="671"/>
      <c r="F102" s="671"/>
      <c r="G102" s="671"/>
      <c r="H102" s="671"/>
      <c r="I102" s="671"/>
      <c r="J102" s="671"/>
      <c r="K102" s="671"/>
      <c r="L102" s="671"/>
      <c r="M102" s="671"/>
      <c r="N102" s="671"/>
      <c r="O102" s="671"/>
      <c r="P102" s="671"/>
      <c r="Q102" s="671"/>
      <c r="R102" s="671"/>
      <c r="S102" s="671"/>
      <c r="T102" s="671"/>
      <c r="U102" s="334"/>
      <c r="V102" s="55"/>
      <c r="W102" s="232"/>
      <c r="X102" s="232"/>
      <c r="Y102" s="232"/>
      <c r="Z102" s="232"/>
      <c r="AA102" s="232"/>
      <c r="AB102" s="232"/>
      <c r="AC102" s="232"/>
      <c r="AD102" s="232"/>
      <c r="AF102" s="232"/>
      <c r="AG102" s="324" t="s">
        <v>1082</v>
      </c>
      <c r="AH102" s="3"/>
      <c r="AI102" s="3"/>
      <c r="AJ102" s="3"/>
      <c r="AK102" s="324" t="s">
        <v>1083</v>
      </c>
      <c r="AL102" s="328"/>
      <c r="AM102" s="334"/>
      <c r="AN102" s="55"/>
      <c r="AO102" s="232"/>
      <c r="AP102" s="232"/>
      <c r="AQ102" s="232"/>
    </row>
    <row r="103" spans="1:43" x14ac:dyDescent="0.2">
      <c r="A103" s="232"/>
      <c r="B103" s="328"/>
      <c r="C103" s="334"/>
      <c r="D103" s="55"/>
      <c r="E103" s="671"/>
      <c r="F103" s="671"/>
      <c r="G103" s="671"/>
      <c r="H103" s="671"/>
      <c r="I103" s="671"/>
      <c r="J103" s="671"/>
      <c r="K103" s="671"/>
      <c r="L103" s="671"/>
      <c r="M103" s="671"/>
      <c r="N103" s="671"/>
      <c r="O103" s="671"/>
      <c r="P103" s="671"/>
      <c r="Q103" s="671"/>
      <c r="R103" s="671"/>
      <c r="S103" s="671"/>
      <c r="T103" s="671"/>
      <c r="U103" s="334"/>
      <c r="V103" s="55"/>
      <c r="W103" s="232"/>
      <c r="X103" s="232"/>
      <c r="Y103" s="232"/>
      <c r="Z103" s="232"/>
      <c r="AA103" s="232"/>
      <c r="AB103" s="232"/>
      <c r="AC103" s="232"/>
      <c r="AD103" s="232"/>
      <c r="AG103" s="324" t="s">
        <v>1084</v>
      </c>
      <c r="AH103" s="3"/>
      <c r="AI103" s="3"/>
      <c r="AJ103" s="3"/>
      <c r="AK103" s="324" t="s">
        <v>1084</v>
      </c>
      <c r="AL103" s="328"/>
      <c r="AM103" s="334"/>
      <c r="AN103" s="55"/>
      <c r="AO103" s="232"/>
      <c r="AP103" s="232"/>
      <c r="AQ103" s="232"/>
    </row>
    <row r="104" spans="1:43" ht="6" customHeight="1" x14ac:dyDescent="0.2">
      <c r="A104" s="232"/>
      <c r="B104" s="328"/>
      <c r="C104" s="334"/>
      <c r="D104" s="55"/>
      <c r="E104" s="232"/>
      <c r="F104" s="232"/>
      <c r="G104" s="232"/>
      <c r="H104" s="232"/>
      <c r="I104" s="232"/>
      <c r="J104" s="232"/>
      <c r="K104" s="232"/>
      <c r="L104" s="232"/>
      <c r="M104" s="232"/>
      <c r="N104" s="232"/>
      <c r="O104" s="232"/>
      <c r="P104" s="232"/>
      <c r="Q104" s="232"/>
      <c r="R104" s="232"/>
      <c r="S104" s="232"/>
      <c r="T104" s="232"/>
      <c r="U104" s="334"/>
      <c r="V104" s="55"/>
      <c r="W104" s="232"/>
      <c r="X104" s="232"/>
      <c r="Y104" s="232"/>
      <c r="Z104" s="232"/>
      <c r="AA104" s="232"/>
      <c r="AB104" s="232"/>
      <c r="AC104" s="232"/>
      <c r="AD104" s="232"/>
      <c r="AG104" s="324"/>
      <c r="AH104" s="3"/>
      <c r="AI104" s="3"/>
      <c r="AJ104" s="3"/>
      <c r="AK104" s="324"/>
      <c r="AL104" s="328"/>
      <c r="AM104" s="334"/>
      <c r="AN104" s="55"/>
      <c r="AO104" s="232"/>
      <c r="AP104" s="232"/>
      <c r="AQ104" s="232"/>
    </row>
    <row r="105" spans="1:43" x14ac:dyDescent="0.2">
      <c r="A105" s="232"/>
      <c r="B105" s="328"/>
      <c r="C105" s="334"/>
      <c r="D105" s="55"/>
      <c r="E105" s="232" t="s">
        <v>148</v>
      </c>
      <c r="F105" s="671" t="str">
        <f ca="1">VLOOKUP(CONCATENATE($B$99&amp;INDIRECT(ADDRESS(ROW(),COLUMN()-1))),Language_Translations,MATCH(Language_Selected,Language_Options,0),FALSE)</f>
        <v>Getting permission to go to the doctor?</v>
      </c>
      <c r="G105" s="671"/>
      <c r="H105" s="671"/>
      <c r="I105" s="671"/>
      <c r="J105" s="671"/>
      <c r="K105" s="671"/>
      <c r="L105" s="671"/>
      <c r="M105" s="671"/>
      <c r="N105" s="671"/>
      <c r="O105" s="671"/>
      <c r="P105" s="671"/>
      <c r="Q105" s="671"/>
      <c r="R105" s="671"/>
      <c r="S105" s="671"/>
      <c r="T105" s="671"/>
      <c r="U105" s="334"/>
      <c r="V105" s="55"/>
      <c r="W105" s="232" t="s">
        <v>148</v>
      </c>
      <c r="X105" s="3" t="s">
        <v>1085</v>
      </c>
      <c r="Y105" s="232"/>
      <c r="Z105" s="232"/>
      <c r="AA105" s="232"/>
      <c r="AB105" s="232"/>
      <c r="AC105" s="232"/>
      <c r="AE105" s="51" t="s">
        <v>9</v>
      </c>
      <c r="AF105" s="111"/>
      <c r="AG105" s="255" t="s">
        <v>87</v>
      </c>
      <c r="AJ105" s="232"/>
      <c r="AK105" s="93" t="s">
        <v>89</v>
      </c>
      <c r="AL105" s="328"/>
      <c r="AM105" s="334"/>
      <c r="AN105" s="55"/>
      <c r="AO105" s="232"/>
      <c r="AP105" s="232"/>
      <c r="AQ105" s="232"/>
    </row>
    <row r="106" spans="1:43" x14ac:dyDescent="0.2">
      <c r="A106" s="232"/>
      <c r="B106" s="328"/>
      <c r="C106" s="334"/>
      <c r="D106" s="55"/>
      <c r="E106" s="232"/>
      <c r="F106" s="671"/>
      <c r="G106" s="671"/>
      <c r="H106" s="671"/>
      <c r="I106" s="671"/>
      <c r="J106" s="671"/>
      <c r="K106" s="671"/>
      <c r="L106" s="671"/>
      <c r="M106" s="671"/>
      <c r="N106" s="671"/>
      <c r="O106" s="671"/>
      <c r="P106" s="671"/>
      <c r="Q106" s="671"/>
      <c r="R106" s="671"/>
      <c r="S106" s="671"/>
      <c r="T106" s="671"/>
      <c r="U106" s="334"/>
      <c r="V106" s="55"/>
      <c r="W106" s="232"/>
      <c r="X106" s="3"/>
      <c r="Y106" s="232"/>
      <c r="Z106" s="232"/>
      <c r="AA106" s="232"/>
      <c r="AB106" s="232"/>
      <c r="AC106" s="232"/>
      <c r="AD106" s="232"/>
      <c r="AE106" s="232"/>
      <c r="AF106" s="232"/>
      <c r="AG106" s="255"/>
      <c r="AJ106" s="232"/>
      <c r="AK106" s="93"/>
      <c r="AL106" s="328"/>
      <c r="AM106" s="334"/>
      <c r="AN106" s="55"/>
      <c r="AO106" s="232"/>
      <c r="AP106" s="232"/>
      <c r="AQ106" s="232"/>
    </row>
    <row r="107" spans="1:43" ht="11.25" customHeight="1" x14ac:dyDescent="0.2">
      <c r="A107" s="232"/>
      <c r="B107" s="328"/>
      <c r="C107" s="334"/>
      <c r="D107" s="55"/>
      <c r="E107" s="232" t="s">
        <v>150</v>
      </c>
      <c r="F107" s="671" t="str">
        <f ca="1">VLOOKUP(CONCATENATE($B$99&amp;INDIRECT(ADDRESS(ROW(),COLUMN()-1))),Language_Translations,MATCH(Language_Selected,Language_Options,0),FALSE)</f>
        <v>Getting money needed for advice or treatment?</v>
      </c>
      <c r="G107" s="671"/>
      <c r="H107" s="671"/>
      <c r="I107" s="671"/>
      <c r="J107" s="671"/>
      <c r="K107" s="671"/>
      <c r="L107" s="671"/>
      <c r="M107" s="671"/>
      <c r="N107" s="671"/>
      <c r="O107" s="671"/>
      <c r="P107" s="671"/>
      <c r="Q107" s="671"/>
      <c r="R107" s="671"/>
      <c r="S107" s="671"/>
      <c r="T107" s="671"/>
      <c r="U107" s="334"/>
      <c r="V107" s="55"/>
      <c r="W107" s="232" t="s">
        <v>150</v>
      </c>
      <c r="X107" s="3" t="s">
        <v>1086</v>
      </c>
      <c r="Y107" s="232"/>
      <c r="Z107" s="232"/>
      <c r="AA107" s="232"/>
      <c r="AB107" s="232"/>
      <c r="AC107" s="232"/>
      <c r="AD107" s="51" t="s">
        <v>9</v>
      </c>
      <c r="AE107" s="51"/>
      <c r="AF107" s="51"/>
      <c r="AG107" s="255" t="s">
        <v>87</v>
      </c>
      <c r="AJ107" s="232"/>
      <c r="AK107" s="93" t="s">
        <v>89</v>
      </c>
      <c r="AL107" s="328"/>
      <c r="AM107" s="334"/>
      <c r="AN107" s="55"/>
      <c r="AO107" s="232"/>
      <c r="AP107" s="232"/>
      <c r="AQ107" s="232"/>
    </row>
    <row r="108" spans="1:43" x14ac:dyDescent="0.2">
      <c r="A108" s="232"/>
      <c r="B108" s="328"/>
      <c r="C108" s="334"/>
      <c r="D108" s="55"/>
      <c r="E108" s="232"/>
      <c r="F108" s="671"/>
      <c r="G108" s="671"/>
      <c r="H108" s="671"/>
      <c r="I108" s="671"/>
      <c r="J108" s="671"/>
      <c r="K108" s="671"/>
      <c r="L108" s="671"/>
      <c r="M108" s="671"/>
      <c r="N108" s="671"/>
      <c r="O108" s="671"/>
      <c r="P108" s="671"/>
      <c r="Q108" s="671"/>
      <c r="R108" s="671"/>
      <c r="S108" s="671"/>
      <c r="T108" s="671"/>
      <c r="U108" s="334"/>
      <c r="V108" s="55"/>
      <c r="W108" s="232"/>
      <c r="X108" s="3"/>
      <c r="Y108" s="232"/>
      <c r="Z108" s="232"/>
      <c r="AA108" s="232"/>
      <c r="AB108" s="232"/>
      <c r="AC108" s="232"/>
      <c r="AD108" s="232"/>
      <c r="AE108" s="232"/>
      <c r="AF108" s="232"/>
      <c r="AG108" s="255"/>
      <c r="AJ108" s="232"/>
      <c r="AK108" s="93"/>
      <c r="AL108" s="328"/>
      <c r="AM108" s="334"/>
      <c r="AN108" s="55"/>
      <c r="AO108" s="232"/>
      <c r="AP108" s="232"/>
      <c r="AQ108" s="232"/>
    </row>
    <row r="109" spans="1:43" ht="11.25" customHeight="1" x14ac:dyDescent="0.2">
      <c r="A109" s="232"/>
      <c r="B109" s="328"/>
      <c r="C109" s="334"/>
      <c r="D109" s="55"/>
      <c r="E109" s="232" t="s">
        <v>366</v>
      </c>
      <c r="F109" s="671" t="str">
        <f ca="1">VLOOKUP(CONCATENATE($B$99&amp;INDIRECT(ADDRESS(ROW(),COLUMN()-1))),Language_Translations,MATCH(Language_Selected,Language_Options,0),FALSE)</f>
        <v>The distance to the health facility?</v>
      </c>
      <c r="G109" s="671"/>
      <c r="H109" s="671"/>
      <c r="I109" s="671"/>
      <c r="J109" s="671"/>
      <c r="K109" s="671"/>
      <c r="L109" s="671"/>
      <c r="M109" s="671"/>
      <c r="N109" s="671"/>
      <c r="O109" s="671"/>
      <c r="P109" s="671"/>
      <c r="Q109" s="671"/>
      <c r="R109" s="671"/>
      <c r="S109" s="671"/>
      <c r="T109" s="671"/>
      <c r="U109" s="334"/>
      <c r="V109" s="55"/>
      <c r="W109" s="232" t="s">
        <v>366</v>
      </c>
      <c r="X109" s="3" t="s">
        <v>1087</v>
      </c>
      <c r="Y109" s="232"/>
      <c r="Z109" s="232"/>
      <c r="AA109" s="232"/>
      <c r="AB109" s="51" t="s">
        <v>9</v>
      </c>
      <c r="AC109" s="51"/>
      <c r="AD109" s="51"/>
      <c r="AE109" s="51"/>
      <c r="AF109" s="51"/>
      <c r="AG109" s="255" t="s">
        <v>87</v>
      </c>
      <c r="AJ109" s="232"/>
      <c r="AK109" s="93" t="s">
        <v>89</v>
      </c>
      <c r="AL109" s="328"/>
      <c r="AM109" s="334"/>
      <c r="AN109" s="55"/>
      <c r="AO109" s="232"/>
      <c r="AP109" s="232"/>
      <c r="AQ109" s="232"/>
    </row>
    <row r="110" spans="1:43" x14ac:dyDescent="0.2">
      <c r="A110" s="232"/>
      <c r="B110" s="328"/>
      <c r="C110" s="334"/>
      <c r="D110" s="55"/>
      <c r="E110" s="232"/>
      <c r="F110" s="671"/>
      <c r="G110" s="671"/>
      <c r="H110" s="671"/>
      <c r="I110" s="671"/>
      <c r="J110" s="671"/>
      <c r="K110" s="671"/>
      <c r="L110" s="671"/>
      <c r="M110" s="671"/>
      <c r="N110" s="671"/>
      <c r="O110" s="671"/>
      <c r="P110" s="671"/>
      <c r="Q110" s="671"/>
      <c r="R110" s="671"/>
      <c r="S110" s="671"/>
      <c r="T110" s="671"/>
      <c r="U110" s="334"/>
      <c r="V110" s="55"/>
      <c r="W110" s="232"/>
      <c r="X110" s="3"/>
      <c r="Y110" s="232"/>
      <c r="Z110" s="232"/>
      <c r="AA110" s="232"/>
      <c r="AB110" s="232"/>
      <c r="AC110" s="232"/>
      <c r="AD110" s="232"/>
      <c r="AE110" s="232"/>
      <c r="AF110" s="232"/>
      <c r="AG110" s="255"/>
      <c r="AJ110" s="232"/>
      <c r="AK110" s="93"/>
      <c r="AL110" s="328"/>
      <c r="AM110" s="334"/>
      <c r="AN110" s="55"/>
      <c r="AO110" s="232"/>
      <c r="AP110" s="232"/>
      <c r="AQ110" s="232"/>
    </row>
    <row r="111" spans="1:43" ht="11.25" customHeight="1" x14ac:dyDescent="0.2">
      <c r="A111" s="232"/>
      <c r="B111" s="328"/>
      <c r="C111" s="334"/>
      <c r="D111" s="55"/>
      <c r="E111" s="232" t="s">
        <v>368</v>
      </c>
      <c r="F111" s="671" t="str">
        <f ca="1">VLOOKUP(CONCATENATE($B$99&amp;INDIRECT(ADDRESS(ROW(),COLUMN()-1))),Language_Translations,MATCH(Language_Selected,Language_Options,0),FALSE)</f>
        <v>Not wanting to go alone?</v>
      </c>
      <c r="G111" s="671"/>
      <c r="H111" s="671"/>
      <c r="I111" s="671"/>
      <c r="J111" s="671"/>
      <c r="K111" s="671"/>
      <c r="L111" s="671"/>
      <c r="M111" s="671"/>
      <c r="N111" s="671"/>
      <c r="O111" s="671"/>
      <c r="P111" s="671"/>
      <c r="Q111" s="671"/>
      <c r="R111" s="671"/>
      <c r="S111" s="671"/>
      <c r="T111" s="671"/>
      <c r="U111" s="334"/>
      <c r="V111" s="55"/>
      <c r="W111" s="232" t="s">
        <v>368</v>
      </c>
      <c r="X111" s="3" t="s">
        <v>1088</v>
      </c>
      <c r="Y111" s="232"/>
      <c r="Z111" s="232"/>
      <c r="AA111" s="232"/>
      <c r="AB111" s="51" t="s">
        <v>9</v>
      </c>
      <c r="AC111" s="51"/>
      <c r="AD111" s="51"/>
      <c r="AE111" s="51"/>
      <c r="AF111" s="51"/>
      <c r="AG111" s="255" t="s">
        <v>87</v>
      </c>
      <c r="AJ111" s="232"/>
      <c r="AK111" s="93" t="s">
        <v>89</v>
      </c>
      <c r="AL111" s="328"/>
      <c r="AM111" s="334"/>
      <c r="AN111" s="55"/>
      <c r="AO111" s="232"/>
      <c r="AP111" s="232"/>
      <c r="AQ111" s="232"/>
    </row>
    <row r="112" spans="1:43" x14ac:dyDescent="0.2">
      <c r="A112" s="232"/>
      <c r="B112" s="328"/>
      <c r="C112" s="334"/>
      <c r="D112" s="55"/>
      <c r="E112" s="232"/>
      <c r="F112" s="671"/>
      <c r="G112" s="671"/>
      <c r="H112" s="671"/>
      <c r="I112" s="671"/>
      <c r="J112" s="671"/>
      <c r="K112" s="671"/>
      <c r="L112" s="671"/>
      <c r="M112" s="671"/>
      <c r="N112" s="671"/>
      <c r="O112" s="671"/>
      <c r="P112" s="671"/>
      <c r="Q112" s="671"/>
      <c r="R112" s="671"/>
      <c r="S112" s="671"/>
      <c r="T112" s="671"/>
      <c r="U112" s="334"/>
      <c r="V112" s="55"/>
      <c r="W112" s="232"/>
      <c r="X112" s="3"/>
      <c r="Y112" s="232"/>
      <c r="Z112" s="232"/>
      <c r="AA112" s="232"/>
      <c r="AB112" s="51"/>
      <c r="AC112" s="51"/>
      <c r="AD112" s="51"/>
      <c r="AE112" s="51"/>
      <c r="AF112" s="51"/>
      <c r="AG112" s="255"/>
      <c r="AJ112" s="232"/>
      <c r="AK112" s="93"/>
      <c r="AL112" s="328"/>
      <c r="AM112" s="334"/>
      <c r="AN112" s="55"/>
      <c r="AO112" s="232"/>
      <c r="AP112" s="232"/>
      <c r="AQ112" s="232"/>
    </row>
    <row r="113" spans="1:43" ht="6" customHeight="1" x14ac:dyDescent="0.2">
      <c r="A113" s="91"/>
      <c r="B113" s="90"/>
      <c r="C113" s="52"/>
      <c r="D113" s="28"/>
      <c r="E113" s="91"/>
      <c r="F113" s="91"/>
      <c r="G113" s="91"/>
      <c r="H113" s="91"/>
      <c r="I113" s="91"/>
      <c r="J113" s="91"/>
      <c r="K113" s="91"/>
      <c r="L113" s="91"/>
      <c r="M113" s="91"/>
      <c r="N113" s="91"/>
      <c r="O113" s="91"/>
      <c r="P113" s="91"/>
      <c r="Q113" s="91"/>
      <c r="R113" s="91"/>
      <c r="S113" s="91"/>
      <c r="T113" s="91"/>
      <c r="U113" s="52"/>
      <c r="V113" s="28"/>
      <c r="W113" s="91"/>
      <c r="X113" s="91"/>
      <c r="Y113" s="91"/>
      <c r="Z113" s="91"/>
      <c r="AA113" s="91"/>
      <c r="AB113" s="91"/>
      <c r="AC113" s="91"/>
      <c r="AD113" s="91"/>
      <c r="AE113" s="91"/>
      <c r="AF113" s="91"/>
      <c r="AG113" s="91"/>
      <c r="AH113" s="91"/>
      <c r="AI113" s="91"/>
      <c r="AJ113" s="91"/>
      <c r="AK113" s="91"/>
      <c r="AL113" s="90"/>
      <c r="AM113" s="52"/>
      <c r="AN113" s="28"/>
      <c r="AO113" s="91"/>
      <c r="AP113" s="91"/>
      <c r="AQ113" s="91"/>
    </row>
    <row r="114" spans="1:43" ht="6" customHeight="1" x14ac:dyDescent="0.2">
      <c r="A114" s="18"/>
      <c r="B114" s="326"/>
      <c r="C114" s="50"/>
      <c r="D114" s="29"/>
      <c r="E114" s="18"/>
      <c r="F114" s="18"/>
      <c r="G114" s="18"/>
      <c r="H114" s="18"/>
      <c r="I114" s="18"/>
      <c r="J114" s="18"/>
      <c r="K114" s="18"/>
      <c r="L114" s="18"/>
      <c r="M114" s="18"/>
      <c r="N114" s="18"/>
      <c r="O114" s="18"/>
      <c r="P114" s="18"/>
      <c r="Q114" s="18"/>
      <c r="R114" s="18"/>
      <c r="S114" s="18"/>
      <c r="T114" s="18"/>
      <c r="U114" s="50"/>
      <c r="V114" s="29"/>
      <c r="W114" s="18"/>
      <c r="X114" s="18"/>
      <c r="Y114" s="18"/>
      <c r="Z114" s="18"/>
      <c r="AA114" s="18"/>
      <c r="AB114" s="18"/>
      <c r="AC114" s="18"/>
      <c r="AD114" s="18"/>
      <c r="AE114" s="18"/>
      <c r="AF114" s="18"/>
      <c r="AG114" s="18"/>
      <c r="AH114" s="18"/>
      <c r="AI114" s="18"/>
      <c r="AJ114" s="18"/>
      <c r="AK114" s="18"/>
      <c r="AL114" s="26"/>
      <c r="AM114" s="50"/>
      <c r="AN114" s="29"/>
      <c r="AO114" s="18"/>
      <c r="AP114" s="18"/>
      <c r="AQ114" s="18"/>
    </row>
    <row r="115" spans="1:43" ht="11.25" customHeight="1" x14ac:dyDescent="0.2">
      <c r="A115" s="232"/>
      <c r="B115" s="328">
        <v>1114</v>
      </c>
      <c r="C115" s="334"/>
      <c r="D115" s="55"/>
      <c r="E115" s="671" t="str">
        <f ca="1">VLOOKUP(INDIRECT(ADDRESS(ROW(),COLUMN()-3)),Language_Translations,MATCH(Language_Selected,Language_Options,0),FALSE)</f>
        <v>Are you covered by any health insurance?</v>
      </c>
      <c r="F115" s="671"/>
      <c r="G115" s="671"/>
      <c r="H115" s="671"/>
      <c r="I115" s="671"/>
      <c r="J115" s="671"/>
      <c r="K115" s="671"/>
      <c r="L115" s="671"/>
      <c r="M115" s="671"/>
      <c r="N115" s="671"/>
      <c r="O115" s="671"/>
      <c r="P115" s="671"/>
      <c r="Q115" s="671"/>
      <c r="R115" s="671"/>
      <c r="S115" s="671"/>
      <c r="T115" s="671"/>
      <c r="U115" s="334"/>
      <c r="V115" s="55"/>
      <c r="W115" s="232" t="s">
        <v>112</v>
      </c>
      <c r="X115" s="232"/>
      <c r="Y115" s="51" t="s">
        <v>9</v>
      </c>
      <c r="Z115" s="51"/>
      <c r="AA115" s="51"/>
      <c r="AB115" s="51"/>
      <c r="AC115" s="51"/>
      <c r="AD115" s="51"/>
      <c r="AE115" s="51"/>
      <c r="AF115" s="51"/>
      <c r="AG115" s="51"/>
      <c r="AH115" s="51"/>
      <c r="AI115" s="51"/>
      <c r="AJ115" s="51"/>
      <c r="AK115" s="51"/>
      <c r="AL115" s="89" t="s">
        <v>87</v>
      </c>
      <c r="AM115" s="334"/>
      <c r="AN115" s="55"/>
      <c r="AO115" s="232"/>
      <c r="AP115" s="232"/>
      <c r="AQ115" s="232"/>
    </row>
    <row r="116" spans="1:43" x14ac:dyDescent="0.2">
      <c r="A116" s="232"/>
      <c r="B116" s="93" t="s">
        <v>115</v>
      </c>
      <c r="C116" s="334"/>
      <c r="D116" s="55"/>
      <c r="E116" s="671"/>
      <c r="F116" s="671"/>
      <c r="G116" s="671"/>
      <c r="H116" s="671"/>
      <c r="I116" s="671"/>
      <c r="J116" s="671"/>
      <c r="K116" s="671"/>
      <c r="L116" s="671"/>
      <c r="M116" s="671"/>
      <c r="N116" s="671"/>
      <c r="O116" s="671"/>
      <c r="P116" s="671"/>
      <c r="Q116" s="671"/>
      <c r="R116" s="671"/>
      <c r="S116" s="671"/>
      <c r="T116" s="671"/>
      <c r="U116" s="334"/>
      <c r="V116" s="55"/>
      <c r="W116" s="232" t="s">
        <v>113</v>
      </c>
      <c r="X116" s="232"/>
      <c r="Y116" s="51" t="s">
        <v>9</v>
      </c>
      <c r="Z116" s="51"/>
      <c r="AA116" s="51"/>
      <c r="AB116" s="51"/>
      <c r="AC116" s="51"/>
      <c r="AD116" s="51"/>
      <c r="AE116" s="51"/>
      <c r="AF116" s="51"/>
      <c r="AG116" s="51"/>
      <c r="AH116" s="51"/>
      <c r="AI116" s="51"/>
      <c r="AJ116" s="51"/>
      <c r="AK116" s="51"/>
      <c r="AL116" s="89" t="s">
        <v>89</v>
      </c>
      <c r="AM116" s="334"/>
      <c r="AN116" s="55"/>
      <c r="AO116" s="232"/>
      <c r="AP116" s="330">
        <v>1116</v>
      </c>
      <c r="AQ116" s="232"/>
    </row>
    <row r="117" spans="1:43" ht="6" customHeight="1" x14ac:dyDescent="0.2">
      <c r="A117" s="91"/>
      <c r="B117" s="90"/>
      <c r="C117" s="52"/>
      <c r="D117" s="28"/>
      <c r="E117" s="91"/>
      <c r="F117" s="91"/>
      <c r="G117" s="91"/>
      <c r="H117" s="91"/>
      <c r="I117" s="91"/>
      <c r="J117" s="91"/>
      <c r="K117" s="91"/>
      <c r="L117" s="91"/>
      <c r="M117" s="91"/>
      <c r="N117" s="91"/>
      <c r="O117" s="91"/>
      <c r="P117" s="91"/>
      <c r="Q117" s="91"/>
      <c r="R117" s="91"/>
      <c r="S117" s="91"/>
      <c r="T117" s="91"/>
      <c r="U117" s="52"/>
      <c r="V117" s="28"/>
      <c r="W117" s="91"/>
      <c r="X117" s="91"/>
      <c r="Y117" s="91"/>
      <c r="Z117" s="91"/>
      <c r="AA117" s="91"/>
      <c r="AB117" s="91"/>
      <c r="AC117" s="91"/>
      <c r="AD117" s="91"/>
      <c r="AE117" s="91"/>
      <c r="AF117" s="91"/>
      <c r="AG117" s="91"/>
      <c r="AH117" s="91"/>
      <c r="AI117" s="91"/>
      <c r="AJ117" s="91"/>
      <c r="AK117" s="91"/>
      <c r="AL117" s="92"/>
      <c r="AM117" s="52"/>
      <c r="AN117" s="28"/>
      <c r="AO117" s="91"/>
      <c r="AP117" s="91"/>
      <c r="AQ117" s="91"/>
    </row>
    <row r="118" spans="1:43" ht="6" customHeight="1" x14ac:dyDescent="0.2">
      <c r="A118" s="18"/>
      <c r="B118" s="326"/>
      <c r="C118" s="50"/>
      <c r="D118" s="29"/>
      <c r="E118" s="18"/>
      <c r="F118" s="18"/>
      <c r="G118" s="18"/>
      <c r="H118" s="18"/>
      <c r="I118" s="18"/>
      <c r="J118" s="18"/>
      <c r="K118" s="18"/>
      <c r="L118" s="18"/>
      <c r="M118" s="18"/>
      <c r="N118" s="18"/>
      <c r="O118" s="18"/>
      <c r="P118" s="18"/>
      <c r="Q118" s="18"/>
      <c r="R118" s="18"/>
      <c r="S118" s="18"/>
      <c r="T118" s="18"/>
      <c r="U118" s="50"/>
      <c r="V118" s="29"/>
      <c r="W118" s="18"/>
      <c r="X118" s="18"/>
      <c r="Y118" s="18"/>
      <c r="Z118" s="18"/>
      <c r="AA118" s="18"/>
      <c r="AB118" s="18"/>
      <c r="AC118" s="18"/>
      <c r="AD118" s="18"/>
      <c r="AE118" s="18"/>
      <c r="AF118" s="18"/>
      <c r="AG118" s="18"/>
      <c r="AH118" s="18"/>
      <c r="AI118" s="18"/>
      <c r="AJ118" s="18"/>
      <c r="AK118" s="18"/>
      <c r="AL118" s="326"/>
      <c r="AM118" s="50"/>
      <c r="AN118" s="29"/>
      <c r="AO118" s="18"/>
      <c r="AP118" s="18"/>
      <c r="AQ118" s="18"/>
    </row>
    <row r="119" spans="1:43" ht="11.25" customHeight="1" x14ac:dyDescent="0.2">
      <c r="A119" s="232"/>
      <c r="B119" s="328">
        <v>1115</v>
      </c>
      <c r="C119" s="334"/>
      <c r="D119" s="55"/>
      <c r="E119" s="671" t="str">
        <f ca="1">VLOOKUP(INDIRECT(ADDRESS(ROW(),COLUMN()-3)),Language_Translations,MATCH(Language_Selected,Language_Options,0),FALSE)</f>
        <v>What type of health insurance are you covered by?</v>
      </c>
      <c r="F119" s="671"/>
      <c r="G119" s="671"/>
      <c r="H119" s="671"/>
      <c r="I119" s="671"/>
      <c r="J119" s="671"/>
      <c r="K119" s="671"/>
      <c r="L119" s="671"/>
      <c r="M119" s="671"/>
      <c r="N119" s="671"/>
      <c r="O119" s="671"/>
      <c r="P119" s="671"/>
      <c r="Q119" s="671"/>
      <c r="R119" s="671"/>
      <c r="S119" s="671"/>
      <c r="T119" s="671"/>
      <c r="U119" s="334"/>
      <c r="V119" s="55"/>
      <c r="W119" s="232" t="s">
        <v>1089</v>
      </c>
      <c r="X119" s="232"/>
      <c r="Y119" s="232"/>
      <c r="Z119" s="232"/>
      <c r="AA119" s="232"/>
      <c r="AB119" s="232"/>
      <c r="AC119" s="232"/>
      <c r="AD119" s="232"/>
      <c r="AE119" s="232"/>
      <c r="AF119" s="232"/>
      <c r="AG119" s="232"/>
      <c r="AH119" s="232"/>
      <c r="AI119" s="232"/>
      <c r="AJ119" s="232"/>
      <c r="AK119" s="232"/>
      <c r="AL119" s="328"/>
      <c r="AM119" s="334"/>
      <c r="AN119" s="55"/>
      <c r="AO119" s="232"/>
      <c r="AP119" s="232"/>
      <c r="AQ119" s="232"/>
    </row>
    <row r="120" spans="1:43" x14ac:dyDescent="0.2">
      <c r="A120" s="232"/>
      <c r="B120" s="93" t="s">
        <v>115</v>
      </c>
      <c r="C120" s="334"/>
      <c r="D120" s="55"/>
      <c r="E120" s="671"/>
      <c r="F120" s="671"/>
      <c r="G120" s="671"/>
      <c r="H120" s="671"/>
      <c r="I120" s="671"/>
      <c r="J120" s="671"/>
      <c r="K120" s="671"/>
      <c r="L120" s="671"/>
      <c r="M120" s="671"/>
      <c r="N120" s="671"/>
      <c r="O120" s="671"/>
      <c r="P120" s="671"/>
      <c r="Q120" s="671"/>
      <c r="R120" s="671"/>
      <c r="S120" s="671"/>
      <c r="T120" s="671"/>
      <c r="U120" s="334"/>
      <c r="V120" s="55"/>
      <c r="W120" s="481"/>
      <c r="X120" s="232" t="s">
        <v>1090</v>
      </c>
      <c r="Y120" s="232"/>
      <c r="Z120" s="232"/>
      <c r="AA120" s="232"/>
      <c r="AB120" s="232"/>
      <c r="AC120" s="232"/>
      <c r="AD120" s="232"/>
      <c r="AE120" s="232"/>
      <c r="AF120" s="232"/>
      <c r="AG120" s="232"/>
      <c r="AH120" s="232"/>
      <c r="AI120" s="232"/>
      <c r="AJ120" s="232"/>
      <c r="AK120" s="232"/>
      <c r="AL120" s="328"/>
      <c r="AM120" s="334"/>
      <c r="AN120" s="55"/>
      <c r="AO120" s="232"/>
      <c r="AP120" s="232"/>
      <c r="AQ120" s="232"/>
    </row>
    <row r="121" spans="1:43" x14ac:dyDescent="0.2">
      <c r="A121" s="232"/>
      <c r="B121" s="93"/>
      <c r="C121" s="334"/>
      <c r="D121" s="55"/>
      <c r="F121" s="232"/>
      <c r="G121" s="232"/>
      <c r="H121" s="232"/>
      <c r="I121" s="232"/>
      <c r="J121" s="232"/>
      <c r="K121" s="232"/>
      <c r="L121" s="232"/>
      <c r="M121" s="232"/>
      <c r="N121" s="232"/>
      <c r="O121" s="232"/>
      <c r="P121" s="232"/>
      <c r="Q121" s="232"/>
      <c r="R121" s="232"/>
      <c r="S121" s="232"/>
      <c r="T121" s="232"/>
      <c r="U121" s="334"/>
      <c r="V121" s="55"/>
      <c r="W121" s="232"/>
      <c r="X121" s="232" t="s">
        <v>1091</v>
      </c>
      <c r="Y121" s="232"/>
      <c r="Z121" s="232"/>
      <c r="AA121" s="232"/>
      <c r="AB121" s="232"/>
      <c r="AC121" s="51" t="s">
        <v>836</v>
      </c>
      <c r="AD121" s="51"/>
      <c r="AE121" s="51"/>
      <c r="AF121" s="51"/>
      <c r="AG121" s="51"/>
      <c r="AH121" s="51"/>
      <c r="AI121" s="51"/>
      <c r="AJ121" s="51"/>
      <c r="AK121" s="51"/>
      <c r="AL121" s="328" t="s">
        <v>239</v>
      </c>
      <c r="AM121" s="334"/>
      <c r="AN121" s="55"/>
      <c r="AO121" s="232"/>
      <c r="AP121" s="232"/>
      <c r="AQ121" s="232"/>
    </row>
    <row r="122" spans="1:43" x14ac:dyDescent="0.2">
      <c r="A122" s="232"/>
      <c r="B122" s="328"/>
      <c r="C122" s="334"/>
      <c r="D122" s="55"/>
      <c r="E122" s="670" t="s">
        <v>807</v>
      </c>
      <c r="F122" s="670"/>
      <c r="G122" s="670"/>
      <c r="H122" s="670"/>
      <c r="I122" s="670"/>
      <c r="J122" s="670"/>
      <c r="K122" s="670"/>
      <c r="L122" s="670"/>
      <c r="M122" s="670"/>
      <c r="N122" s="670"/>
      <c r="O122" s="670"/>
      <c r="P122" s="670"/>
      <c r="Q122" s="670"/>
      <c r="R122" s="670"/>
      <c r="S122" s="670"/>
      <c r="T122" s="670"/>
      <c r="U122" s="334"/>
      <c r="V122" s="55"/>
      <c r="W122" s="232" t="s">
        <v>1092</v>
      </c>
      <c r="X122" s="232"/>
      <c r="Y122" s="232"/>
      <c r="Z122" s="232"/>
      <c r="AA122" s="232"/>
      <c r="AB122" s="232"/>
      <c r="AC122" s="232"/>
      <c r="AD122" s="232"/>
      <c r="AE122" s="232"/>
      <c r="AF122" s="232"/>
      <c r="AG122" s="232"/>
      <c r="AH122" s="232"/>
      <c r="AI122" s="232"/>
      <c r="AJ122" s="232"/>
      <c r="AK122" s="232"/>
      <c r="AL122" s="328"/>
      <c r="AM122" s="334"/>
      <c r="AN122" s="55"/>
      <c r="AO122" s="232"/>
      <c r="AP122" s="232"/>
      <c r="AQ122" s="232"/>
    </row>
    <row r="123" spans="1:43" x14ac:dyDescent="0.2">
      <c r="A123" s="232"/>
      <c r="B123" s="328"/>
      <c r="C123" s="334"/>
      <c r="D123" s="55"/>
      <c r="E123" s="232"/>
      <c r="F123" s="232"/>
      <c r="G123" s="232"/>
      <c r="H123" s="232"/>
      <c r="I123" s="232"/>
      <c r="J123" s="232"/>
      <c r="K123" s="232"/>
      <c r="L123" s="232"/>
      <c r="M123" s="232"/>
      <c r="N123" s="232"/>
      <c r="O123" s="232"/>
      <c r="P123" s="232"/>
      <c r="Q123" s="232"/>
      <c r="R123" s="232"/>
      <c r="S123" s="232"/>
      <c r="T123" s="232"/>
      <c r="U123" s="334"/>
      <c r="V123" s="55"/>
      <c r="W123" s="232"/>
      <c r="X123" s="232" t="s">
        <v>1093</v>
      </c>
      <c r="Y123" s="232"/>
      <c r="Z123" s="232"/>
      <c r="AA123" s="232"/>
      <c r="AB123" s="51" t="s">
        <v>836</v>
      </c>
      <c r="AC123" s="51"/>
      <c r="AD123" s="51"/>
      <c r="AE123" s="51"/>
      <c r="AF123" s="51"/>
      <c r="AG123" s="51"/>
      <c r="AH123" s="51"/>
      <c r="AI123" s="51"/>
      <c r="AJ123" s="51"/>
      <c r="AK123" s="51"/>
      <c r="AL123" s="328" t="s">
        <v>241</v>
      </c>
      <c r="AM123" s="334"/>
      <c r="AN123" s="55"/>
      <c r="AO123" s="232"/>
      <c r="AP123" s="232"/>
      <c r="AQ123" s="232"/>
    </row>
    <row r="124" spans="1:43" x14ac:dyDescent="0.2">
      <c r="A124" s="232"/>
      <c r="B124" s="328"/>
      <c r="C124" s="334"/>
      <c r="D124" s="55"/>
      <c r="E124" s="232"/>
      <c r="F124" s="232"/>
      <c r="G124" s="232"/>
      <c r="H124" s="232"/>
      <c r="I124" s="232"/>
      <c r="J124" s="232"/>
      <c r="K124" s="232"/>
      <c r="L124" s="232"/>
      <c r="M124" s="232"/>
      <c r="N124" s="232"/>
      <c r="O124" s="232"/>
      <c r="P124" s="232"/>
      <c r="Q124" s="232"/>
      <c r="R124" s="232"/>
      <c r="S124" s="232"/>
      <c r="T124" s="232"/>
      <c r="U124" s="334"/>
      <c r="V124" s="55"/>
      <c r="W124" s="232" t="s">
        <v>1094</v>
      </c>
      <c r="X124" s="232"/>
      <c r="Y124" s="232"/>
      <c r="Z124" s="232"/>
      <c r="AA124" s="232"/>
      <c r="AB124" s="232"/>
      <c r="AC124" s="232"/>
      <c r="AD124" s="51" t="s">
        <v>836</v>
      </c>
      <c r="AE124" s="51"/>
      <c r="AF124" s="51"/>
      <c r="AG124" s="51"/>
      <c r="AH124" s="51"/>
      <c r="AI124" s="51"/>
      <c r="AJ124" s="51"/>
      <c r="AK124" s="51"/>
      <c r="AL124" s="328" t="s">
        <v>209</v>
      </c>
      <c r="AM124" s="334"/>
      <c r="AN124" s="55"/>
      <c r="AO124" s="232"/>
      <c r="AP124" s="232"/>
      <c r="AQ124" s="232"/>
    </row>
    <row r="125" spans="1:43" x14ac:dyDescent="0.2">
      <c r="A125" s="232"/>
      <c r="B125" s="328"/>
      <c r="C125" s="334"/>
      <c r="D125" s="55"/>
      <c r="E125" s="232"/>
      <c r="F125" s="232"/>
      <c r="G125" s="232"/>
      <c r="H125" s="232"/>
      <c r="I125" s="232"/>
      <c r="J125" s="232"/>
      <c r="K125" s="232"/>
      <c r="L125" s="232"/>
      <c r="M125" s="232"/>
      <c r="N125" s="232"/>
      <c r="O125" s="232"/>
      <c r="P125" s="232"/>
      <c r="Q125" s="232"/>
      <c r="R125" s="232"/>
      <c r="S125" s="232"/>
      <c r="T125" s="232"/>
      <c r="U125" s="334"/>
      <c r="V125" s="55"/>
      <c r="W125" s="232" t="s">
        <v>1095</v>
      </c>
      <c r="X125" s="232"/>
      <c r="Y125" s="232"/>
      <c r="Z125" s="232"/>
      <c r="AA125" s="232"/>
      <c r="AB125" s="232"/>
      <c r="AC125" s="232"/>
      <c r="AD125" s="232"/>
      <c r="AE125" s="232"/>
      <c r="AF125" s="232"/>
      <c r="AG125" s="232"/>
      <c r="AH125" s="232"/>
      <c r="AI125" s="232"/>
      <c r="AJ125" s="232"/>
      <c r="AK125" s="232"/>
      <c r="AL125" s="328"/>
      <c r="AM125" s="334"/>
      <c r="AN125" s="55"/>
      <c r="AO125" s="232"/>
      <c r="AP125" s="232"/>
      <c r="AQ125" s="232"/>
    </row>
    <row r="126" spans="1:43" x14ac:dyDescent="0.2">
      <c r="A126" s="232"/>
      <c r="B126" s="328"/>
      <c r="C126" s="334"/>
      <c r="D126" s="55"/>
      <c r="E126" s="232"/>
      <c r="F126" s="232"/>
      <c r="G126" s="232"/>
      <c r="H126" s="232"/>
      <c r="I126" s="232"/>
      <c r="J126" s="232"/>
      <c r="K126" s="232"/>
      <c r="L126" s="232"/>
      <c r="M126" s="232"/>
      <c r="N126" s="232"/>
      <c r="O126" s="232"/>
      <c r="P126" s="232"/>
      <c r="Q126" s="232"/>
      <c r="R126" s="232"/>
      <c r="S126" s="232"/>
      <c r="T126" s="232"/>
      <c r="U126" s="334"/>
      <c r="V126" s="55"/>
      <c r="W126" s="232"/>
      <c r="X126" s="232" t="s">
        <v>1096</v>
      </c>
      <c r="Y126" s="232"/>
      <c r="Z126" s="232"/>
      <c r="AA126" s="232"/>
      <c r="AB126" s="232"/>
      <c r="AC126" s="232"/>
      <c r="AD126" s="232"/>
      <c r="AE126" s="232"/>
      <c r="AF126" s="232"/>
      <c r="AG126" s="232"/>
      <c r="AH126" s="232"/>
      <c r="AJ126" s="51" t="s">
        <v>9</v>
      </c>
      <c r="AK126" s="51"/>
      <c r="AL126" s="328" t="s">
        <v>244</v>
      </c>
      <c r="AM126" s="334"/>
      <c r="AN126" s="55"/>
      <c r="AO126" s="232"/>
      <c r="AP126" s="232"/>
      <c r="AQ126" s="232"/>
    </row>
    <row r="127" spans="1:43" x14ac:dyDescent="0.2">
      <c r="A127" s="232"/>
      <c r="B127" s="328"/>
      <c r="C127" s="334"/>
      <c r="D127" s="55"/>
      <c r="E127" s="232"/>
      <c r="F127" s="232"/>
      <c r="G127" s="232"/>
      <c r="H127" s="232"/>
      <c r="I127" s="232"/>
      <c r="J127" s="232"/>
      <c r="K127" s="232"/>
      <c r="L127" s="232"/>
      <c r="M127" s="232"/>
      <c r="N127" s="232"/>
      <c r="O127" s="232"/>
      <c r="P127" s="232"/>
      <c r="Q127" s="232"/>
      <c r="R127" s="232"/>
      <c r="S127" s="232"/>
      <c r="T127" s="232"/>
      <c r="U127" s="334"/>
      <c r="V127" s="55"/>
      <c r="W127" s="232"/>
      <c r="X127" s="232"/>
      <c r="Y127" s="232"/>
      <c r="Z127" s="232"/>
      <c r="AA127" s="232"/>
      <c r="AB127" s="232"/>
      <c r="AC127" s="232"/>
      <c r="AD127" s="232"/>
      <c r="AE127" s="232"/>
      <c r="AF127" s="232"/>
      <c r="AG127" s="232"/>
      <c r="AH127" s="232"/>
      <c r="AJ127" s="51"/>
      <c r="AK127" s="51"/>
      <c r="AL127" s="328"/>
      <c r="AM127" s="334"/>
      <c r="AN127" s="55"/>
      <c r="AO127" s="232"/>
      <c r="AP127" s="232"/>
      <c r="AQ127" s="232"/>
    </row>
    <row r="128" spans="1:43" x14ac:dyDescent="0.2">
      <c r="A128" s="232"/>
      <c r="B128" s="328"/>
      <c r="C128" s="334"/>
      <c r="D128" s="55"/>
      <c r="E128" s="232"/>
      <c r="F128" s="232"/>
      <c r="G128" s="232"/>
      <c r="H128" s="232"/>
      <c r="I128" s="232"/>
      <c r="J128" s="232"/>
      <c r="K128" s="232"/>
      <c r="L128" s="232"/>
      <c r="M128" s="232"/>
      <c r="N128" s="232"/>
      <c r="O128" s="232"/>
      <c r="P128" s="232"/>
      <c r="Q128" s="232"/>
      <c r="R128" s="232"/>
      <c r="S128" s="232"/>
      <c r="T128" s="232"/>
      <c r="U128" s="334"/>
      <c r="V128" s="55"/>
      <c r="W128" s="232" t="s">
        <v>253</v>
      </c>
      <c r="X128" s="232"/>
      <c r="Y128" s="232"/>
      <c r="Z128" s="91"/>
      <c r="AA128" s="91"/>
      <c r="AB128" s="91"/>
      <c r="AC128" s="91"/>
      <c r="AD128" s="91"/>
      <c r="AE128" s="91"/>
      <c r="AF128" s="91"/>
      <c r="AG128" s="91"/>
      <c r="AH128" s="91"/>
      <c r="AI128" s="91"/>
      <c r="AJ128" s="91"/>
      <c r="AK128" s="91"/>
      <c r="AL128" s="328" t="s">
        <v>254</v>
      </c>
      <c r="AM128" s="334"/>
      <c r="AN128" s="55"/>
      <c r="AO128" s="232"/>
      <c r="AP128" s="232"/>
      <c r="AQ128" s="232"/>
    </row>
    <row r="129" spans="1:43" x14ac:dyDescent="0.2">
      <c r="A129" s="232"/>
      <c r="B129" s="328"/>
      <c r="C129" s="334"/>
      <c r="D129" s="55"/>
      <c r="E129" s="232"/>
      <c r="F129" s="232"/>
      <c r="G129" s="232"/>
      <c r="H129" s="232"/>
      <c r="I129" s="232"/>
      <c r="J129" s="232"/>
      <c r="K129" s="232"/>
      <c r="L129" s="232"/>
      <c r="M129" s="232"/>
      <c r="N129" s="232"/>
      <c r="O129" s="232"/>
      <c r="P129" s="232"/>
      <c r="Q129" s="232"/>
      <c r="R129" s="232"/>
      <c r="S129" s="232"/>
      <c r="T129" s="232"/>
      <c r="U129" s="334"/>
      <c r="V129" s="55"/>
      <c r="W129" s="232"/>
      <c r="X129" s="232"/>
      <c r="Y129" s="232"/>
      <c r="Z129" s="663" t="s">
        <v>102</v>
      </c>
      <c r="AA129" s="663"/>
      <c r="AB129" s="663"/>
      <c r="AC129" s="663"/>
      <c r="AD129" s="663"/>
      <c r="AE129" s="663"/>
      <c r="AF129" s="663"/>
      <c r="AG129" s="663"/>
      <c r="AH129" s="663"/>
      <c r="AI129" s="663"/>
      <c r="AJ129" s="663"/>
      <c r="AK129" s="663"/>
      <c r="AL129" s="93"/>
      <c r="AM129" s="334"/>
      <c r="AN129" s="55"/>
      <c r="AO129" s="232"/>
      <c r="AP129" s="232"/>
      <c r="AQ129" s="232"/>
    </row>
    <row r="130" spans="1:43" ht="6" customHeight="1" thickBot="1" x14ac:dyDescent="0.25">
      <c r="A130" s="85"/>
      <c r="B130" s="332"/>
      <c r="C130" s="86"/>
      <c r="D130" s="87"/>
      <c r="E130" s="85"/>
      <c r="F130" s="85"/>
      <c r="G130" s="85"/>
      <c r="H130" s="85"/>
      <c r="I130" s="85"/>
      <c r="J130" s="85"/>
      <c r="K130" s="85"/>
      <c r="L130" s="85"/>
      <c r="M130" s="85"/>
      <c r="N130" s="85"/>
      <c r="O130" s="85"/>
      <c r="P130" s="85"/>
      <c r="Q130" s="85"/>
      <c r="R130" s="85"/>
      <c r="S130" s="85"/>
      <c r="T130" s="85"/>
      <c r="U130" s="86"/>
      <c r="V130" s="87"/>
      <c r="W130" s="85"/>
      <c r="X130" s="85"/>
      <c r="Y130" s="85"/>
      <c r="Z130" s="85"/>
      <c r="AA130" s="85"/>
      <c r="AB130" s="85"/>
      <c r="AC130" s="85"/>
      <c r="AD130" s="85"/>
      <c r="AE130" s="85"/>
      <c r="AF130" s="85"/>
      <c r="AG130" s="85"/>
      <c r="AH130" s="85"/>
      <c r="AI130" s="85"/>
      <c r="AJ130" s="85"/>
      <c r="AK130" s="85"/>
      <c r="AL130" s="332"/>
      <c r="AM130" s="86"/>
      <c r="AN130" s="87"/>
      <c r="AO130" s="85"/>
      <c r="AP130" s="85"/>
      <c r="AQ130" s="85"/>
    </row>
    <row r="131" spans="1:43" ht="6" customHeight="1" x14ac:dyDescent="0.2">
      <c r="A131" s="96"/>
      <c r="B131" s="97"/>
      <c r="C131" s="98"/>
      <c r="D131" s="99"/>
      <c r="E131" s="1"/>
      <c r="F131" s="1"/>
      <c r="G131" s="1"/>
      <c r="H131" s="1"/>
      <c r="I131" s="1"/>
      <c r="J131" s="1"/>
      <c r="K131" s="1"/>
      <c r="L131" s="1"/>
      <c r="M131" s="1"/>
      <c r="N131" s="1"/>
      <c r="O131" s="1"/>
      <c r="P131" s="1"/>
      <c r="Q131" s="1"/>
      <c r="R131" s="1"/>
      <c r="S131" s="1"/>
      <c r="T131" s="1"/>
      <c r="U131" s="98"/>
      <c r="V131" s="99"/>
      <c r="W131" s="1"/>
      <c r="X131" s="1"/>
      <c r="Y131" s="1"/>
      <c r="Z131" s="1"/>
      <c r="AA131" s="1"/>
      <c r="AB131" s="1"/>
      <c r="AC131" s="1"/>
      <c r="AD131" s="1"/>
      <c r="AE131" s="1"/>
      <c r="AF131" s="1"/>
      <c r="AG131" s="1"/>
      <c r="AH131" s="1"/>
      <c r="AI131" s="1"/>
      <c r="AJ131" s="1"/>
      <c r="AK131" s="1"/>
      <c r="AL131" s="100"/>
      <c r="AM131" s="98"/>
      <c r="AN131" s="99"/>
      <c r="AO131" s="1"/>
      <c r="AP131" s="1"/>
      <c r="AQ131" s="101"/>
    </row>
    <row r="132" spans="1:43" x14ac:dyDescent="0.2">
      <c r="A132" s="102"/>
      <c r="B132" s="93">
        <v>1116</v>
      </c>
      <c r="C132" s="334"/>
      <c r="D132" s="55"/>
      <c r="E132" s="670" t="s">
        <v>63</v>
      </c>
      <c r="F132" s="670"/>
      <c r="G132" s="670"/>
      <c r="H132" s="670"/>
      <c r="I132" s="670"/>
      <c r="J132" s="670"/>
      <c r="K132" s="670"/>
      <c r="L132" s="670"/>
      <c r="M132" s="670"/>
      <c r="N132" s="670"/>
      <c r="O132" s="670"/>
      <c r="P132" s="670"/>
      <c r="Q132" s="670"/>
      <c r="R132" s="670"/>
      <c r="S132" s="670"/>
      <c r="T132" s="670"/>
      <c r="U132" s="334"/>
      <c r="V132" s="55"/>
      <c r="W132" s="232"/>
      <c r="X132" s="232"/>
      <c r="Y132" s="232"/>
      <c r="Z132" s="232"/>
      <c r="AA132" s="232"/>
      <c r="AB132" s="232"/>
      <c r="AC132" s="232"/>
      <c r="AD132" s="232"/>
      <c r="AE132" s="232"/>
      <c r="AF132" s="232"/>
      <c r="AG132" s="232"/>
      <c r="AH132" s="232"/>
      <c r="AI132" s="29"/>
      <c r="AJ132" s="50"/>
      <c r="AK132" s="29"/>
      <c r="AL132" s="23"/>
      <c r="AM132" s="334"/>
      <c r="AN132" s="55"/>
      <c r="AO132" s="232"/>
      <c r="AP132" s="232"/>
      <c r="AQ132" s="103"/>
    </row>
    <row r="133" spans="1:43" x14ac:dyDescent="0.2">
      <c r="A133" s="102"/>
      <c r="B133" s="93"/>
      <c r="C133" s="334"/>
      <c r="D133" s="55"/>
      <c r="E133" s="232"/>
      <c r="F133" s="232"/>
      <c r="G133" s="232"/>
      <c r="H133" s="232"/>
      <c r="I133" s="232"/>
      <c r="J133" s="232"/>
      <c r="K133" s="232"/>
      <c r="L133" s="232"/>
      <c r="M133" s="232"/>
      <c r="N133" s="232"/>
      <c r="O133" s="232"/>
      <c r="P133" s="232"/>
      <c r="Q133" s="232"/>
      <c r="R133" s="232"/>
      <c r="S133" s="232"/>
      <c r="T133" s="232"/>
      <c r="U133" s="334"/>
      <c r="V133" s="55"/>
      <c r="W133" s="232" t="s">
        <v>64</v>
      </c>
      <c r="X133" s="232"/>
      <c r="Y133" s="232"/>
      <c r="Z133" s="51" t="s">
        <v>9</v>
      </c>
      <c r="AA133" s="51"/>
      <c r="AB133" s="51"/>
      <c r="AC133" s="51"/>
      <c r="AD133" s="51"/>
      <c r="AE133" s="51"/>
      <c r="AF133" s="51"/>
      <c r="AG133" s="51"/>
      <c r="AH133" s="51"/>
      <c r="AI133" s="28"/>
      <c r="AJ133" s="52"/>
      <c r="AK133" s="28"/>
      <c r="AL133" s="24"/>
      <c r="AM133" s="334"/>
      <c r="AN133" s="55"/>
      <c r="AO133" s="232"/>
      <c r="AP133" s="232"/>
      <c r="AQ133" s="103"/>
    </row>
    <row r="134" spans="1:43" x14ac:dyDescent="0.2">
      <c r="A134" s="102"/>
      <c r="B134" s="328"/>
      <c r="C134" s="334"/>
      <c r="D134" s="55"/>
      <c r="E134" s="232"/>
      <c r="F134" s="232"/>
      <c r="G134" s="232"/>
      <c r="H134" s="232"/>
      <c r="I134" s="232"/>
      <c r="J134" s="232"/>
      <c r="K134" s="232"/>
      <c r="L134" s="232"/>
      <c r="M134" s="232"/>
      <c r="N134" s="232"/>
      <c r="O134" s="232"/>
      <c r="P134" s="232"/>
      <c r="Q134" s="232"/>
      <c r="R134" s="232"/>
      <c r="S134" s="232"/>
      <c r="T134" s="232"/>
      <c r="U134" s="334"/>
      <c r="V134" s="55"/>
      <c r="W134" s="232"/>
      <c r="X134" s="232"/>
      <c r="Y134" s="232"/>
      <c r="Z134" s="232"/>
      <c r="AA134" s="232"/>
      <c r="AB134" s="232"/>
      <c r="AC134" s="232"/>
      <c r="AD134" s="232"/>
      <c r="AE134" s="232"/>
      <c r="AF134" s="232"/>
      <c r="AG134" s="232"/>
      <c r="AH134" s="232"/>
      <c r="AI134" s="29"/>
      <c r="AJ134" s="50"/>
      <c r="AK134" s="29"/>
      <c r="AL134" s="23"/>
      <c r="AM134" s="334"/>
      <c r="AN134" s="55"/>
      <c r="AO134" s="232"/>
      <c r="AP134" s="232"/>
      <c r="AQ134" s="103"/>
    </row>
    <row r="135" spans="1:43" x14ac:dyDescent="0.2">
      <c r="A135" s="102"/>
      <c r="B135" s="328"/>
      <c r="C135" s="334"/>
      <c r="D135" s="55"/>
      <c r="E135" s="232"/>
      <c r="F135" s="232"/>
      <c r="G135" s="232"/>
      <c r="H135" s="232"/>
      <c r="I135" s="232"/>
      <c r="J135" s="232"/>
      <c r="K135" s="232"/>
      <c r="L135" s="232"/>
      <c r="M135" s="232"/>
      <c r="N135" s="232"/>
      <c r="O135" s="232"/>
      <c r="P135" s="232"/>
      <c r="Q135" s="232"/>
      <c r="R135" s="232"/>
      <c r="S135" s="232"/>
      <c r="T135" s="232"/>
      <c r="U135" s="334"/>
      <c r="V135" s="55"/>
      <c r="W135" s="232" t="s">
        <v>65</v>
      </c>
      <c r="X135" s="232"/>
      <c r="Y135" s="232"/>
      <c r="Z135" s="51" t="s">
        <v>9</v>
      </c>
      <c r="AA135" s="111"/>
      <c r="AB135" s="111"/>
      <c r="AC135" s="111"/>
      <c r="AD135" s="111"/>
      <c r="AE135" s="111"/>
      <c r="AF135" s="111"/>
      <c r="AG135" s="111"/>
      <c r="AH135" s="390"/>
      <c r="AI135" s="28"/>
      <c r="AJ135" s="52"/>
      <c r="AK135" s="28"/>
      <c r="AL135" s="24"/>
      <c r="AM135" s="334"/>
      <c r="AN135" s="55"/>
      <c r="AO135" s="232"/>
      <c r="AP135" s="232"/>
      <c r="AQ135" s="103"/>
    </row>
    <row r="136" spans="1:43" ht="6" customHeight="1" thickBot="1" x14ac:dyDescent="0.25">
      <c r="A136" s="104"/>
      <c r="B136" s="332"/>
      <c r="C136" s="86"/>
      <c r="D136" s="87"/>
      <c r="E136" s="85"/>
      <c r="F136" s="85"/>
      <c r="G136" s="85"/>
      <c r="H136" s="85"/>
      <c r="I136" s="85"/>
      <c r="J136" s="85"/>
      <c r="K136" s="85"/>
      <c r="L136" s="85"/>
      <c r="M136" s="85"/>
      <c r="N136" s="85"/>
      <c r="O136" s="85"/>
      <c r="P136" s="85"/>
      <c r="Q136" s="85"/>
      <c r="R136" s="85"/>
      <c r="S136" s="85"/>
      <c r="T136" s="85"/>
      <c r="U136" s="86"/>
      <c r="V136" s="87"/>
      <c r="W136" s="85"/>
      <c r="X136" s="85"/>
      <c r="Y136" s="85"/>
      <c r="Z136" s="85"/>
      <c r="AA136" s="85"/>
      <c r="AB136" s="85"/>
      <c r="AC136" s="85"/>
      <c r="AD136" s="85"/>
      <c r="AE136" s="85"/>
      <c r="AF136" s="85"/>
      <c r="AG136" s="85"/>
      <c r="AH136" s="85"/>
      <c r="AI136" s="85"/>
      <c r="AJ136" s="85"/>
      <c r="AK136" s="85"/>
      <c r="AL136" s="105"/>
      <c r="AM136" s="86"/>
      <c r="AN136" s="87"/>
      <c r="AO136" s="85"/>
      <c r="AP136" s="85"/>
      <c r="AQ136" s="106"/>
    </row>
    <row r="137" spans="1:43" ht="6" customHeight="1" x14ac:dyDescent="0.2">
      <c r="A137" s="1"/>
      <c r="B137" s="97"/>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00"/>
      <c r="AM137" s="1"/>
      <c r="AN137" s="1"/>
      <c r="AO137" s="1"/>
      <c r="AP137" s="1"/>
      <c r="AQ137" s="1"/>
    </row>
    <row r="138" spans="1:43" ht="11.15" customHeight="1" x14ac:dyDescent="0.2">
      <c r="A138" s="232"/>
      <c r="B138" s="684" t="s">
        <v>1097</v>
      </c>
      <c r="C138" s="684"/>
      <c r="D138" s="684"/>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684"/>
      <c r="AK138" s="684"/>
      <c r="AL138" s="684"/>
      <c r="AM138" s="684"/>
      <c r="AN138" s="684"/>
      <c r="AO138" s="684"/>
      <c r="AP138" s="684"/>
      <c r="AQ138" s="684"/>
    </row>
    <row r="139" spans="1:43" ht="11.25" customHeight="1" x14ac:dyDescent="0.2">
      <c r="A139" s="232"/>
      <c r="B139" s="670" t="s">
        <v>1098</v>
      </c>
      <c r="C139" s="670"/>
      <c r="D139" s="670"/>
      <c r="E139" s="670"/>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0"/>
      <c r="AD139" s="670"/>
      <c r="AE139" s="670"/>
      <c r="AF139" s="670"/>
      <c r="AG139" s="670"/>
      <c r="AH139" s="670"/>
      <c r="AI139" s="670"/>
      <c r="AJ139" s="670"/>
      <c r="AK139" s="670"/>
      <c r="AL139" s="670"/>
      <c r="AM139" s="670"/>
      <c r="AN139" s="670"/>
      <c r="AO139" s="670"/>
      <c r="AP139" s="670"/>
      <c r="AQ139" s="670"/>
    </row>
    <row r="140" spans="1:43" ht="11.25" customHeight="1" x14ac:dyDescent="0.2">
      <c r="A140" s="232"/>
      <c r="B140" s="645" t="s">
        <v>1099</v>
      </c>
      <c r="C140" s="645"/>
      <c r="D140" s="645"/>
      <c r="E140" s="645"/>
      <c r="F140" s="645"/>
      <c r="G140" s="645"/>
      <c r="H140" s="645"/>
      <c r="I140" s="645"/>
      <c r="J140" s="645"/>
      <c r="K140" s="645"/>
      <c r="L140" s="645"/>
      <c r="M140" s="645"/>
      <c r="N140" s="645"/>
      <c r="O140" s="645"/>
      <c r="P140" s="645"/>
      <c r="Q140" s="645"/>
      <c r="R140" s="645"/>
      <c r="S140" s="645"/>
      <c r="T140" s="645"/>
      <c r="U140" s="645"/>
      <c r="V140" s="645"/>
      <c r="W140" s="645"/>
      <c r="X140" s="645"/>
      <c r="Y140" s="645"/>
      <c r="Z140" s="645"/>
      <c r="AA140" s="645"/>
      <c r="AB140" s="645"/>
      <c r="AC140" s="645"/>
      <c r="AD140" s="645"/>
      <c r="AE140" s="645"/>
      <c r="AF140" s="645"/>
      <c r="AG140" s="645"/>
      <c r="AH140" s="645"/>
      <c r="AI140" s="645"/>
      <c r="AJ140" s="645"/>
      <c r="AK140" s="645"/>
      <c r="AL140" s="645"/>
      <c r="AM140" s="645"/>
      <c r="AN140" s="645"/>
      <c r="AO140" s="645"/>
      <c r="AP140" s="645"/>
      <c r="AQ140" s="645"/>
    </row>
    <row r="141" spans="1:43" x14ac:dyDescent="0.2">
      <c r="A141" s="232"/>
      <c r="B141" s="645"/>
      <c r="C141" s="645"/>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5"/>
      <c r="AE141" s="645"/>
      <c r="AF141" s="645"/>
      <c r="AG141" s="645"/>
      <c r="AH141" s="645"/>
      <c r="AI141" s="645"/>
      <c r="AJ141" s="645"/>
      <c r="AK141" s="645"/>
      <c r="AL141" s="645"/>
      <c r="AM141" s="645"/>
      <c r="AN141" s="645"/>
      <c r="AO141" s="645"/>
      <c r="AP141" s="645"/>
      <c r="AQ141" s="645"/>
    </row>
    <row r="142" spans="1:43" ht="6" customHeight="1" x14ac:dyDescent="0.2"/>
  </sheetData>
  <sheetProtection formatCells="0" formatRows="0" insertRows="0" deleteRows="0"/>
  <mergeCells count="36">
    <mergeCell ref="B140:AQ141"/>
    <mergeCell ref="E32:AL37"/>
    <mergeCell ref="E40:T42"/>
    <mergeCell ref="AP41:AQ42"/>
    <mergeCell ref="F109:T110"/>
    <mergeCell ref="F107:T108"/>
    <mergeCell ref="F105:T106"/>
    <mergeCell ref="F111:T112"/>
    <mergeCell ref="B139:AQ139"/>
    <mergeCell ref="Z129:AK129"/>
    <mergeCell ref="E132:T132"/>
    <mergeCell ref="E122:T122"/>
    <mergeCell ref="AP46:AP47"/>
    <mergeCell ref="E72:T76"/>
    <mergeCell ref="E59:T60"/>
    <mergeCell ref="E62:T62"/>
    <mergeCell ref="Z69:AK69"/>
    <mergeCell ref="B138:AQ138"/>
    <mergeCell ref="E119:T120"/>
    <mergeCell ref="E115:T116"/>
    <mergeCell ref="E99:T103"/>
    <mergeCell ref="E89:T93"/>
    <mergeCell ref="E95:T96"/>
    <mergeCell ref="E79:T81"/>
    <mergeCell ref="E82:T86"/>
    <mergeCell ref="A1:AQ1"/>
    <mergeCell ref="E45:T47"/>
    <mergeCell ref="E50:T51"/>
    <mergeCell ref="E54:T56"/>
    <mergeCell ref="AO3:AP3"/>
    <mergeCell ref="W3:AL3"/>
    <mergeCell ref="E3:T3"/>
    <mergeCell ref="E5:T8"/>
    <mergeCell ref="E11:T12"/>
    <mergeCell ref="E14:T24"/>
    <mergeCell ref="E27:T29"/>
  </mergeCells>
  <printOptions horizontalCentered="1"/>
  <pageMargins left="0.5" right="0.5" top="0.5" bottom="0.5" header="0.3" footer="0.3"/>
  <pageSetup paperSize="9" scale="98" orientation="portrait" r:id="rId1"/>
  <headerFooter>
    <oddFooter>&amp;CW-&amp;P</oddFooter>
  </headerFooter>
  <rowBreaks count="1" manualBreakCount="1">
    <brk id="77" max="4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tabColor rgb="FFFFFF99"/>
  </sheetPr>
  <dimension ref="A1:AF83"/>
  <sheetViews>
    <sheetView view="pageBreakPreview" zoomScaleNormal="100" zoomScaleSheetLayoutView="100" zoomScalePageLayoutView="70" workbookViewId="0">
      <selection activeCell="B1" sqref="B1"/>
    </sheetView>
  </sheetViews>
  <sheetFormatPr defaultColWidth="2.77734375" defaultRowHeight="11.15" customHeight="1" x14ac:dyDescent="0.2"/>
  <cols>
    <col min="15" max="15" width="2.77734375" customWidth="1"/>
    <col min="23" max="23" width="2.77734375" customWidth="1"/>
    <col min="24" max="24" width="2.77734375" style="237" customWidth="1"/>
    <col min="26" max="27" width="4.77734375" customWidth="1"/>
    <col min="28" max="28" width="4.77734375" style="27" customWidth="1"/>
    <col min="29" max="30" width="8.77734375" customWidth="1"/>
    <col min="31" max="31" width="2.77734375" customWidth="1"/>
    <col min="32" max="32" width="2.77734375" style="237"/>
  </cols>
  <sheetData>
    <row r="1" spans="1:32" ht="14" x14ac:dyDescent="0.2">
      <c r="B1" s="232" t="s">
        <v>1100</v>
      </c>
      <c r="C1" s="232"/>
      <c r="D1" s="232"/>
      <c r="E1" s="232"/>
      <c r="F1" s="232"/>
      <c r="G1" s="232"/>
      <c r="H1" s="232"/>
      <c r="I1" s="232"/>
      <c r="J1" s="232"/>
      <c r="K1" s="232"/>
      <c r="L1" s="232"/>
      <c r="M1" s="232"/>
      <c r="N1" s="232"/>
      <c r="O1" s="232"/>
      <c r="P1" s="232"/>
      <c r="Q1" s="232"/>
      <c r="R1" s="232"/>
      <c r="S1" s="232"/>
      <c r="T1" s="232"/>
      <c r="U1" s="232"/>
      <c r="V1" s="232"/>
      <c r="W1" s="232"/>
      <c r="X1" s="233"/>
      <c r="Y1" s="232"/>
      <c r="Z1" s="232"/>
      <c r="AA1" s="232"/>
      <c r="AB1" s="88"/>
      <c r="AC1" s="30" t="s">
        <v>1101</v>
      </c>
      <c r="AD1" s="31" t="s">
        <v>1102</v>
      </c>
      <c r="AE1" s="107"/>
      <c r="AF1" s="233"/>
    </row>
    <row r="2" spans="1:32" ht="11.15" customHeight="1" x14ac:dyDescent="0.2">
      <c r="C2" s="232" t="s">
        <v>1103</v>
      </c>
      <c r="D2" s="232"/>
      <c r="E2" s="232"/>
      <c r="F2" s="232"/>
      <c r="G2" s="232"/>
      <c r="H2" s="232"/>
      <c r="I2" s="232"/>
      <c r="J2" s="232"/>
      <c r="K2" s="232"/>
      <c r="L2" s="232"/>
      <c r="M2" s="232"/>
      <c r="N2" s="232"/>
      <c r="O2" s="232"/>
      <c r="P2" s="232"/>
      <c r="Q2" s="232"/>
      <c r="R2" s="232"/>
      <c r="S2" s="232"/>
      <c r="T2" s="232"/>
      <c r="U2" s="232"/>
      <c r="V2" s="232"/>
      <c r="W2" s="232"/>
      <c r="X2" s="234"/>
      <c r="Y2" s="18"/>
      <c r="Z2" s="18" t="s">
        <v>274</v>
      </c>
      <c r="AA2" s="18" t="s">
        <v>1104</v>
      </c>
      <c r="AB2" s="23" t="s">
        <v>67</v>
      </c>
      <c r="AC2" s="19"/>
      <c r="AD2" s="19"/>
      <c r="AE2" s="29"/>
      <c r="AF2" s="234"/>
    </row>
    <row r="3" spans="1:32" ht="11.15" customHeight="1" x14ac:dyDescent="0.2">
      <c r="C3" s="232" t="s">
        <v>1105</v>
      </c>
      <c r="D3" s="232"/>
      <c r="E3" s="232"/>
      <c r="F3" s="232"/>
      <c r="G3" s="232"/>
      <c r="H3" s="232"/>
      <c r="I3" s="232"/>
      <c r="J3" s="232"/>
      <c r="K3" s="232"/>
      <c r="L3" s="232"/>
      <c r="M3" s="232"/>
      <c r="N3" s="232"/>
      <c r="O3" s="232"/>
      <c r="P3" s="232"/>
      <c r="Q3" s="232"/>
      <c r="R3" s="232"/>
      <c r="S3" s="232"/>
      <c r="T3" s="232"/>
      <c r="U3" s="232"/>
      <c r="V3" s="232"/>
      <c r="W3" s="232"/>
      <c r="X3" s="233"/>
      <c r="Y3" s="232"/>
      <c r="Z3" s="232" t="s">
        <v>273</v>
      </c>
      <c r="AA3" s="232" t="s">
        <v>1106</v>
      </c>
      <c r="AB3" s="231" t="s">
        <v>68</v>
      </c>
      <c r="AC3" s="19"/>
      <c r="AD3" s="19"/>
      <c r="AE3" s="232"/>
      <c r="AF3" s="233"/>
    </row>
    <row r="4" spans="1:32" ht="11.15" customHeight="1" x14ac:dyDescent="0.2">
      <c r="B4" s="232"/>
      <c r="C4" s="232"/>
      <c r="D4" s="232"/>
      <c r="E4" s="232"/>
      <c r="F4" s="232"/>
      <c r="G4" s="232"/>
      <c r="H4" s="232"/>
      <c r="I4" s="232"/>
      <c r="J4" s="232"/>
      <c r="K4" s="232"/>
      <c r="L4" s="232"/>
      <c r="M4" s="232"/>
      <c r="N4" s="232"/>
      <c r="O4" s="232"/>
      <c r="P4" s="232"/>
      <c r="Q4" s="232"/>
      <c r="R4" s="232"/>
      <c r="S4" s="232"/>
      <c r="T4" s="232"/>
      <c r="U4" s="232"/>
      <c r="V4" s="232"/>
      <c r="W4" s="232"/>
      <c r="X4"/>
      <c r="Y4" s="232"/>
      <c r="Z4" s="232" t="s">
        <v>272</v>
      </c>
      <c r="AA4" s="232" t="s">
        <v>1107</v>
      </c>
      <c r="AB4" s="231" t="s">
        <v>69</v>
      </c>
      <c r="AC4" s="19"/>
      <c r="AD4" s="19"/>
      <c r="AE4" s="232"/>
      <c r="AF4" s="233"/>
    </row>
    <row r="5" spans="1:32" ht="11.15" customHeight="1" x14ac:dyDescent="0.2">
      <c r="B5" s="232" t="s">
        <v>1108</v>
      </c>
      <c r="C5" s="232"/>
      <c r="D5" s="232"/>
      <c r="E5" s="232"/>
      <c r="F5" s="232"/>
      <c r="G5" s="232"/>
      <c r="H5" s="232"/>
      <c r="I5" s="232"/>
      <c r="J5" s="232"/>
      <c r="K5" s="232"/>
      <c r="L5" s="232"/>
      <c r="M5" s="232"/>
      <c r="N5" s="232"/>
      <c r="O5" s="232"/>
      <c r="P5" s="232"/>
      <c r="Q5" s="232"/>
      <c r="R5" s="232"/>
      <c r="S5" s="232"/>
      <c r="T5" s="232"/>
      <c r="U5" s="232"/>
      <c r="V5" s="232"/>
      <c r="X5" s="785" t="str">
        <f>TEXT(FW_YR,"####")</f>
        <v>2020</v>
      </c>
      <c r="Y5" s="232"/>
      <c r="Z5" s="232" t="s">
        <v>271</v>
      </c>
      <c r="AA5" s="232" t="s">
        <v>1109</v>
      </c>
      <c r="AB5" s="231" t="s">
        <v>98</v>
      </c>
      <c r="AC5" s="19"/>
      <c r="AD5" s="19"/>
      <c r="AE5" s="232"/>
      <c r="AF5" s="785" t="str">
        <f>X5</f>
        <v>2020</v>
      </c>
    </row>
    <row r="6" spans="1:32" ht="11.15" customHeight="1" x14ac:dyDescent="0.2">
      <c r="B6" s="232"/>
      <c r="C6" s="232"/>
      <c r="D6" s="232"/>
      <c r="E6" s="232"/>
      <c r="F6" s="232"/>
      <c r="G6" s="232"/>
      <c r="H6" s="232"/>
      <c r="I6" s="232"/>
      <c r="J6" s="232"/>
      <c r="K6" s="232"/>
      <c r="L6" s="232"/>
      <c r="M6" s="232"/>
      <c r="N6" s="232"/>
      <c r="O6" s="232"/>
      <c r="P6" s="232"/>
      <c r="Q6" s="232"/>
      <c r="R6" s="232"/>
      <c r="S6" s="232"/>
      <c r="T6" s="232"/>
      <c r="U6" s="232"/>
      <c r="V6" s="232"/>
      <c r="X6" s="785"/>
      <c r="Y6" s="232"/>
      <c r="Z6" s="232" t="s">
        <v>270</v>
      </c>
      <c r="AA6" s="232" t="s">
        <v>1110</v>
      </c>
      <c r="AB6" s="231" t="s">
        <v>100</v>
      </c>
      <c r="AC6" s="19"/>
      <c r="AD6" s="19"/>
      <c r="AE6" s="232"/>
      <c r="AF6" s="785"/>
    </row>
    <row r="7" spans="1:32" ht="11.15" customHeight="1" x14ac:dyDescent="0.2">
      <c r="B7" s="232" t="s">
        <v>1111</v>
      </c>
      <c r="C7" s="232"/>
      <c r="D7" s="232"/>
      <c r="E7" s="232"/>
      <c r="F7" s="232"/>
      <c r="G7" s="232"/>
      <c r="H7" s="232"/>
      <c r="I7" s="232"/>
      <c r="J7" s="232"/>
      <c r="K7" s="232"/>
      <c r="L7" s="232"/>
      <c r="M7" s="232"/>
      <c r="N7" s="232"/>
      <c r="O7" s="232"/>
      <c r="P7" s="232"/>
      <c r="Q7" s="232"/>
      <c r="R7" s="232"/>
      <c r="S7" s="232"/>
      <c r="T7" s="232"/>
      <c r="U7" s="232"/>
      <c r="V7" s="232"/>
      <c r="X7" s="785"/>
      <c r="Y7" s="232"/>
      <c r="Z7" s="232" t="s">
        <v>269</v>
      </c>
      <c r="AA7" s="232" t="s">
        <v>1112</v>
      </c>
      <c r="AB7" s="231" t="s">
        <v>268</v>
      </c>
      <c r="AC7" s="19"/>
      <c r="AD7" s="19"/>
      <c r="AE7" s="232"/>
      <c r="AF7" s="785"/>
    </row>
    <row r="8" spans="1:32" ht="11.15" customHeight="1" x14ac:dyDescent="0.2">
      <c r="A8" s="232"/>
      <c r="B8" s="232"/>
      <c r="E8" s="232"/>
      <c r="F8" s="232"/>
      <c r="G8" s="232"/>
      <c r="H8" s="232"/>
      <c r="I8" s="232"/>
      <c r="J8" s="232"/>
      <c r="K8" s="232"/>
      <c r="L8" s="232"/>
      <c r="M8" s="232"/>
      <c r="N8" s="232"/>
      <c r="O8" s="232"/>
      <c r="P8" s="232"/>
      <c r="Q8" s="232"/>
      <c r="R8" s="232"/>
      <c r="S8" s="232"/>
      <c r="T8" s="232"/>
      <c r="U8" s="232"/>
      <c r="V8" s="232"/>
      <c r="X8" s="785"/>
      <c r="Y8" s="232"/>
      <c r="Z8" s="232" t="s">
        <v>268</v>
      </c>
      <c r="AA8" s="232" t="s">
        <v>1113</v>
      </c>
      <c r="AB8" s="231" t="s">
        <v>269</v>
      </c>
      <c r="AC8" s="19"/>
      <c r="AD8" s="19"/>
      <c r="AE8" s="232"/>
      <c r="AF8" s="785"/>
    </row>
    <row r="9" spans="1:32" ht="11.15" customHeight="1" x14ac:dyDescent="0.2">
      <c r="A9" s="232"/>
      <c r="B9" s="232"/>
      <c r="C9" s="232" t="s">
        <v>241</v>
      </c>
      <c r="D9" s="232" t="s">
        <v>1114</v>
      </c>
      <c r="E9" s="232"/>
      <c r="F9" s="232"/>
      <c r="G9" s="232"/>
      <c r="H9" s="232"/>
      <c r="I9" s="232"/>
      <c r="J9" s="232"/>
      <c r="K9" s="232"/>
      <c r="L9" s="232"/>
      <c r="M9" s="232"/>
      <c r="N9" s="232"/>
      <c r="O9" s="232"/>
      <c r="P9" s="232"/>
      <c r="Q9" s="232"/>
      <c r="R9" s="232"/>
      <c r="S9" s="232"/>
      <c r="T9" s="232"/>
      <c r="U9" s="232"/>
      <c r="V9" s="232"/>
      <c r="X9" s="785"/>
      <c r="Y9" s="232"/>
      <c r="Z9" s="232" t="s">
        <v>100</v>
      </c>
      <c r="AA9" s="232" t="s">
        <v>1115</v>
      </c>
      <c r="AB9" s="231" t="s">
        <v>270</v>
      </c>
      <c r="AC9" s="19"/>
      <c r="AD9" s="19"/>
      <c r="AE9" s="232"/>
      <c r="AF9" s="785"/>
    </row>
    <row r="10" spans="1:32" ht="11.15" customHeight="1" x14ac:dyDescent="0.2">
      <c r="A10" s="232"/>
      <c r="B10" s="232"/>
      <c r="C10" s="232" t="s">
        <v>496</v>
      </c>
      <c r="D10" s="232" t="s">
        <v>167</v>
      </c>
      <c r="E10" s="232"/>
      <c r="F10" s="232"/>
      <c r="G10" s="232"/>
      <c r="H10" s="232"/>
      <c r="I10" s="232"/>
      <c r="J10" s="232"/>
      <c r="K10" s="232"/>
      <c r="L10" s="232"/>
      <c r="M10" s="232"/>
      <c r="N10" s="232"/>
      <c r="O10" s="232"/>
      <c r="P10" s="232"/>
      <c r="Q10" s="232"/>
      <c r="R10" s="232"/>
      <c r="S10" s="232"/>
      <c r="T10" s="232"/>
      <c r="U10" s="232"/>
      <c r="V10" s="232"/>
      <c r="X10" s="785"/>
      <c r="Y10" s="232"/>
      <c r="Z10" s="232" t="s">
        <v>98</v>
      </c>
      <c r="AA10" s="232" t="s">
        <v>1116</v>
      </c>
      <c r="AB10" s="231" t="s">
        <v>271</v>
      </c>
      <c r="AC10" s="19"/>
      <c r="AD10" s="19"/>
      <c r="AE10" s="232"/>
      <c r="AF10" s="785"/>
    </row>
    <row r="11" spans="1:32" ht="11.15" customHeight="1" x14ac:dyDescent="0.2">
      <c r="A11" s="232"/>
      <c r="B11" s="232"/>
      <c r="C11" s="232" t="s">
        <v>667</v>
      </c>
      <c r="D11" s="232" t="s">
        <v>1117</v>
      </c>
      <c r="E11" s="232"/>
      <c r="F11" s="232"/>
      <c r="G11" s="232"/>
      <c r="H11" s="232"/>
      <c r="I11" s="232"/>
      <c r="J11" s="232"/>
      <c r="K11" s="232"/>
      <c r="L11" s="232"/>
      <c r="M11" s="232"/>
      <c r="N11" s="232"/>
      <c r="O11" s="232"/>
      <c r="P11" s="232"/>
      <c r="Q11" s="232"/>
      <c r="R11" s="232"/>
      <c r="S11" s="232"/>
      <c r="T11" s="232"/>
      <c r="U11" s="232"/>
      <c r="V11" s="232"/>
      <c r="W11" s="232"/>
      <c r="X11" s="93" t="s">
        <v>52</v>
      </c>
      <c r="Y11" s="232"/>
      <c r="Z11" s="232" t="s">
        <v>69</v>
      </c>
      <c r="AA11" s="232" t="s">
        <v>1118</v>
      </c>
      <c r="AB11" s="231" t="s">
        <v>272</v>
      </c>
      <c r="AC11" s="19"/>
      <c r="AD11" s="19"/>
      <c r="AE11" s="232"/>
      <c r="AF11" s="233"/>
    </row>
    <row r="12" spans="1:32" ht="11.15" customHeight="1" x14ac:dyDescent="0.2">
      <c r="A12" s="232"/>
      <c r="B12" s="232"/>
      <c r="C12" s="232"/>
      <c r="D12" s="232"/>
      <c r="E12" s="232"/>
      <c r="F12" s="232"/>
      <c r="G12" s="232"/>
      <c r="H12" s="232"/>
      <c r="I12" s="232"/>
      <c r="J12" s="232"/>
      <c r="K12" s="232"/>
      <c r="L12" s="232"/>
      <c r="M12" s="232"/>
      <c r="N12" s="232"/>
      <c r="O12" s="232"/>
      <c r="P12" s="232"/>
      <c r="Q12" s="232"/>
      <c r="R12" s="232"/>
      <c r="S12" s="232"/>
      <c r="T12" s="232"/>
      <c r="U12" s="232"/>
      <c r="V12" s="232"/>
      <c r="W12" s="232"/>
      <c r="X12" s="233"/>
      <c r="Y12" s="232"/>
      <c r="Z12" s="232" t="s">
        <v>68</v>
      </c>
      <c r="AA12" s="232" t="s">
        <v>1119</v>
      </c>
      <c r="AB12" s="231" t="s">
        <v>273</v>
      </c>
      <c r="AC12" s="19"/>
      <c r="AD12" s="19"/>
      <c r="AE12" s="232"/>
      <c r="AF12" s="233"/>
    </row>
    <row r="13" spans="1:32" ht="11.15" customHeight="1" x14ac:dyDescent="0.2">
      <c r="A13" s="232"/>
      <c r="B13" s="232"/>
      <c r="C13" s="330" t="s">
        <v>730</v>
      </c>
      <c r="D13" s="232" t="s">
        <v>1120</v>
      </c>
      <c r="E13" s="232"/>
      <c r="F13" s="232"/>
      <c r="G13" s="232"/>
      <c r="H13" s="232"/>
      <c r="I13" s="232"/>
      <c r="J13" s="232"/>
      <c r="K13" s="232"/>
      <c r="L13" s="232"/>
      <c r="M13" s="232"/>
      <c r="N13" s="232"/>
      <c r="O13" s="232"/>
      <c r="P13" s="232"/>
      <c r="Q13" s="232"/>
      <c r="R13" s="232"/>
      <c r="S13" s="232"/>
      <c r="T13" s="232"/>
      <c r="U13" s="232"/>
      <c r="V13" s="232"/>
      <c r="W13" s="232"/>
      <c r="X13" s="235"/>
      <c r="Y13" s="91"/>
      <c r="Z13" s="91" t="s">
        <v>67</v>
      </c>
      <c r="AA13" s="91" t="s">
        <v>1121</v>
      </c>
      <c r="AB13" s="24" t="s">
        <v>274</v>
      </c>
      <c r="AC13" s="19"/>
      <c r="AD13" s="19"/>
      <c r="AE13" s="232"/>
      <c r="AF13" s="233"/>
    </row>
    <row r="14" spans="1:32" ht="6" customHeight="1" x14ac:dyDescent="0.2">
      <c r="A14" s="232"/>
      <c r="B14" s="232"/>
      <c r="C14" s="330"/>
      <c r="D14" s="232"/>
      <c r="E14" s="232"/>
      <c r="F14" s="232"/>
      <c r="G14" s="232"/>
      <c r="H14" s="232"/>
      <c r="I14" s="232"/>
      <c r="J14" s="232"/>
      <c r="K14" s="232"/>
      <c r="L14" s="232"/>
      <c r="M14" s="232"/>
      <c r="N14" s="232"/>
      <c r="O14" s="232"/>
      <c r="P14" s="232"/>
      <c r="Q14" s="232"/>
      <c r="R14" s="232"/>
      <c r="S14" s="232"/>
      <c r="T14" s="232"/>
      <c r="U14" s="232"/>
      <c r="V14" s="232"/>
      <c r="W14" s="232"/>
      <c r="X14" s="236"/>
      <c r="Y14" s="20"/>
      <c r="Z14" s="20"/>
      <c r="AA14" s="20"/>
      <c r="AB14" s="25"/>
      <c r="AC14" s="20"/>
      <c r="AD14" s="20"/>
      <c r="AE14" s="21"/>
      <c r="AF14" s="238"/>
    </row>
    <row r="15" spans="1:32" ht="11.15" customHeight="1" x14ac:dyDescent="0.2">
      <c r="A15" s="232"/>
      <c r="B15" s="232"/>
      <c r="C15" s="232" t="s">
        <v>87</v>
      </c>
      <c r="D15" s="232" t="s">
        <v>296</v>
      </c>
      <c r="E15" s="232"/>
      <c r="F15" s="232"/>
      <c r="G15" s="232"/>
      <c r="H15" s="232"/>
      <c r="I15" s="232"/>
      <c r="J15" s="232"/>
      <c r="K15" s="232"/>
      <c r="L15" s="232"/>
      <c r="M15" s="232"/>
      <c r="N15" s="232"/>
      <c r="O15" s="232"/>
      <c r="P15" s="232"/>
      <c r="Q15" s="232"/>
      <c r="R15" s="232"/>
      <c r="S15" s="232"/>
      <c r="T15" s="232"/>
      <c r="U15" s="232"/>
      <c r="V15" s="232"/>
      <c r="W15" s="232"/>
      <c r="X15" s="234"/>
      <c r="Y15" s="18"/>
      <c r="Z15" s="18" t="s">
        <v>274</v>
      </c>
      <c r="AA15" s="18" t="s">
        <v>1104</v>
      </c>
      <c r="AB15" s="23" t="s">
        <v>275</v>
      </c>
      <c r="AC15" s="19"/>
      <c r="AD15" s="19"/>
      <c r="AE15" s="232"/>
      <c r="AF15" s="233"/>
    </row>
    <row r="16" spans="1:32" ht="11.15" customHeight="1" x14ac:dyDescent="0.2">
      <c r="A16" s="232"/>
      <c r="B16" s="232"/>
      <c r="C16" s="232" t="s">
        <v>89</v>
      </c>
      <c r="D16" s="232" t="s">
        <v>298</v>
      </c>
      <c r="E16" s="232"/>
      <c r="F16" s="232"/>
      <c r="G16" s="232"/>
      <c r="H16" s="232"/>
      <c r="I16" s="232"/>
      <c r="J16" s="232"/>
      <c r="K16" s="232"/>
      <c r="L16" s="232"/>
      <c r="M16" s="232"/>
      <c r="N16" s="232"/>
      <c r="O16" s="232"/>
      <c r="P16" s="232"/>
      <c r="Q16" s="232"/>
      <c r="R16" s="232"/>
      <c r="S16" s="232"/>
      <c r="T16" s="232"/>
      <c r="U16" s="232"/>
      <c r="V16" s="232"/>
      <c r="W16" s="232"/>
      <c r="X16" s="233"/>
      <c r="Y16" s="232"/>
      <c r="Z16" s="232" t="s">
        <v>273</v>
      </c>
      <c r="AA16" s="232" t="s">
        <v>1106</v>
      </c>
      <c r="AB16" s="231" t="s">
        <v>276</v>
      </c>
      <c r="AC16" s="19"/>
      <c r="AD16" s="19"/>
      <c r="AE16" s="232"/>
      <c r="AF16" s="233"/>
    </row>
    <row r="17" spans="1:32" ht="11.15" customHeight="1" x14ac:dyDescent="0.2">
      <c r="A17" s="232"/>
      <c r="B17" s="232"/>
      <c r="C17" s="232" t="s">
        <v>91</v>
      </c>
      <c r="D17" s="232" t="s">
        <v>299</v>
      </c>
      <c r="E17" s="232"/>
      <c r="F17" s="232"/>
      <c r="G17" s="232"/>
      <c r="H17" s="232"/>
      <c r="I17" s="232"/>
      <c r="J17" s="232"/>
      <c r="K17" s="232"/>
      <c r="L17" s="232"/>
      <c r="M17" s="232"/>
      <c r="N17" s="232"/>
      <c r="O17" s="232"/>
      <c r="P17" s="232"/>
      <c r="Q17" s="232"/>
      <c r="R17" s="232"/>
      <c r="S17" s="232"/>
      <c r="T17" s="232"/>
      <c r="U17" s="232"/>
      <c r="V17" s="232"/>
      <c r="W17" s="232"/>
      <c r="X17" s="233"/>
      <c r="Y17" s="232"/>
      <c r="Z17" s="232" t="s">
        <v>272</v>
      </c>
      <c r="AA17" s="232" t="s">
        <v>1107</v>
      </c>
      <c r="AB17" s="231" t="s">
        <v>398</v>
      </c>
      <c r="AC17" s="19"/>
      <c r="AD17" s="19"/>
      <c r="AE17" s="232"/>
      <c r="AF17" s="233"/>
    </row>
    <row r="18" spans="1:32" ht="11.15" customHeight="1" x14ac:dyDescent="0.2">
      <c r="A18" s="232"/>
      <c r="B18" s="232"/>
      <c r="C18" s="232" t="s">
        <v>109</v>
      </c>
      <c r="D18" s="232" t="s">
        <v>300</v>
      </c>
      <c r="E18" s="232"/>
      <c r="F18" s="232"/>
      <c r="G18" s="232"/>
      <c r="H18" s="232"/>
      <c r="I18" s="232"/>
      <c r="J18" s="232"/>
      <c r="K18" s="232"/>
      <c r="L18" s="232"/>
      <c r="M18" s="232"/>
      <c r="N18" s="232"/>
      <c r="O18" s="2"/>
      <c r="P18" s="232"/>
      <c r="Q18" s="232"/>
      <c r="R18" s="232"/>
      <c r="S18" s="232"/>
      <c r="T18" s="232"/>
      <c r="U18" s="232"/>
      <c r="V18" s="232"/>
      <c r="W18" s="232"/>
      <c r="X18" s="785" t="str">
        <f>TEXT(FW_YR-1,"####")</f>
        <v>2019</v>
      </c>
      <c r="Y18" s="232"/>
      <c r="Z18" s="232" t="s">
        <v>271</v>
      </c>
      <c r="AA18" s="232" t="s">
        <v>1109</v>
      </c>
      <c r="AB18" s="231" t="s">
        <v>337</v>
      </c>
      <c r="AC18" s="19"/>
      <c r="AD18" s="19"/>
      <c r="AE18" s="232"/>
      <c r="AF18" s="785" t="str">
        <f>X18</f>
        <v>2019</v>
      </c>
    </row>
    <row r="19" spans="1:32" ht="11.15" customHeight="1" x14ac:dyDescent="0.2">
      <c r="A19" s="232"/>
      <c r="B19" s="232"/>
      <c r="C19" s="232" t="s">
        <v>111</v>
      </c>
      <c r="D19" s="232" t="s">
        <v>301</v>
      </c>
      <c r="E19" s="232"/>
      <c r="F19" s="232"/>
      <c r="G19" s="232"/>
      <c r="H19" s="232"/>
      <c r="I19" s="232"/>
      <c r="J19" s="232"/>
      <c r="K19" s="232"/>
      <c r="L19" s="232"/>
      <c r="M19" s="232"/>
      <c r="N19" s="232"/>
      <c r="O19" s="2"/>
      <c r="P19" s="232"/>
      <c r="Q19" s="232"/>
      <c r="R19" s="232"/>
      <c r="S19" s="232"/>
      <c r="T19" s="232"/>
      <c r="U19" s="232"/>
      <c r="V19" s="232"/>
      <c r="W19" s="232"/>
      <c r="X19" s="785"/>
      <c r="Y19" s="232"/>
      <c r="Z19" s="232" t="s">
        <v>270</v>
      </c>
      <c r="AA19" s="232" t="s">
        <v>1110</v>
      </c>
      <c r="AB19" s="231" t="s">
        <v>1122</v>
      </c>
      <c r="AC19" s="19"/>
      <c r="AD19" s="19"/>
      <c r="AE19" s="232"/>
      <c r="AF19" s="785"/>
    </row>
    <row r="20" spans="1:32" ht="11.15" customHeight="1" x14ac:dyDescent="0.2">
      <c r="A20" s="232"/>
      <c r="B20" s="232"/>
      <c r="C20" s="232" t="s">
        <v>265</v>
      </c>
      <c r="D20" s="232" t="s">
        <v>302</v>
      </c>
      <c r="E20" s="232"/>
      <c r="F20" s="232"/>
      <c r="G20" s="232"/>
      <c r="H20" s="232"/>
      <c r="I20" s="232"/>
      <c r="J20" s="232"/>
      <c r="K20" s="232"/>
      <c r="L20" s="232"/>
      <c r="M20" s="232"/>
      <c r="N20" s="232"/>
      <c r="O20" s="2"/>
      <c r="P20" s="232"/>
      <c r="Q20" s="232"/>
      <c r="R20" s="232"/>
      <c r="S20" s="232"/>
      <c r="T20" s="232"/>
      <c r="U20" s="232"/>
      <c r="V20" s="232"/>
      <c r="W20" s="232"/>
      <c r="X20" s="785"/>
      <c r="Y20" s="232"/>
      <c r="Z20" s="232" t="s">
        <v>269</v>
      </c>
      <c r="AA20" s="232" t="s">
        <v>1112</v>
      </c>
      <c r="AB20" s="231" t="s">
        <v>1123</v>
      </c>
      <c r="AC20" s="19"/>
      <c r="AD20" s="19"/>
      <c r="AE20" s="232"/>
      <c r="AF20" s="785"/>
    </row>
    <row r="21" spans="1:32" ht="11.15" customHeight="1" x14ac:dyDescent="0.2">
      <c r="A21" s="232"/>
      <c r="B21" s="232"/>
      <c r="C21" s="232" t="s">
        <v>1124</v>
      </c>
      <c r="D21" s="232" t="s">
        <v>303</v>
      </c>
      <c r="E21" s="232"/>
      <c r="F21" s="232"/>
      <c r="G21" s="232"/>
      <c r="H21" s="232"/>
      <c r="I21" s="232"/>
      <c r="J21" s="232"/>
      <c r="K21" s="232"/>
      <c r="L21" s="232"/>
      <c r="M21" s="232"/>
      <c r="N21" s="232"/>
      <c r="O21" s="2"/>
      <c r="P21" s="232"/>
      <c r="Q21" s="232"/>
      <c r="R21" s="232"/>
      <c r="S21" s="232"/>
      <c r="T21" s="232"/>
      <c r="U21" s="232"/>
      <c r="V21" s="232"/>
      <c r="W21" s="232"/>
      <c r="X21" s="785"/>
      <c r="Y21" s="232"/>
      <c r="Z21" s="232" t="s">
        <v>268</v>
      </c>
      <c r="AA21" s="232" t="s">
        <v>1113</v>
      </c>
      <c r="AB21" s="231" t="s">
        <v>1125</v>
      </c>
      <c r="AC21" s="19"/>
      <c r="AD21" s="19"/>
      <c r="AE21" s="232"/>
      <c r="AF21" s="785"/>
    </row>
    <row r="22" spans="1:32" ht="11.15" customHeight="1" x14ac:dyDescent="0.2">
      <c r="A22" s="232"/>
      <c r="B22" s="232"/>
      <c r="C22" s="232" t="s">
        <v>212</v>
      </c>
      <c r="D22" s="232" t="s">
        <v>304</v>
      </c>
      <c r="E22" s="232"/>
      <c r="F22" s="232"/>
      <c r="G22" s="232"/>
      <c r="H22" s="232"/>
      <c r="I22" s="232"/>
      <c r="J22" s="232"/>
      <c r="K22" s="232"/>
      <c r="L22" s="232"/>
      <c r="M22" s="232"/>
      <c r="N22" s="232"/>
      <c r="O22" s="2"/>
      <c r="P22" s="232"/>
      <c r="Q22" s="232"/>
      <c r="R22" s="232"/>
      <c r="S22" s="232"/>
      <c r="T22" s="232"/>
      <c r="U22" s="232"/>
      <c r="V22" s="232"/>
      <c r="W22" s="232"/>
      <c r="X22" s="785"/>
      <c r="Y22" s="232"/>
      <c r="Z22" s="232" t="s">
        <v>100</v>
      </c>
      <c r="AA22" s="232" t="s">
        <v>1115</v>
      </c>
      <c r="AB22" s="231" t="s">
        <v>1126</v>
      </c>
      <c r="AC22" s="19"/>
      <c r="AD22" s="19"/>
      <c r="AE22" s="232"/>
      <c r="AF22" s="785"/>
    </row>
    <row r="23" spans="1:32" ht="11.15" customHeight="1" x14ac:dyDescent="0.2">
      <c r="A23" s="232"/>
      <c r="B23" s="232"/>
      <c r="C23" s="232" t="s">
        <v>1127</v>
      </c>
      <c r="D23" s="232" t="s">
        <v>305</v>
      </c>
      <c r="E23" s="232"/>
      <c r="F23" s="232"/>
      <c r="G23" s="232"/>
      <c r="H23" s="232"/>
      <c r="I23" s="232"/>
      <c r="J23" s="232"/>
      <c r="K23" s="232"/>
      <c r="L23" s="232"/>
      <c r="M23" s="232"/>
      <c r="N23" s="232"/>
      <c r="O23" s="232"/>
      <c r="P23" s="232"/>
      <c r="Q23" s="232"/>
      <c r="R23" s="232"/>
      <c r="S23" s="232"/>
      <c r="T23" s="232"/>
      <c r="U23" s="232"/>
      <c r="V23" s="232"/>
      <c r="W23" s="232"/>
      <c r="X23" s="785"/>
      <c r="Y23" s="232"/>
      <c r="Z23" s="232" t="s">
        <v>98</v>
      </c>
      <c r="AA23" s="232" t="s">
        <v>1116</v>
      </c>
      <c r="AB23" s="231" t="s">
        <v>340</v>
      </c>
      <c r="AC23" s="19"/>
      <c r="AD23" s="19"/>
      <c r="AE23" s="232"/>
      <c r="AF23" s="785"/>
    </row>
    <row r="24" spans="1:32" ht="11.15" customHeight="1" x14ac:dyDescent="0.2">
      <c r="A24" s="232"/>
      <c r="B24" s="232"/>
      <c r="C24" s="232" t="s">
        <v>309</v>
      </c>
      <c r="D24" s="232" t="s">
        <v>308</v>
      </c>
      <c r="E24" s="232"/>
      <c r="F24" s="232"/>
      <c r="G24" s="232"/>
      <c r="H24" s="232"/>
      <c r="I24" s="232"/>
      <c r="J24" s="232"/>
      <c r="K24" s="232"/>
      <c r="L24" s="232"/>
      <c r="M24" s="232"/>
      <c r="N24" s="232"/>
      <c r="O24" s="232"/>
      <c r="P24" s="232"/>
      <c r="Q24" s="232"/>
      <c r="R24" s="232"/>
      <c r="S24" s="232"/>
      <c r="T24" s="232"/>
      <c r="U24" s="232"/>
      <c r="V24" s="232"/>
      <c r="W24" s="232"/>
      <c r="X24" s="233"/>
      <c r="Y24" s="232"/>
      <c r="Z24" s="232" t="s">
        <v>69</v>
      </c>
      <c r="AA24" s="232" t="s">
        <v>1118</v>
      </c>
      <c r="AB24" s="231" t="s">
        <v>342</v>
      </c>
      <c r="AC24" s="19"/>
      <c r="AD24" s="19"/>
      <c r="AE24" s="232"/>
      <c r="AF24" s="233"/>
    </row>
    <row r="25" spans="1:32" ht="11.15" customHeight="1" x14ac:dyDescent="0.2">
      <c r="A25" s="232"/>
      <c r="B25" s="232"/>
      <c r="C25" s="232" t="s">
        <v>311</v>
      </c>
      <c r="D25" s="232" t="s">
        <v>310</v>
      </c>
      <c r="E25" s="232"/>
      <c r="F25" s="232"/>
      <c r="G25" s="232"/>
      <c r="H25" s="232"/>
      <c r="I25" s="232"/>
      <c r="J25" s="232"/>
      <c r="K25" s="232"/>
      <c r="L25" s="232"/>
      <c r="M25" s="232"/>
      <c r="N25" s="232"/>
      <c r="O25" s="232"/>
      <c r="P25" s="232"/>
      <c r="Q25" s="232"/>
      <c r="R25" s="232"/>
      <c r="S25" s="232"/>
      <c r="T25" s="232"/>
      <c r="U25" s="232"/>
      <c r="V25" s="232"/>
      <c r="W25" s="232"/>
      <c r="X25" s="233"/>
      <c r="Y25" s="232"/>
      <c r="Z25" s="232" t="s">
        <v>68</v>
      </c>
      <c r="AA25" s="232" t="s">
        <v>1119</v>
      </c>
      <c r="AB25" s="231" t="s">
        <v>344</v>
      </c>
      <c r="AC25" s="19"/>
      <c r="AD25" s="19"/>
      <c r="AE25" s="232"/>
      <c r="AF25" s="233"/>
    </row>
    <row r="26" spans="1:32" ht="11.15" customHeight="1" x14ac:dyDescent="0.2">
      <c r="A26" s="232"/>
      <c r="B26" s="232"/>
      <c r="C26" s="232" t="s">
        <v>313</v>
      </c>
      <c r="D26" s="232" t="s">
        <v>312</v>
      </c>
      <c r="E26" s="232"/>
      <c r="F26" s="232"/>
      <c r="G26" s="232"/>
      <c r="H26" s="232"/>
      <c r="I26" s="232"/>
      <c r="J26" s="232"/>
      <c r="K26" s="232"/>
      <c r="L26" s="232"/>
      <c r="M26" s="232"/>
      <c r="N26" s="232"/>
      <c r="O26" s="232"/>
      <c r="P26" s="232"/>
      <c r="Q26" s="232"/>
      <c r="R26" s="232"/>
      <c r="S26" s="232"/>
      <c r="T26" s="232"/>
      <c r="U26" s="232"/>
      <c r="V26" s="232"/>
      <c r="W26" s="232"/>
      <c r="X26" s="235"/>
      <c r="Y26" s="91"/>
      <c r="Z26" s="91" t="s">
        <v>67</v>
      </c>
      <c r="AA26" s="91" t="s">
        <v>1121</v>
      </c>
      <c r="AB26" s="24" t="s">
        <v>345</v>
      </c>
      <c r="AC26" s="19"/>
      <c r="AD26" s="19"/>
      <c r="AE26" s="232"/>
      <c r="AF26" s="233"/>
    </row>
    <row r="27" spans="1:32" ht="6" customHeight="1" x14ac:dyDescent="0.2">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6"/>
      <c r="Y27" s="20"/>
      <c r="Z27" s="20"/>
      <c r="AA27" s="20"/>
      <c r="AB27" s="25"/>
      <c r="AC27" s="20"/>
      <c r="AD27" s="20"/>
      <c r="AE27" s="21"/>
      <c r="AF27" s="238"/>
    </row>
    <row r="28" spans="1:32" ht="11.15" customHeight="1" x14ac:dyDescent="0.2">
      <c r="A28" s="232"/>
      <c r="B28" s="232"/>
      <c r="C28" s="232" t="s">
        <v>315</v>
      </c>
      <c r="D28" s="232" t="s">
        <v>314</v>
      </c>
      <c r="E28" s="232"/>
      <c r="F28" s="232"/>
      <c r="G28" s="232"/>
      <c r="H28" s="232"/>
      <c r="I28" s="232"/>
      <c r="J28" s="232"/>
      <c r="K28" s="232"/>
      <c r="L28" s="232"/>
      <c r="M28" s="232"/>
      <c r="N28" s="232"/>
      <c r="O28" s="232"/>
      <c r="P28" s="232"/>
      <c r="Q28" s="232"/>
      <c r="R28" s="232"/>
      <c r="S28" s="232"/>
      <c r="T28" s="232"/>
      <c r="U28" s="232"/>
      <c r="V28" s="232"/>
      <c r="W28" s="232"/>
      <c r="X28" s="234"/>
      <c r="Y28" s="18"/>
      <c r="Z28" s="18" t="s">
        <v>274</v>
      </c>
      <c r="AA28" s="18" t="s">
        <v>1104</v>
      </c>
      <c r="AB28" s="23" t="s">
        <v>401</v>
      </c>
      <c r="AC28" s="19"/>
      <c r="AD28" s="19"/>
      <c r="AE28" s="232"/>
      <c r="AF28" s="233"/>
    </row>
    <row r="29" spans="1:32" ht="11.15" customHeight="1" x14ac:dyDescent="0.2">
      <c r="A29" s="232"/>
      <c r="B29" s="232"/>
      <c r="C29" s="232" t="s">
        <v>254</v>
      </c>
      <c r="D29" s="232" t="s">
        <v>316</v>
      </c>
      <c r="E29" s="232"/>
      <c r="F29" s="232"/>
      <c r="G29" s="232"/>
      <c r="H29" s="232"/>
      <c r="I29" s="232"/>
      <c r="J29" s="232"/>
      <c r="K29" s="232"/>
      <c r="L29" s="232"/>
      <c r="M29" s="232"/>
      <c r="N29" s="232"/>
      <c r="O29" s="232"/>
      <c r="P29" s="232"/>
      <c r="Q29" s="232"/>
      <c r="R29" s="232"/>
      <c r="S29" s="232"/>
      <c r="T29" s="232"/>
      <c r="U29" s="232"/>
      <c r="V29" s="232"/>
      <c r="W29" s="232"/>
      <c r="X29" s="233"/>
      <c r="Y29" s="232"/>
      <c r="Z29" s="232" t="s">
        <v>273</v>
      </c>
      <c r="AA29" s="232" t="s">
        <v>1106</v>
      </c>
      <c r="AB29" s="231" t="s">
        <v>347</v>
      </c>
      <c r="AC29" s="19"/>
      <c r="AD29" s="19"/>
      <c r="AE29" s="232"/>
      <c r="AF29" s="233"/>
    </row>
    <row r="30" spans="1:32" ht="11.15" customHeight="1" x14ac:dyDescent="0.2">
      <c r="A30" s="232"/>
      <c r="B30" s="232"/>
      <c r="C30" s="232" t="s">
        <v>256</v>
      </c>
      <c r="D30" s="232" t="s">
        <v>317</v>
      </c>
      <c r="E30" s="232"/>
      <c r="F30" s="232"/>
      <c r="G30" s="232"/>
      <c r="H30" s="232"/>
      <c r="I30" s="232"/>
      <c r="J30" s="232"/>
      <c r="K30" s="232"/>
      <c r="L30" s="232"/>
      <c r="M30" s="232"/>
      <c r="N30" s="232"/>
      <c r="O30" s="232"/>
      <c r="P30" s="232"/>
      <c r="Q30" s="232"/>
      <c r="R30" s="232"/>
      <c r="S30" s="232"/>
      <c r="T30" s="232"/>
      <c r="U30" s="232"/>
      <c r="V30" s="232"/>
      <c r="W30" s="232"/>
      <c r="X30" s="233"/>
      <c r="Y30" s="232"/>
      <c r="Z30" s="232" t="s">
        <v>272</v>
      </c>
      <c r="AA30" s="232" t="s">
        <v>1107</v>
      </c>
      <c r="AB30" s="231" t="s">
        <v>402</v>
      </c>
      <c r="AC30" s="19"/>
      <c r="AD30" s="19"/>
      <c r="AE30" s="232"/>
      <c r="AF30" s="233"/>
    </row>
    <row r="31" spans="1:32" ht="11.15" customHeight="1" x14ac:dyDescent="0.2">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785" t="str">
        <f>TEXT(FW_YR-2,"####")</f>
        <v>2018</v>
      </c>
      <c r="Y31" s="232"/>
      <c r="Z31" s="232" t="s">
        <v>271</v>
      </c>
      <c r="AA31" s="232" t="s">
        <v>1109</v>
      </c>
      <c r="AB31" s="231" t="s">
        <v>1128</v>
      </c>
      <c r="AC31" s="19"/>
      <c r="AD31" s="19"/>
      <c r="AE31" s="232"/>
      <c r="AF31" s="785" t="str">
        <f>X31</f>
        <v>2018</v>
      </c>
    </row>
    <row r="32" spans="1:32" ht="11.15" customHeight="1" x14ac:dyDescent="0.2">
      <c r="B32" s="232" t="s">
        <v>1129</v>
      </c>
      <c r="C32" s="232"/>
      <c r="D32" s="232"/>
      <c r="E32" s="232"/>
      <c r="F32" s="232"/>
      <c r="G32" s="232"/>
      <c r="H32" s="232"/>
      <c r="I32" s="232"/>
      <c r="J32" s="232"/>
      <c r="K32" s="232"/>
      <c r="L32" s="232"/>
      <c r="M32" s="232"/>
      <c r="N32" s="232"/>
      <c r="O32" s="232"/>
      <c r="P32" s="232"/>
      <c r="Q32" s="232"/>
      <c r="R32" s="232"/>
      <c r="S32" s="232"/>
      <c r="T32" s="232"/>
      <c r="U32" s="232"/>
      <c r="V32" s="232"/>
      <c r="W32" s="232"/>
      <c r="X32" s="785"/>
      <c r="Y32" s="232"/>
      <c r="Z32" s="232" t="s">
        <v>270</v>
      </c>
      <c r="AA32" s="232" t="s">
        <v>1110</v>
      </c>
      <c r="AB32" s="231" t="s">
        <v>1130</v>
      </c>
      <c r="AC32" s="19"/>
      <c r="AD32" s="19"/>
      <c r="AE32" s="232"/>
      <c r="AF32" s="785"/>
    </row>
    <row r="33" spans="1:32" ht="11.15" customHeight="1" x14ac:dyDescent="0.2">
      <c r="A33" s="232"/>
      <c r="B33" s="232"/>
      <c r="R33" s="232"/>
      <c r="S33" s="232"/>
      <c r="T33" s="232"/>
      <c r="U33" s="232"/>
      <c r="V33" s="232"/>
      <c r="W33" s="232"/>
      <c r="X33" s="785"/>
      <c r="Y33" s="232"/>
      <c r="Z33" s="232" t="s">
        <v>269</v>
      </c>
      <c r="AA33" s="232" t="s">
        <v>1112</v>
      </c>
      <c r="AB33" s="231" t="s">
        <v>1131</v>
      </c>
      <c r="AC33" s="19"/>
      <c r="AD33" s="19"/>
      <c r="AE33" s="232"/>
      <c r="AF33" s="785"/>
    </row>
    <row r="34" spans="1:32" ht="11.15" customHeight="1" x14ac:dyDescent="0.2">
      <c r="A34" s="232"/>
      <c r="B34" s="232"/>
      <c r="C34" s="232" t="s">
        <v>730</v>
      </c>
      <c r="D34" s="232" t="s">
        <v>1132</v>
      </c>
      <c r="E34" s="232"/>
      <c r="F34" s="232"/>
      <c r="G34" s="232"/>
      <c r="H34" s="232"/>
      <c r="I34" s="232"/>
      <c r="J34" s="232"/>
      <c r="K34" s="232"/>
      <c r="L34" s="232"/>
      <c r="M34" s="232"/>
      <c r="N34" s="232"/>
      <c r="O34" s="232"/>
      <c r="P34" s="232"/>
      <c r="Q34" s="232"/>
      <c r="R34" s="232"/>
      <c r="S34" s="232"/>
      <c r="T34" s="232"/>
      <c r="U34" s="232"/>
      <c r="V34" s="232"/>
      <c r="W34" s="232"/>
      <c r="X34" s="785"/>
      <c r="Y34" s="232"/>
      <c r="Z34" s="232" t="s">
        <v>268</v>
      </c>
      <c r="AA34" s="232" t="s">
        <v>1113</v>
      </c>
      <c r="AB34" s="231" t="s">
        <v>350</v>
      </c>
      <c r="AC34" s="19"/>
      <c r="AD34" s="19"/>
      <c r="AE34" s="232"/>
      <c r="AF34" s="785"/>
    </row>
    <row r="35" spans="1:32" ht="11.15" customHeight="1" x14ac:dyDescent="0.2">
      <c r="A35" s="232"/>
      <c r="B35" s="232"/>
      <c r="C35" s="232" t="s">
        <v>87</v>
      </c>
      <c r="D35" s="232" t="s">
        <v>1133</v>
      </c>
      <c r="E35" s="232"/>
      <c r="F35" s="232"/>
      <c r="G35" s="232"/>
      <c r="H35" s="232"/>
      <c r="I35" s="232"/>
      <c r="J35" s="232"/>
      <c r="K35" s="232"/>
      <c r="L35" s="232"/>
      <c r="M35" s="232"/>
      <c r="N35" s="232"/>
      <c r="O35" s="232"/>
      <c r="P35" s="232"/>
      <c r="Q35" s="232"/>
      <c r="R35" s="232"/>
      <c r="S35" s="232"/>
      <c r="T35" s="232"/>
      <c r="U35" s="232"/>
      <c r="V35" s="232"/>
      <c r="W35" s="232"/>
      <c r="X35" s="785"/>
      <c r="Y35" s="232"/>
      <c r="Z35" s="232" t="s">
        <v>100</v>
      </c>
      <c r="AA35" s="232" t="s">
        <v>1115</v>
      </c>
      <c r="AB35" s="231" t="s">
        <v>352</v>
      </c>
      <c r="AC35" s="19"/>
      <c r="AD35" s="19"/>
      <c r="AE35" s="232"/>
      <c r="AF35" s="785"/>
    </row>
    <row r="36" spans="1:32" ht="11.15" customHeight="1" x14ac:dyDescent="0.2">
      <c r="A36" s="232"/>
      <c r="B36" s="232"/>
      <c r="C36" s="232" t="s">
        <v>89</v>
      </c>
      <c r="D36" s="232" t="s">
        <v>1134</v>
      </c>
      <c r="E36" s="232"/>
      <c r="F36" s="232"/>
      <c r="G36" s="232"/>
      <c r="H36" s="232"/>
      <c r="I36" s="232"/>
      <c r="J36" s="232"/>
      <c r="K36" s="232"/>
      <c r="L36" s="232"/>
      <c r="M36" s="232"/>
      <c r="N36" s="232"/>
      <c r="O36" s="232"/>
      <c r="P36" s="232"/>
      <c r="Q36" s="232"/>
      <c r="R36" s="232"/>
      <c r="S36" s="232"/>
      <c r="T36" s="232"/>
      <c r="U36" s="232"/>
      <c r="V36" s="232"/>
      <c r="W36" s="232"/>
      <c r="X36" s="785"/>
      <c r="Y36" s="232"/>
      <c r="Z36" s="232" t="s">
        <v>98</v>
      </c>
      <c r="AA36" s="232" t="s">
        <v>1116</v>
      </c>
      <c r="AB36" s="231" t="s">
        <v>1135</v>
      </c>
      <c r="AC36" s="19"/>
      <c r="AD36" s="19"/>
      <c r="AE36" s="232"/>
      <c r="AF36" s="785"/>
    </row>
    <row r="37" spans="1:32" ht="11.15" customHeight="1" x14ac:dyDescent="0.2">
      <c r="A37" s="232"/>
      <c r="B37" s="232"/>
      <c r="C37" s="232" t="s">
        <v>91</v>
      </c>
      <c r="D37" s="232" t="s">
        <v>1136</v>
      </c>
      <c r="E37" s="232"/>
      <c r="F37" s="232"/>
      <c r="G37" s="232"/>
      <c r="H37" s="232"/>
      <c r="I37" s="232"/>
      <c r="J37" s="232"/>
      <c r="K37" s="232"/>
      <c r="L37" s="232"/>
      <c r="M37" s="232"/>
      <c r="N37" s="232"/>
      <c r="O37" s="232"/>
      <c r="P37" s="232"/>
      <c r="Q37" s="232"/>
      <c r="R37" s="232"/>
      <c r="S37" s="232"/>
      <c r="T37" s="232"/>
      <c r="U37" s="232"/>
      <c r="V37" s="232"/>
      <c r="W37" s="232"/>
      <c r="X37" s="233"/>
      <c r="Y37" s="232"/>
      <c r="Z37" s="232" t="s">
        <v>69</v>
      </c>
      <c r="AA37" s="232" t="s">
        <v>1118</v>
      </c>
      <c r="AB37" s="231" t="s">
        <v>1137</v>
      </c>
      <c r="AC37" s="19"/>
      <c r="AD37" s="19"/>
      <c r="AE37" s="232"/>
      <c r="AF37" s="233"/>
    </row>
    <row r="38" spans="1:32" ht="11.15" customHeight="1" x14ac:dyDescent="0.2">
      <c r="A38" s="232"/>
      <c r="B38" s="232"/>
      <c r="C38" s="232" t="s">
        <v>109</v>
      </c>
      <c r="D38" s="232" t="s">
        <v>1138</v>
      </c>
      <c r="E38" s="232"/>
      <c r="F38" s="232"/>
      <c r="G38" s="232"/>
      <c r="H38" s="232"/>
      <c r="I38" s="232"/>
      <c r="J38" s="232"/>
      <c r="K38" s="232"/>
      <c r="L38" s="232"/>
      <c r="M38" s="232"/>
      <c r="N38" s="232"/>
      <c r="O38" s="232"/>
      <c r="P38" s="232"/>
      <c r="Q38" s="232"/>
      <c r="R38" s="232"/>
      <c r="S38" s="232"/>
      <c r="T38" s="232"/>
      <c r="U38" s="232"/>
      <c r="V38" s="232"/>
      <c r="W38" s="232"/>
      <c r="X38" s="233"/>
      <c r="Y38" s="232"/>
      <c r="Z38" s="232" t="s">
        <v>68</v>
      </c>
      <c r="AA38" s="232" t="s">
        <v>1119</v>
      </c>
      <c r="AB38" s="231" t="s">
        <v>1139</v>
      </c>
      <c r="AC38" s="19"/>
      <c r="AD38" s="19"/>
      <c r="AE38" s="232"/>
      <c r="AF38" s="233"/>
    </row>
    <row r="39" spans="1:32" ht="11.15" customHeight="1" x14ac:dyDescent="0.2">
      <c r="A39" s="232"/>
      <c r="B39" s="232"/>
      <c r="C39" s="232" t="s">
        <v>111</v>
      </c>
      <c r="D39" t="s">
        <v>906</v>
      </c>
      <c r="E39" s="232"/>
      <c r="F39" s="232"/>
      <c r="G39" s="232"/>
      <c r="H39" s="232"/>
      <c r="I39" s="232"/>
      <c r="J39" s="232"/>
      <c r="K39" s="232"/>
      <c r="L39" s="232"/>
      <c r="M39" s="232"/>
      <c r="N39" s="232"/>
      <c r="O39" s="232"/>
      <c r="P39" s="232"/>
      <c r="Q39" s="232"/>
      <c r="R39" s="232"/>
      <c r="S39" s="232"/>
      <c r="T39" s="232"/>
      <c r="U39" s="232"/>
      <c r="V39" s="232"/>
      <c r="W39" s="232"/>
      <c r="X39" s="235"/>
      <c r="Y39" s="91"/>
      <c r="Z39" s="91" t="s">
        <v>67</v>
      </c>
      <c r="AA39" s="91" t="s">
        <v>1121</v>
      </c>
      <c r="AB39" s="24" t="s">
        <v>354</v>
      </c>
      <c r="AC39" s="19"/>
      <c r="AD39" s="19"/>
      <c r="AE39" s="232"/>
      <c r="AF39" s="233"/>
    </row>
    <row r="40" spans="1:32" ht="6" customHeight="1" x14ac:dyDescent="0.2">
      <c r="A40" s="232"/>
      <c r="B40" s="232"/>
      <c r="S40" s="232"/>
      <c r="T40" s="232"/>
      <c r="U40" s="232"/>
      <c r="V40" s="232"/>
      <c r="W40" s="232"/>
      <c r="X40" s="236"/>
      <c r="Y40" s="20"/>
      <c r="Z40" s="20"/>
      <c r="AA40" s="20"/>
      <c r="AB40" s="25"/>
      <c r="AC40" s="20"/>
      <c r="AD40" s="20"/>
      <c r="AE40" s="21"/>
      <c r="AF40" s="238"/>
    </row>
    <row r="41" spans="1:32" ht="11.15" customHeight="1" x14ac:dyDescent="0.2">
      <c r="A41" s="232"/>
      <c r="B41" s="232"/>
      <c r="C41" s="330" t="s">
        <v>265</v>
      </c>
      <c r="D41" s="232" t="s">
        <v>1140</v>
      </c>
      <c r="E41" s="232"/>
      <c r="F41" s="232"/>
      <c r="G41" s="232"/>
      <c r="H41" s="232"/>
      <c r="I41" s="232"/>
      <c r="J41" s="232"/>
      <c r="K41" s="232"/>
      <c r="L41" s="232"/>
      <c r="M41" s="232"/>
      <c r="N41" s="232"/>
      <c r="O41" s="232"/>
      <c r="P41" s="232"/>
      <c r="Q41" s="232"/>
      <c r="R41" s="232"/>
      <c r="S41" s="232"/>
      <c r="T41" s="232"/>
      <c r="U41" s="232"/>
      <c r="V41" s="232"/>
      <c r="W41" s="232"/>
      <c r="X41" s="234"/>
      <c r="Y41" s="18"/>
      <c r="Z41" s="18" t="s">
        <v>274</v>
      </c>
      <c r="AA41" s="18" t="s">
        <v>1104</v>
      </c>
      <c r="AB41" s="23" t="s">
        <v>1141</v>
      </c>
      <c r="AC41" s="19"/>
      <c r="AD41" s="19"/>
      <c r="AE41" s="232"/>
      <c r="AF41" s="233"/>
    </row>
    <row r="42" spans="1:32" ht="11.15" customHeight="1" x14ac:dyDescent="0.2">
      <c r="A42" s="232"/>
      <c r="B42" s="232"/>
      <c r="L42" s="232"/>
      <c r="M42" s="232"/>
      <c r="N42" s="232"/>
      <c r="O42" s="232"/>
      <c r="P42" s="232"/>
      <c r="Q42" s="232"/>
      <c r="R42" s="232"/>
      <c r="S42" s="232"/>
      <c r="T42" s="232"/>
      <c r="U42" s="232"/>
      <c r="V42" s="232"/>
      <c r="W42" s="232"/>
      <c r="X42" s="233"/>
      <c r="Y42" s="232"/>
      <c r="Z42" s="232" t="s">
        <v>273</v>
      </c>
      <c r="AA42" s="232" t="s">
        <v>1106</v>
      </c>
      <c r="AB42" s="231" t="s">
        <v>1142</v>
      </c>
      <c r="AC42" s="19"/>
      <c r="AD42" s="19"/>
      <c r="AE42" s="232"/>
      <c r="AF42" s="233"/>
    </row>
    <row r="43" spans="1:32" ht="11.15" customHeight="1" x14ac:dyDescent="0.2">
      <c r="A43" s="232"/>
      <c r="B43" s="232"/>
      <c r="C43" s="232" t="s">
        <v>1124</v>
      </c>
      <c r="D43" s="232" t="s">
        <v>912</v>
      </c>
      <c r="E43" s="232"/>
      <c r="F43" s="232"/>
      <c r="G43" s="232"/>
      <c r="H43" s="232"/>
      <c r="I43" s="232"/>
      <c r="J43" s="232"/>
      <c r="K43" s="232"/>
      <c r="R43" s="232"/>
      <c r="S43" s="232"/>
      <c r="T43" s="232"/>
      <c r="U43" s="232"/>
      <c r="V43" s="232"/>
      <c r="W43" s="232"/>
      <c r="X43" s="233"/>
      <c r="Y43" s="232"/>
      <c r="Z43" s="232" t="s">
        <v>272</v>
      </c>
      <c r="AA43" s="232" t="s">
        <v>1107</v>
      </c>
      <c r="AB43" s="231" t="s">
        <v>1143</v>
      </c>
      <c r="AC43" s="19"/>
      <c r="AD43" s="19"/>
      <c r="AE43" s="232"/>
      <c r="AF43" s="233"/>
    </row>
    <row r="44" spans="1:32" ht="11.15" customHeight="1" x14ac:dyDescent="0.2">
      <c r="A44" s="232"/>
      <c r="B44" s="232"/>
      <c r="C44" s="232" t="s">
        <v>212</v>
      </c>
      <c r="D44" s="232" t="s">
        <v>913</v>
      </c>
      <c r="E44" s="232"/>
      <c r="F44" s="232"/>
      <c r="G44" s="232"/>
      <c r="H44" s="232"/>
      <c r="I44" s="232"/>
      <c r="J44" s="232"/>
      <c r="K44" s="232"/>
      <c r="L44" s="232"/>
      <c r="M44" s="232"/>
      <c r="N44" s="232"/>
      <c r="O44" s="232"/>
      <c r="P44" s="232"/>
      <c r="Q44" s="232"/>
      <c r="R44" s="232"/>
      <c r="S44" s="232"/>
      <c r="T44" s="232"/>
      <c r="U44" s="232"/>
      <c r="V44" s="232"/>
      <c r="W44" s="232"/>
      <c r="X44" s="785" t="str">
        <f>TEXT(FW_YR-3,"####")</f>
        <v>2017</v>
      </c>
      <c r="Y44" s="232"/>
      <c r="Z44" s="232" t="s">
        <v>271</v>
      </c>
      <c r="AA44" s="232" t="s">
        <v>1109</v>
      </c>
      <c r="AB44" s="231" t="s">
        <v>1144</v>
      </c>
      <c r="AC44" s="19"/>
      <c r="AD44" s="19"/>
      <c r="AE44" s="232"/>
      <c r="AF44" s="785" t="str">
        <f>X44</f>
        <v>2017</v>
      </c>
    </row>
    <row r="45" spans="1:32" ht="11.15" customHeight="1" x14ac:dyDescent="0.2">
      <c r="A45" s="232"/>
      <c r="B45" s="232"/>
      <c r="C45" s="321" t="s">
        <v>494</v>
      </c>
      <c r="D45" s="232" t="s">
        <v>905</v>
      </c>
      <c r="E45" s="232"/>
      <c r="F45" s="232"/>
      <c r="G45" s="232"/>
      <c r="H45" s="232"/>
      <c r="I45" s="232"/>
      <c r="J45" s="232"/>
      <c r="K45" s="232"/>
      <c r="L45" s="232"/>
      <c r="M45" s="232"/>
      <c r="N45" s="232"/>
      <c r="O45" s="232"/>
      <c r="P45" s="232"/>
      <c r="Q45" s="232"/>
      <c r="R45" s="232"/>
      <c r="S45" s="232"/>
      <c r="T45" s="232"/>
      <c r="U45" s="232"/>
      <c r="V45" s="232"/>
      <c r="W45" s="232"/>
      <c r="X45" s="785"/>
      <c r="Y45" s="232"/>
      <c r="Z45" s="232" t="s">
        <v>270</v>
      </c>
      <c r="AA45" s="232" t="s">
        <v>1110</v>
      </c>
      <c r="AB45" s="231" t="s">
        <v>405</v>
      </c>
      <c r="AC45" s="19"/>
      <c r="AD45" s="19"/>
      <c r="AE45" s="232"/>
      <c r="AF45" s="785"/>
    </row>
    <row r="46" spans="1:32" ht="11.15" customHeight="1" x14ac:dyDescent="0.2">
      <c r="A46" s="232"/>
      <c r="B46" s="232"/>
      <c r="C46" s="232" t="s">
        <v>248</v>
      </c>
      <c r="D46" s="232" t="s">
        <v>894</v>
      </c>
      <c r="E46" s="232"/>
      <c r="F46" s="232"/>
      <c r="G46" s="232"/>
      <c r="H46" s="232"/>
      <c r="I46" s="232"/>
      <c r="J46" s="232"/>
      <c r="K46" s="232"/>
      <c r="L46" s="232"/>
      <c r="M46" s="232"/>
      <c r="N46" s="232"/>
      <c r="O46" s="232"/>
      <c r="P46" s="232"/>
      <c r="Q46" s="232"/>
      <c r="R46" s="232"/>
      <c r="S46" s="232"/>
      <c r="T46" s="232"/>
      <c r="U46" s="232"/>
      <c r="V46" s="232"/>
      <c r="W46" s="232"/>
      <c r="X46" s="785"/>
      <c r="Y46" s="232"/>
      <c r="Z46" s="232" t="s">
        <v>269</v>
      </c>
      <c r="AA46" s="232" t="s">
        <v>1112</v>
      </c>
      <c r="AB46" s="231" t="s">
        <v>407</v>
      </c>
      <c r="AC46" s="19"/>
      <c r="AD46" s="19"/>
      <c r="AE46" s="232"/>
      <c r="AF46" s="785"/>
    </row>
    <row r="47" spans="1:32" ht="11.15" customHeight="1" x14ac:dyDescent="0.2">
      <c r="A47" s="232"/>
      <c r="B47" s="232"/>
      <c r="C47" s="232" t="s">
        <v>239</v>
      </c>
      <c r="D47" s="232" t="s">
        <v>1145</v>
      </c>
      <c r="E47" s="232"/>
      <c r="F47" s="232"/>
      <c r="G47" s="232"/>
      <c r="H47" s="232"/>
      <c r="I47" s="232"/>
      <c r="J47" s="232"/>
      <c r="K47" s="232"/>
      <c r="L47" s="232"/>
      <c r="M47" s="232"/>
      <c r="N47" s="232"/>
      <c r="O47" s="232"/>
      <c r="P47" s="232"/>
      <c r="Q47" s="232"/>
      <c r="R47" s="232"/>
      <c r="S47" s="232"/>
      <c r="T47" s="232"/>
      <c r="U47" s="232"/>
      <c r="V47" s="232"/>
      <c r="W47" s="232"/>
      <c r="X47" s="785"/>
      <c r="Y47" s="232"/>
      <c r="Z47" s="232" t="s">
        <v>268</v>
      </c>
      <c r="AA47" s="232" t="s">
        <v>1113</v>
      </c>
      <c r="AB47" s="231" t="s">
        <v>409</v>
      </c>
      <c r="AC47" s="19"/>
      <c r="AD47" s="19"/>
      <c r="AE47" s="232"/>
      <c r="AF47" s="785"/>
    </row>
    <row r="48" spans="1:32" ht="11.15" customHeight="1" x14ac:dyDescent="0.2">
      <c r="A48" s="232"/>
      <c r="B48" s="232"/>
      <c r="C48" s="232" t="s">
        <v>244</v>
      </c>
      <c r="D48" s="232" t="s">
        <v>1146</v>
      </c>
      <c r="E48" s="232"/>
      <c r="F48" s="232"/>
      <c r="G48" s="232"/>
      <c r="H48" s="232"/>
      <c r="I48" s="232"/>
      <c r="J48" s="232"/>
      <c r="K48" s="232"/>
      <c r="L48" s="232"/>
      <c r="M48" s="232"/>
      <c r="N48" s="232"/>
      <c r="O48" s="232"/>
      <c r="P48" s="232"/>
      <c r="Q48" s="232"/>
      <c r="R48" s="232"/>
      <c r="S48" s="232"/>
      <c r="T48" s="232"/>
      <c r="U48" s="232"/>
      <c r="V48" s="232"/>
      <c r="W48" s="232"/>
      <c r="X48" s="785"/>
      <c r="Y48" s="232"/>
      <c r="Z48" s="232" t="s">
        <v>100</v>
      </c>
      <c r="AA48" s="232" t="s">
        <v>1115</v>
      </c>
      <c r="AB48" s="231" t="s">
        <v>1147</v>
      </c>
      <c r="AC48" s="19"/>
      <c r="AD48" s="19"/>
      <c r="AE48" s="232"/>
      <c r="AF48" s="785"/>
    </row>
    <row r="49" spans="1:32" ht="11.15" customHeight="1" x14ac:dyDescent="0.2">
      <c r="A49" s="232"/>
      <c r="B49" s="232"/>
      <c r="C49" s="232" t="s">
        <v>254</v>
      </c>
      <c r="D49" s="232" t="s">
        <v>253</v>
      </c>
      <c r="E49" s="232"/>
      <c r="F49" s="232"/>
      <c r="R49" s="232"/>
      <c r="S49" s="232"/>
      <c r="T49" s="232"/>
      <c r="U49" s="232"/>
      <c r="V49" s="232"/>
      <c r="W49" s="232"/>
      <c r="X49" s="785"/>
      <c r="Y49" s="232"/>
      <c r="Z49" s="232" t="s">
        <v>98</v>
      </c>
      <c r="AA49" s="232" t="s">
        <v>1116</v>
      </c>
      <c r="AB49" s="231" t="s">
        <v>1148</v>
      </c>
      <c r="AC49" s="19"/>
      <c r="AD49" s="19"/>
      <c r="AE49" s="232"/>
      <c r="AF49" s="785"/>
    </row>
    <row r="50" spans="1:32" ht="11.15" customHeight="1" x14ac:dyDescent="0.2">
      <c r="A50" s="232"/>
      <c r="B50" s="232"/>
      <c r="C50" s="232"/>
      <c r="D50" s="232"/>
      <c r="E50" s="232"/>
      <c r="F50" s="232"/>
      <c r="G50" s="91"/>
      <c r="H50" s="91"/>
      <c r="I50" s="91"/>
      <c r="J50" s="91"/>
      <c r="K50" s="91"/>
      <c r="L50" s="91"/>
      <c r="M50" s="91"/>
      <c r="N50" s="91"/>
      <c r="O50" s="91"/>
      <c r="P50" s="91"/>
      <c r="Q50" s="91"/>
      <c r="R50" s="232"/>
      <c r="S50" s="232"/>
      <c r="T50" s="232"/>
      <c r="U50" s="232"/>
      <c r="V50" s="232"/>
      <c r="W50" s="232"/>
      <c r="X50" s="233"/>
      <c r="Y50" s="232"/>
      <c r="Z50" s="232" t="s">
        <v>69</v>
      </c>
      <c r="AA50" s="232" t="s">
        <v>1118</v>
      </c>
      <c r="AB50" s="231" t="s">
        <v>514</v>
      </c>
      <c r="AC50" s="19"/>
      <c r="AD50" s="19"/>
      <c r="AE50" s="232"/>
      <c r="AF50" s="233"/>
    </row>
    <row r="51" spans="1:32" ht="11.15" customHeight="1" x14ac:dyDescent="0.2">
      <c r="A51" s="232"/>
      <c r="B51" s="232"/>
      <c r="G51" s="232"/>
      <c r="H51" s="232"/>
      <c r="I51" s="232"/>
      <c r="J51" s="232"/>
      <c r="K51" s="232" t="s">
        <v>102</v>
      </c>
      <c r="L51" s="232"/>
      <c r="M51" s="232"/>
      <c r="N51" s="232"/>
      <c r="O51" s="232"/>
      <c r="P51" s="232"/>
      <c r="Q51" s="232"/>
      <c r="R51" s="232"/>
      <c r="S51" s="232"/>
      <c r="T51" s="232"/>
      <c r="U51" s="232"/>
      <c r="V51" s="232"/>
      <c r="W51" s="232"/>
      <c r="X51" s="233"/>
      <c r="Y51" s="232"/>
      <c r="Z51" s="232" t="s">
        <v>68</v>
      </c>
      <c r="AA51" s="232" t="s">
        <v>1119</v>
      </c>
      <c r="AB51" s="231" t="s">
        <v>1149</v>
      </c>
      <c r="AC51" s="19"/>
      <c r="AD51" s="19"/>
      <c r="AE51" s="232"/>
      <c r="AF51" s="233"/>
    </row>
    <row r="52" spans="1:32" ht="11.15" customHeight="1" x14ac:dyDescent="0.2">
      <c r="A52" s="232"/>
      <c r="B52" s="232"/>
      <c r="C52" s="232" t="s">
        <v>725</v>
      </c>
      <c r="D52" s="232" t="s">
        <v>260</v>
      </c>
      <c r="E52" s="232"/>
      <c r="F52" s="232"/>
      <c r="G52" s="232"/>
      <c r="H52" s="232"/>
      <c r="I52" s="232"/>
      <c r="J52" s="232"/>
      <c r="K52" s="232"/>
      <c r="L52" s="232"/>
      <c r="M52" s="232"/>
      <c r="N52" s="232"/>
      <c r="O52" s="232"/>
      <c r="P52" s="232"/>
      <c r="Q52" s="232"/>
      <c r="R52" s="232"/>
      <c r="S52" s="232"/>
      <c r="T52" s="232"/>
      <c r="U52" s="232"/>
      <c r="V52" s="232"/>
      <c r="W52" s="232"/>
      <c r="X52" s="235"/>
      <c r="Y52" s="91"/>
      <c r="Z52" s="91" t="s">
        <v>67</v>
      </c>
      <c r="AA52" s="91" t="s">
        <v>1121</v>
      </c>
      <c r="AB52" s="24" t="s">
        <v>1150</v>
      </c>
      <c r="AC52" s="19"/>
      <c r="AD52" s="19"/>
      <c r="AE52" s="232"/>
      <c r="AF52" s="233"/>
    </row>
    <row r="53" spans="1:32" ht="6" customHeight="1" x14ac:dyDescent="0.2">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6"/>
      <c r="Y53" s="20"/>
      <c r="Z53" s="20"/>
      <c r="AA53" s="20"/>
      <c r="AB53" s="25"/>
      <c r="AC53" s="20"/>
      <c r="AD53" s="20"/>
      <c r="AE53" s="21"/>
      <c r="AF53" s="238"/>
    </row>
    <row r="54" spans="1:32" ht="11.15" customHeight="1" x14ac:dyDescent="0.2">
      <c r="A54" s="232"/>
      <c r="B54" s="22"/>
      <c r="C54" s="232"/>
      <c r="D54" s="232"/>
      <c r="E54" s="232"/>
      <c r="F54" s="232"/>
      <c r="G54" s="232"/>
      <c r="H54" s="232"/>
      <c r="I54" s="232"/>
      <c r="J54" s="232"/>
      <c r="K54" s="232"/>
      <c r="L54" s="232"/>
      <c r="M54" s="232"/>
      <c r="N54" s="232"/>
      <c r="O54" s="232"/>
      <c r="P54" s="232"/>
      <c r="Q54" s="232"/>
      <c r="R54" s="232"/>
      <c r="S54" s="232"/>
      <c r="T54" s="232"/>
      <c r="U54" s="232"/>
      <c r="V54" s="232"/>
      <c r="W54" s="232"/>
      <c r="X54" s="234"/>
      <c r="Y54" s="18"/>
      <c r="Z54" s="18" t="s">
        <v>274</v>
      </c>
      <c r="AA54" s="18" t="s">
        <v>1104</v>
      </c>
      <c r="AB54" s="23" t="s">
        <v>1151</v>
      </c>
      <c r="AC54" s="19"/>
      <c r="AD54" s="19"/>
      <c r="AE54" s="232"/>
      <c r="AF54" s="233"/>
    </row>
    <row r="55" spans="1:32" ht="11.15" customHeight="1" x14ac:dyDescent="0.2">
      <c r="A55" s="232"/>
      <c r="B55" s="232"/>
      <c r="C55" s="232"/>
      <c r="D55" s="232"/>
      <c r="E55" s="232"/>
      <c r="F55" s="232"/>
      <c r="G55" s="232"/>
      <c r="H55" s="232"/>
      <c r="I55" s="232"/>
      <c r="J55" s="232"/>
      <c r="K55" s="232"/>
      <c r="L55" s="232"/>
      <c r="M55" s="232"/>
      <c r="N55" s="232"/>
      <c r="O55" s="232"/>
      <c r="P55" s="232"/>
      <c r="Q55" s="232"/>
      <c r="R55" s="232"/>
      <c r="S55" s="232"/>
      <c r="T55" s="232"/>
      <c r="U55" s="232"/>
      <c r="V55" s="232"/>
      <c r="W55" s="232"/>
      <c r="X55" s="233"/>
      <c r="Y55" s="232"/>
      <c r="Z55" s="232" t="s">
        <v>273</v>
      </c>
      <c r="AA55" s="232" t="s">
        <v>1106</v>
      </c>
      <c r="AB55" s="231" t="s">
        <v>1152</v>
      </c>
      <c r="AC55" s="19"/>
      <c r="AD55" s="19"/>
      <c r="AE55" s="232"/>
      <c r="AF55" s="233"/>
    </row>
    <row r="56" spans="1:32" ht="11.15" customHeight="1" x14ac:dyDescent="0.2">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3"/>
      <c r="Y56" s="232"/>
      <c r="Z56" s="232" t="s">
        <v>272</v>
      </c>
      <c r="AA56" s="232" t="s">
        <v>1107</v>
      </c>
      <c r="AB56" s="231" t="s">
        <v>1153</v>
      </c>
      <c r="AC56" s="19"/>
      <c r="AD56" s="19"/>
      <c r="AE56" s="232"/>
      <c r="AF56" s="233"/>
    </row>
    <row r="57" spans="1:32" ht="11.15" customHeight="1" x14ac:dyDescent="0.2">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785" t="str">
        <f>TEXT(FW_YR-4,"####")</f>
        <v>2016</v>
      </c>
      <c r="Y57" s="232"/>
      <c r="Z57" s="232" t="s">
        <v>271</v>
      </c>
      <c r="AA57" s="232" t="s">
        <v>1109</v>
      </c>
      <c r="AB57" s="231" t="s">
        <v>1154</v>
      </c>
      <c r="AC57" s="19"/>
      <c r="AD57" s="19"/>
      <c r="AE57" s="232"/>
      <c r="AF57" s="785" t="str">
        <f>X57</f>
        <v>2016</v>
      </c>
    </row>
    <row r="58" spans="1:32" ht="11.15" customHeight="1" x14ac:dyDescent="0.2">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785"/>
      <c r="Y58" s="232"/>
      <c r="Z58" s="232" t="s">
        <v>270</v>
      </c>
      <c r="AA58" s="232" t="s">
        <v>1110</v>
      </c>
      <c r="AB58" s="231" t="s">
        <v>1155</v>
      </c>
      <c r="AC58" s="19"/>
      <c r="AD58" s="19"/>
      <c r="AE58" s="232"/>
      <c r="AF58" s="785"/>
    </row>
    <row r="59" spans="1:32" ht="11.15" customHeight="1" x14ac:dyDescent="0.2">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785"/>
      <c r="Y59" s="232"/>
      <c r="Z59" s="232" t="s">
        <v>269</v>
      </c>
      <c r="AA59" s="232" t="s">
        <v>1112</v>
      </c>
      <c r="AB59" s="231" t="s">
        <v>1156</v>
      </c>
      <c r="AC59" s="19"/>
      <c r="AD59" s="19"/>
      <c r="AE59" s="232"/>
      <c r="AF59" s="785"/>
    </row>
    <row r="60" spans="1:32" ht="11.15" customHeight="1" x14ac:dyDescent="0.2">
      <c r="A60" s="232"/>
      <c r="B60" s="232"/>
      <c r="C60" s="232"/>
      <c r="D60" s="232"/>
      <c r="E60" s="232"/>
      <c r="F60" s="232"/>
      <c r="G60" s="232"/>
      <c r="H60" s="232"/>
      <c r="I60" s="232"/>
      <c r="J60" s="232"/>
      <c r="K60" s="232"/>
      <c r="L60" s="232"/>
      <c r="M60" s="232"/>
      <c r="N60" s="232"/>
      <c r="O60" s="232"/>
      <c r="P60" s="232"/>
      <c r="Q60" s="232"/>
      <c r="R60" s="232"/>
      <c r="S60" s="232"/>
      <c r="T60" s="232"/>
      <c r="U60" s="232"/>
      <c r="V60" s="232"/>
      <c r="W60" s="232"/>
      <c r="X60" s="785"/>
      <c r="Y60" s="232"/>
      <c r="Z60" s="232" t="s">
        <v>268</v>
      </c>
      <c r="AA60" s="232" t="s">
        <v>1113</v>
      </c>
      <c r="AB60" s="231" t="s">
        <v>1157</v>
      </c>
      <c r="AC60" s="19"/>
      <c r="AD60" s="19"/>
      <c r="AE60" s="232"/>
      <c r="AF60" s="785"/>
    </row>
    <row r="61" spans="1:32" ht="11.15" customHeight="1" x14ac:dyDescent="0.2">
      <c r="A61" s="232"/>
      <c r="B61" s="232"/>
      <c r="C61" s="232"/>
      <c r="D61" s="232"/>
      <c r="E61" s="232"/>
      <c r="F61" s="232"/>
      <c r="G61" s="232"/>
      <c r="H61" s="232"/>
      <c r="I61" s="232"/>
      <c r="J61" s="232"/>
      <c r="K61" s="232"/>
      <c r="L61" s="232"/>
      <c r="M61" s="232"/>
      <c r="N61" s="232"/>
      <c r="O61" s="232"/>
      <c r="P61" s="232"/>
      <c r="Q61" s="232"/>
      <c r="R61" s="232"/>
      <c r="S61" s="232"/>
      <c r="T61" s="232"/>
      <c r="U61" s="232"/>
      <c r="V61" s="232"/>
      <c r="W61" s="232"/>
      <c r="X61" s="785"/>
      <c r="Y61" s="232"/>
      <c r="Z61" s="232" t="s">
        <v>100</v>
      </c>
      <c r="AA61" s="232" t="s">
        <v>1115</v>
      </c>
      <c r="AB61" s="231" t="s">
        <v>1158</v>
      </c>
      <c r="AC61" s="19"/>
      <c r="AD61" s="19"/>
      <c r="AE61" s="232"/>
      <c r="AF61" s="785"/>
    </row>
    <row r="62" spans="1:32" ht="11.15" customHeight="1" x14ac:dyDescent="0.2">
      <c r="A62" s="232"/>
      <c r="W62" s="232"/>
      <c r="X62" s="785"/>
      <c r="Y62" s="232"/>
      <c r="Z62" s="232" t="s">
        <v>98</v>
      </c>
      <c r="AA62" s="232" t="s">
        <v>1116</v>
      </c>
      <c r="AB62" s="231" t="s">
        <v>1159</v>
      </c>
      <c r="AC62" s="19"/>
      <c r="AD62" s="19"/>
      <c r="AE62" s="232"/>
      <c r="AF62" s="785"/>
    </row>
    <row r="63" spans="1:32" ht="11.15" customHeight="1" x14ac:dyDescent="0.2">
      <c r="A63" s="232"/>
      <c r="W63" s="232"/>
      <c r="X63" s="233"/>
      <c r="Y63" s="232"/>
      <c r="Z63" s="232" t="s">
        <v>69</v>
      </c>
      <c r="AA63" s="232" t="s">
        <v>1118</v>
      </c>
      <c r="AB63" s="231" t="s">
        <v>1160</v>
      </c>
      <c r="AC63" s="19"/>
      <c r="AD63" s="19"/>
      <c r="AE63" s="232"/>
      <c r="AF63" s="233"/>
    </row>
    <row r="64" spans="1:32" ht="11.15" customHeight="1" x14ac:dyDescent="0.2">
      <c r="A64" s="232"/>
      <c r="W64" s="232"/>
      <c r="X64" s="233"/>
      <c r="Y64" s="232"/>
      <c r="Z64" s="232" t="s">
        <v>68</v>
      </c>
      <c r="AA64" s="232" t="s">
        <v>1119</v>
      </c>
      <c r="AB64" s="231" t="s">
        <v>1161</v>
      </c>
      <c r="AC64" s="19"/>
      <c r="AD64" s="19"/>
      <c r="AE64" s="232"/>
      <c r="AF64" s="233"/>
    </row>
    <row r="65" spans="1:32" ht="11.15" customHeight="1" x14ac:dyDescent="0.2">
      <c r="A65" s="232"/>
      <c r="W65" s="232"/>
      <c r="X65" s="235"/>
      <c r="Y65" s="91"/>
      <c r="Z65" s="91" t="s">
        <v>67</v>
      </c>
      <c r="AA65" s="91" t="s">
        <v>1121</v>
      </c>
      <c r="AB65" s="24" t="s">
        <v>1162</v>
      </c>
      <c r="AC65" s="19"/>
      <c r="AD65" s="19"/>
      <c r="AE65" s="232"/>
      <c r="AF65" s="233"/>
    </row>
    <row r="66" spans="1:32" ht="6" customHeight="1" x14ac:dyDescent="0.2">
      <c r="A66" s="232"/>
      <c r="W66" s="232"/>
      <c r="X66" s="236"/>
      <c r="Y66" s="20"/>
      <c r="Z66" s="20"/>
      <c r="AA66" s="20"/>
      <c r="AB66" s="25"/>
      <c r="AC66" s="20"/>
      <c r="AD66" s="20"/>
      <c r="AE66" s="21"/>
      <c r="AF66" s="238"/>
    </row>
    <row r="67" spans="1:32" ht="11.15" customHeight="1" x14ac:dyDescent="0.2">
      <c r="A67" s="232"/>
      <c r="B67" s="671" t="str">
        <f>"(1) Year of fieldwork is assumed to be " &amp; FW_YR &amp; ". For fieldwork beginning in " &amp; FW_YR+1 &amp; ", all references to calendar years should be increased by one; for example, " &amp; FW_YR-5 &amp; " should be changed to " &amp; FW_YR-4 &amp; ", " &amp; FW_YR-4 &amp; " should be changed to " &amp; FW_YR-3 &amp; ", and similarly for all years throughout the questionnaire."</f>
        <v>(1) Year of fieldwork is assumed to be 2020. For fieldwork beginning in 2021, all references to calendar years should be increased by one; for example, 2015 should be changed to 2016, 2016 should be changed to 2017, and similarly for all years throughout the questionnaire.</v>
      </c>
      <c r="C67" s="671"/>
      <c r="D67" s="671"/>
      <c r="E67" s="671"/>
      <c r="F67" s="671"/>
      <c r="G67" s="671"/>
      <c r="H67" s="671"/>
      <c r="I67" s="671"/>
      <c r="J67" s="671"/>
      <c r="K67" s="671"/>
      <c r="L67" s="671"/>
      <c r="M67" s="671"/>
      <c r="N67" s="671"/>
      <c r="O67" s="671"/>
      <c r="P67" s="671"/>
      <c r="Q67" s="671"/>
      <c r="R67" s="671"/>
      <c r="S67" s="671"/>
      <c r="T67" s="671"/>
      <c r="U67" s="671"/>
      <c r="V67" s="671"/>
      <c r="W67" s="232"/>
      <c r="X67" s="234"/>
      <c r="Y67" s="18"/>
      <c r="Z67" s="18" t="s">
        <v>274</v>
      </c>
      <c r="AA67" s="18" t="s">
        <v>1104</v>
      </c>
      <c r="AB67" s="23" t="s">
        <v>1163</v>
      </c>
      <c r="AC67" s="19"/>
      <c r="AD67" s="19"/>
      <c r="AE67" s="232"/>
      <c r="AF67" s="233"/>
    </row>
    <row r="68" spans="1:32" ht="11.15" customHeight="1" x14ac:dyDescent="0.2">
      <c r="A68" s="232"/>
      <c r="B68" s="671"/>
      <c r="C68" s="671"/>
      <c r="D68" s="671"/>
      <c r="E68" s="671"/>
      <c r="F68" s="671"/>
      <c r="G68" s="671"/>
      <c r="H68" s="671"/>
      <c r="I68" s="671"/>
      <c r="J68" s="671"/>
      <c r="K68" s="671"/>
      <c r="L68" s="671"/>
      <c r="M68" s="671"/>
      <c r="N68" s="671"/>
      <c r="O68" s="671"/>
      <c r="P68" s="671"/>
      <c r="Q68" s="671"/>
      <c r="R68" s="671"/>
      <c r="S68" s="671"/>
      <c r="T68" s="671"/>
      <c r="U68" s="671"/>
      <c r="V68" s="671"/>
      <c r="W68" s="232"/>
      <c r="X68" s="233"/>
      <c r="Y68" s="232"/>
      <c r="Z68" s="232" t="s">
        <v>273</v>
      </c>
      <c r="AA68" s="232" t="s">
        <v>1106</v>
      </c>
      <c r="AB68" s="231" t="s">
        <v>1164</v>
      </c>
      <c r="AC68" s="19"/>
      <c r="AD68" s="19"/>
      <c r="AE68" s="232"/>
      <c r="AF68" s="233"/>
    </row>
    <row r="69" spans="1:32" ht="11.15" customHeight="1" x14ac:dyDescent="0.2">
      <c r="A69" s="232"/>
      <c r="B69" s="671"/>
      <c r="C69" s="671"/>
      <c r="D69" s="671"/>
      <c r="E69" s="671"/>
      <c r="F69" s="671"/>
      <c r="G69" s="671"/>
      <c r="H69" s="671"/>
      <c r="I69" s="671"/>
      <c r="J69" s="671"/>
      <c r="K69" s="671"/>
      <c r="L69" s="671"/>
      <c r="M69" s="671"/>
      <c r="N69" s="671"/>
      <c r="O69" s="671"/>
      <c r="P69" s="671"/>
      <c r="Q69" s="671"/>
      <c r="R69" s="671"/>
      <c r="S69" s="671"/>
      <c r="T69" s="671"/>
      <c r="U69" s="671"/>
      <c r="V69" s="671"/>
      <c r="W69" s="232"/>
      <c r="X69" s="233"/>
      <c r="Y69" s="232"/>
      <c r="Z69" s="232" t="s">
        <v>272</v>
      </c>
      <c r="AA69" s="232" t="s">
        <v>1107</v>
      </c>
      <c r="AB69" s="231" t="s">
        <v>1165</v>
      </c>
      <c r="AC69" s="19"/>
      <c r="AD69" s="19"/>
      <c r="AE69" s="232"/>
      <c r="AF69" s="233"/>
    </row>
    <row r="70" spans="1:32" ht="11.15" customHeight="1" x14ac:dyDescent="0.2">
      <c r="A70" s="232"/>
      <c r="B70" s="671"/>
      <c r="C70" s="671"/>
      <c r="D70" s="671"/>
      <c r="E70" s="671"/>
      <c r="F70" s="671"/>
      <c r="G70" s="671"/>
      <c r="H70" s="671"/>
      <c r="I70" s="671"/>
      <c r="J70" s="671"/>
      <c r="K70" s="671"/>
      <c r="L70" s="671"/>
      <c r="M70" s="671"/>
      <c r="N70" s="671"/>
      <c r="O70" s="671"/>
      <c r="P70" s="671"/>
      <c r="Q70" s="671"/>
      <c r="R70" s="671"/>
      <c r="S70" s="671"/>
      <c r="T70" s="671"/>
      <c r="U70" s="671"/>
      <c r="V70" s="671"/>
      <c r="W70" s="232"/>
      <c r="X70" s="785" t="str">
        <f>TEXT(FW_YR-5,"####")</f>
        <v>2015</v>
      </c>
      <c r="Y70" s="232"/>
      <c r="Z70" s="232" t="s">
        <v>271</v>
      </c>
      <c r="AA70" s="232" t="s">
        <v>1109</v>
      </c>
      <c r="AB70" s="231" t="s">
        <v>1166</v>
      </c>
      <c r="AC70" s="19"/>
      <c r="AD70" s="19"/>
      <c r="AE70" s="232"/>
      <c r="AF70" s="785" t="str">
        <f>X70</f>
        <v>2015</v>
      </c>
    </row>
    <row r="71" spans="1:32" ht="11.15" customHeight="1" x14ac:dyDescent="0.2">
      <c r="A71" s="232"/>
      <c r="B71" s="671"/>
      <c r="C71" s="671"/>
      <c r="D71" s="671"/>
      <c r="E71" s="671"/>
      <c r="F71" s="671"/>
      <c r="G71" s="671"/>
      <c r="H71" s="671"/>
      <c r="I71" s="671"/>
      <c r="J71" s="671"/>
      <c r="K71" s="671"/>
      <c r="L71" s="671"/>
      <c r="M71" s="671"/>
      <c r="N71" s="671"/>
      <c r="O71" s="671"/>
      <c r="P71" s="671"/>
      <c r="Q71" s="671"/>
      <c r="R71" s="671"/>
      <c r="S71" s="671"/>
      <c r="T71" s="671"/>
      <c r="U71" s="671"/>
      <c r="V71" s="671"/>
      <c r="W71" s="232"/>
      <c r="X71" s="785"/>
      <c r="Y71" s="232"/>
      <c r="Z71" s="232" t="s">
        <v>270</v>
      </c>
      <c r="AA71" s="232" t="s">
        <v>1110</v>
      </c>
      <c r="AB71" s="231" t="s">
        <v>1167</v>
      </c>
      <c r="AC71" s="19"/>
      <c r="AD71" s="19"/>
      <c r="AE71" s="232"/>
      <c r="AF71" s="785"/>
    </row>
    <row r="72" spans="1:32" ht="11.15" customHeight="1" x14ac:dyDescent="0.2">
      <c r="A72" s="232"/>
      <c r="B72" s="671"/>
      <c r="C72" s="671"/>
      <c r="D72" s="671"/>
      <c r="E72" s="671"/>
      <c r="F72" s="671"/>
      <c r="G72" s="671"/>
      <c r="H72" s="671"/>
      <c r="I72" s="671"/>
      <c r="J72" s="671"/>
      <c r="K72" s="671"/>
      <c r="L72" s="671"/>
      <c r="M72" s="671"/>
      <c r="N72" s="671"/>
      <c r="O72" s="671"/>
      <c r="P72" s="671"/>
      <c r="Q72" s="671"/>
      <c r="R72" s="671"/>
      <c r="S72" s="671"/>
      <c r="T72" s="671"/>
      <c r="U72" s="671"/>
      <c r="V72" s="671"/>
      <c r="W72" s="232"/>
      <c r="X72" s="785"/>
      <c r="Y72" s="232"/>
      <c r="Z72" s="232" t="s">
        <v>269</v>
      </c>
      <c r="AA72" s="232" t="s">
        <v>1112</v>
      </c>
      <c r="AB72" s="231" t="s">
        <v>1168</v>
      </c>
      <c r="AC72" s="19"/>
      <c r="AD72" s="19"/>
      <c r="AE72" s="232"/>
      <c r="AF72" s="785"/>
    </row>
    <row r="73" spans="1:32" ht="11.15" customHeight="1" x14ac:dyDescent="0.2">
      <c r="A73" s="232"/>
      <c r="B73" s="670" t="s">
        <v>1169</v>
      </c>
      <c r="C73" s="670"/>
      <c r="D73" s="670"/>
      <c r="E73" s="670"/>
      <c r="F73" s="670"/>
      <c r="G73" s="670"/>
      <c r="H73" s="670"/>
      <c r="I73" s="670"/>
      <c r="J73" s="670"/>
      <c r="K73" s="670"/>
      <c r="L73" s="670"/>
      <c r="M73" s="670"/>
      <c r="N73" s="670"/>
      <c r="O73" s="670"/>
      <c r="P73" s="670"/>
      <c r="Q73" s="670"/>
      <c r="R73" s="670"/>
      <c r="S73" s="670"/>
      <c r="T73" s="670"/>
      <c r="U73" s="670"/>
      <c r="V73" s="670"/>
      <c r="W73" s="232"/>
      <c r="X73" s="785"/>
      <c r="Y73" s="232"/>
      <c r="Z73" s="232" t="s">
        <v>268</v>
      </c>
      <c r="AA73" s="232" t="s">
        <v>1113</v>
      </c>
      <c r="AB73" s="231" t="s">
        <v>1170</v>
      </c>
      <c r="AC73" s="19"/>
      <c r="AD73" s="19"/>
      <c r="AE73" s="232"/>
      <c r="AF73" s="785"/>
    </row>
    <row r="74" spans="1:32" ht="11.15" customHeight="1" x14ac:dyDescent="0.2">
      <c r="A74" s="232"/>
      <c r="B74" s="670"/>
      <c r="C74" s="670"/>
      <c r="D74" s="670"/>
      <c r="E74" s="670"/>
      <c r="F74" s="670"/>
      <c r="G74" s="670"/>
      <c r="H74" s="670"/>
      <c r="I74" s="670"/>
      <c r="J74" s="670"/>
      <c r="K74" s="670"/>
      <c r="L74" s="670"/>
      <c r="M74" s="670"/>
      <c r="N74" s="670"/>
      <c r="O74" s="670"/>
      <c r="P74" s="670"/>
      <c r="Q74" s="670"/>
      <c r="R74" s="670"/>
      <c r="S74" s="670"/>
      <c r="T74" s="670"/>
      <c r="U74" s="670"/>
      <c r="V74" s="670"/>
      <c r="W74" s="232"/>
      <c r="X74" s="785"/>
      <c r="Y74" s="232"/>
      <c r="Z74" s="232" t="s">
        <v>100</v>
      </c>
      <c r="AA74" s="232" t="s">
        <v>1115</v>
      </c>
      <c r="AB74" s="231" t="s">
        <v>1171</v>
      </c>
      <c r="AC74" s="19"/>
      <c r="AD74" s="19"/>
      <c r="AE74" s="232"/>
      <c r="AF74" s="785"/>
    </row>
    <row r="75" spans="1:32" ht="11.15" customHeight="1" x14ac:dyDescent="0.2">
      <c r="A75" s="232"/>
      <c r="B75" s="670"/>
      <c r="C75" s="670"/>
      <c r="D75" s="670"/>
      <c r="E75" s="670"/>
      <c r="F75" s="670"/>
      <c r="G75" s="670"/>
      <c r="H75" s="670"/>
      <c r="I75" s="670"/>
      <c r="J75" s="670"/>
      <c r="K75" s="670"/>
      <c r="L75" s="670"/>
      <c r="M75" s="670"/>
      <c r="N75" s="670"/>
      <c r="O75" s="670"/>
      <c r="P75" s="670"/>
      <c r="Q75" s="670"/>
      <c r="R75" s="670"/>
      <c r="S75" s="670"/>
      <c r="T75" s="670"/>
      <c r="U75" s="670"/>
      <c r="V75" s="670"/>
      <c r="W75" s="232"/>
      <c r="X75" s="785"/>
      <c r="Y75" s="232"/>
      <c r="Z75" s="232" t="s">
        <v>98</v>
      </c>
      <c r="AA75" s="232" t="s">
        <v>1116</v>
      </c>
      <c r="AB75" s="231" t="s">
        <v>1172</v>
      </c>
      <c r="AC75" s="19"/>
      <c r="AD75" s="19"/>
      <c r="AE75" s="232"/>
      <c r="AF75" s="785"/>
    </row>
    <row r="76" spans="1:32" ht="11.15" customHeight="1" x14ac:dyDescent="0.2">
      <c r="A76" s="232"/>
      <c r="C76" s="333"/>
      <c r="D76" s="333"/>
      <c r="E76" s="333"/>
      <c r="F76" s="333"/>
      <c r="G76" s="333"/>
      <c r="H76" s="333"/>
      <c r="I76" s="333"/>
      <c r="J76" s="333"/>
      <c r="K76" s="333"/>
      <c r="L76" s="333"/>
      <c r="M76" s="333"/>
      <c r="N76" s="333"/>
      <c r="O76" s="333"/>
      <c r="P76" s="333"/>
      <c r="Q76" s="333"/>
      <c r="R76" s="333"/>
      <c r="S76" s="333"/>
      <c r="T76" s="333"/>
      <c r="U76" s="232"/>
      <c r="V76" s="232"/>
      <c r="W76" s="232"/>
      <c r="X76" s="233"/>
      <c r="Y76" s="232"/>
      <c r="Z76" s="232" t="s">
        <v>69</v>
      </c>
      <c r="AA76" s="232" t="s">
        <v>1118</v>
      </c>
      <c r="AB76" s="231" t="s">
        <v>1173</v>
      </c>
      <c r="AC76" s="19"/>
      <c r="AD76" s="19"/>
      <c r="AE76" s="232"/>
      <c r="AF76" s="233"/>
    </row>
    <row r="77" spans="1:32" ht="11.15" customHeight="1" x14ac:dyDescent="0.2">
      <c r="A77" s="232"/>
      <c r="C77" s="333"/>
      <c r="D77" s="333"/>
      <c r="E77" s="333"/>
      <c r="F77" s="333"/>
      <c r="G77" s="333"/>
      <c r="H77" s="333"/>
      <c r="I77" s="333"/>
      <c r="J77" s="333"/>
      <c r="K77" s="333"/>
      <c r="L77" s="333"/>
      <c r="M77" s="333"/>
      <c r="N77" s="333"/>
      <c r="O77" s="333"/>
      <c r="P77" s="333"/>
      <c r="Q77" s="333"/>
      <c r="R77" s="333"/>
      <c r="S77" s="333"/>
      <c r="T77" s="232"/>
      <c r="U77" s="232"/>
      <c r="V77" s="232"/>
      <c r="W77" s="232"/>
      <c r="X77" s="233"/>
      <c r="Y77" s="232"/>
      <c r="Z77" s="232" t="s">
        <v>68</v>
      </c>
      <c r="AA77" s="232" t="s">
        <v>1119</v>
      </c>
      <c r="AB77" s="231" t="s">
        <v>1174</v>
      </c>
      <c r="AC77" s="19"/>
      <c r="AD77" s="19"/>
      <c r="AE77" s="232"/>
      <c r="AF77" s="233"/>
    </row>
    <row r="78" spans="1:32" ht="11.15" customHeight="1" x14ac:dyDescent="0.2">
      <c r="A78" s="232"/>
      <c r="B78" s="333"/>
      <c r="C78" s="333"/>
      <c r="D78" s="333"/>
      <c r="E78" s="333"/>
      <c r="F78" s="333"/>
      <c r="G78" s="333"/>
      <c r="H78" s="333"/>
      <c r="I78" s="333"/>
      <c r="J78" s="333"/>
      <c r="K78" s="333"/>
      <c r="L78" s="333"/>
      <c r="M78" s="333"/>
      <c r="N78" s="333"/>
      <c r="O78" s="333"/>
      <c r="P78" s="333"/>
      <c r="Q78" s="333"/>
      <c r="R78" s="232"/>
      <c r="S78" s="232"/>
      <c r="T78" s="232"/>
      <c r="U78" s="232"/>
      <c r="V78" s="232"/>
      <c r="W78" s="232"/>
      <c r="X78" s="235"/>
      <c r="Y78" s="91"/>
      <c r="Z78" s="91" t="s">
        <v>67</v>
      </c>
      <c r="AA78" s="91" t="s">
        <v>1121</v>
      </c>
      <c r="AB78" s="24" t="s">
        <v>1175</v>
      </c>
      <c r="AC78" s="19"/>
      <c r="AD78" s="19"/>
      <c r="AE78" s="28"/>
      <c r="AF78" s="235"/>
    </row>
    <row r="79" spans="1:32" ht="11.15" customHeight="1" x14ac:dyDescent="0.2">
      <c r="A79" s="232"/>
      <c r="B79" s="232"/>
      <c r="C79" s="232"/>
      <c r="D79" s="232"/>
      <c r="E79" s="232"/>
      <c r="F79" s="232"/>
      <c r="G79" s="232"/>
      <c r="H79" s="232"/>
      <c r="I79" s="232"/>
      <c r="J79" s="232"/>
      <c r="K79" s="232"/>
      <c r="L79" s="232"/>
      <c r="M79" s="232"/>
      <c r="N79" s="232"/>
      <c r="O79" s="232"/>
      <c r="P79" s="232"/>
      <c r="Q79" s="232"/>
      <c r="R79" s="232"/>
      <c r="S79" s="232"/>
      <c r="T79" s="232"/>
      <c r="U79" s="232"/>
      <c r="V79" s="232"/>
      <c r="W79" s="232"/>
      <c r="X79" s="234"/>
      <c r="Y79" s="18"/>
      <c r="Z79" s="18"/>
      <c r="AA79" s="18"/>
      <c r="AB79" s="26"/>
      <c r="AC79" s="18"/>
      <c r="AD79" s="232"/>
      <c r="AE79" s="232"/>
      <c r="AF79" s="233"/>
    </row>
    <row r="80" spans="1:32" ht="11.15" customHeight="1" x14ac:dyDescent="0.2">
      <c r="A80" s="232"/>
      <c r="B80" s="232"/>
      <c r="C80" s="232"/>
      <c r="D80" s="232"/>
      <c r="E80" s="232"/>
      <c r="F80" s="232"/>
      <c r="G80" s="232"/>
      <c r="H80" s="232"/>
      <c r="I80" s="232"/>
      <c r="J80" s="232"/>
      <c r="K80" s="232"/>
      <c r="L80" s="232"/>
      <c r="M80" s="232"/>
      <c r="N80" s="232"/>
      <c r="O80" s="232"/>
      <c r="P80" s="232"/>
      <c r="Q80" s="232"/>
      <c r="R80" s="232"/>
      <c r="S80" s="232"/>
      <c r="T80" s="232"/>
      <c r="U80" s="232"/>
      <c r="V80" s="232"/>
      <c r="W80" s="232"/>
      <c r="X80" s="233"/>
      <c r="Y80" s="232"/>
      <c r="Z80" s="232"/>
      <c r="AA80" s="232"/>
      <c r="AB80" s="88"/>
      <c r="AC80" s="232"/>
      <c r="AD80" s="232"/>
      <c r="AE80" s="232"/>
      <c r="AF80" s="233"/>
    </row>
    <row r="81" spans="1:32" ht="11.15" customHeight="1" x14ac:dyDescent="0.2">
      <c r="A81" s="232"/>
      <c r="B81" s="232"/>
      <c r="C81" s="232"/>
      <c r="D81" s="232"/>
      <c r="E81" s="232"/>
      <c r="F81" s="232"/>
      <c r="G81" s="232"/>
      <c r="H81" s="232"/>
      <c r="I81" s="232"/>
      <c r="J81" s="232"/>
      <c r="K81" s="232"/>
      <c r="L81" s="232"/>
      <c r="M81" s="232"/>
      <c r="N81" s="232"/>
      <c r="O81" s="232"/>
      <c r="P81" s="232"/>
      <c r="Q81" s="232"/>
      <c r="R81" s="232"/>
      <c r="S81" s="232"/>
      <c r="T81" s="232"/>
      <c r="W81" s="232"/>
      <c r="X81" s="233"/>
      <c r="Y81" s="232"/>
      <c r="Z81" s="232"/>
      <c r="AA81" s="232"/>
      <c r="AB81" s="88"/>
      <c r="AC81" s="232"/>
      <c r="AD81" s="232"/>
      <c r="AE81" s="232"/>
      <c r="AF81" s="233"/>
    </row>
    <row r="82" spans="1:32" ht="11.15" customHeight="1" x14ac:dyDescent="0.2">
      <c r="A82" s="232"/>
      <c r="B82" s="232"/>
      <c r="C82" s="232"/>
      <c r="D82" s="232"/>
      <c r="E82" s="232"/>
      <c r="F82" s="232"/>
      <c r="G82" s="232"/>
      <c r="H82" s="232"/>
      <c r="I82" s="232"/>
      <c r="J82" s="232"/>
      <c r="K82" s="232"/>
      <c r="L82" s="232"/>
      <c r="M82" s="232"/>
      <c r="N82" s="232"/>
      <c r="O82" s="232"/>
      <c r="P82" s="232"/>
      <c r="Q82" s="232"/>
      <c r="R82" s="232"/>
      <c r="S82" s="232"/>
      <c r="W82" s="232"/>
      <c r="X82" s="233"/>
      <c r="Y82" s="232"/>
      <c r="Z82" s="232"/>
      <c r="AA82" s="232"/>
      <c r="AB82" s="88"/>
      <c r="AC82" s="232"/>
      <c r="AD82" s="232"/>
      <c r="AE82" s="232"/>
      <c r="AF82" s="233"/>
    </row>
    <row r="83" spans="1:32" ht="11.15" customHeight="1" x14ac:dyDescent="0.2">
      <c r="A83" s="232"/>
      <c r="B83" s="232"/>
      <c r="C83" s="232"/>
      <c r="D83" s="232"/>
      <c r="E83" s="232"/>
      <c r="F83" s="232"/>
      <c r="G83" s="232"/>
      <c r="H83" s="232"/>
      <c r="I83" s="232"/>
      <c r="J83" s="232"/>
      <c r="K83" s="232"/>
      <c r="L83" s="232"/>
      <c r="M83" s="232"/>
      <c r="N83" s="232"/>
      <c r="O83" s="232"/>
      <c r="P83" s="232"/>
      <c r="Q83" s="232"/>
      <c r="W83" s="232"/>
      <c r="X83" s="233"/>
      <c r="Y83" s="232"/>
      <c r="Z83" s="232"/>
      <c r="AA83" s="232"/>
      <c r="AB83" s="88"/>
      <c r="AC83" s="232"/>
      <c r="AD83" s="232"/>
      <c r="AE83" s="232"/>
      <c r="AF83" s="233"/>
    </row>
  </sheetData>
  <sheetProtection formatCells="0" formatRows="0" insertRows="0" deleteRows="0"/>
  <mergeCells count="14">
    <mergeCell ref="B73:V75"/>
    <mergeCell ref="AF57:AF62"/>
    <mergeCell ref="AF44:AF49"/>
    <mergeCell ref="X44:X49"/>
    <mergeCell ref="AF70:AF75"/>
    <mergeCell ref="X70:X75"/>
    <mergeCell ref="X57:X62"/>
    <mergeCell ref="B67:V72"/>
    <mergeCell ref="X31:X36"/>
    <mergeCell ref="AF31:AF36"/>
    <mergeCell ref="AF18:AF23"/>
    <mergeCell ref="X18:X23"/>
    <mergeCell ref="X5:X10"/>
    <mergeCell ref="AF5:AF10"/>
  </mergeCells>
  <printOptions horizontalCentered="1"/>
  <pageMargins left="0.25" right="0.25" top="0.1" bottom="0.1" header="0.3" footer="0.3"/>
  <pageSetup paperSize="9" scale="95" orientation="portrait" r:id="rId1"/>
  <headerFooter>
    <oddFooter>&amp;CW-&amp;P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tabColor theme="3"/>
  </sheetPr>
  <dimension ref="A1:AO59"/>
  <sheetViews>
    <sheetView view="pageBreakPreview" zoomScaleNormal="100" zoomScaleSheetLayoutView="100" workbookViewId="0">
      <selection activeCell="AR21" sqref="AR21"/>
    </sheetView>
  </sheetViews>
  <sheetFormatPr defaultColWidth="2.77734375" defaultRowHeight="10" x14ac:dyDescent="0.2"/>
  <sheetData>
    <row r="1" spans="1:41" x14ac:dyDescent="0.2">
      <c r="A1" s="672" t="s">
        <v>1176</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row>
    <row r="2" spans="1:41" ht="6" customHeight="1" x14ac:dyDescent="0.2">
      <c r="A2" s="2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B2" s="232"/>
      <c r="AC2" s="232"/>
      <c r="AD2" s="232"/>
      <c r="AE2" s="232"/>
      <c r="AF2" s="232"/>
      <c r="AG2" s="232"/>
      <c r="AH2" s="232"/>
      <c r="AI2" s="232"/>
      <c r="AJ2" s="232"/>
      <c r="AK2" s="232"/>
      <c r="AL2" s="232"/>
      <c r="AM2" s="232"/>
      <c r="AN2" s="232"/>
      <c r="AO2" s="232"/>
    </row>
    <row r="3" spans="1:41" x14ac:dyDescent="0.2">
      <c r="A3" s="668" t="s">
        <v>1177</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row>
    <row r="4" spans="1:41" x14ac:dyDescent="0.2">
      <c r="A4" s="232"/>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row>
    <row r="5" spans="1:41" x14ac:dyDescent="0.2">
      <c r="A5" s="232" t="s">
        <v>1178</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row>
    <row r="6" spans="1:41" x14ac:dyDescent="0.2">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row>
    <row r="7" spans="1:41" x14ac:dyDescent="0.2">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row>
    <row r="8" spans="1:41" x14ac:dyDescent="0.2">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row>
    <row r="9" spans="1:41" x14ac:dyDescent="0.2">
      <c r="A9" s="232"/>
      <c r="B9" s="232"/>
      <c r="C9" s="232"/>
      <c r="D9" s="232"/>
      <c r="E9" s="232"/>
      <c r="F9" s="232"/>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row>
    <row r="10" spans="1:41" x14ac:dyDescent="0.2">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row>
    <row r="11" spans="1:41" x14ac:dyDescent="0.2">
      <c r="A11" s="232"/>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row>
    <row r="12" spans="1:41" x14ac:dyDescent="0.2">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row>
    <row r="13" spans="1:41" x14ac:dyDescent="0.2">
      <c r="A13" s="232"/>
      <c r="B13" s="232"/>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2"/>
      <c r="AO13" s="232"/>
    </row>
    <row r="14" spans="1:41" x14ac:dyDescent="0.2">
      <c r="A14" s="91"/>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row>
    <row r="15" spans="1:41" x14ac:dyDescent="0.2">
      <c r="A15" s="232"/>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row>
    <row r="16" spans="1:41" x14ac:dyDescent="0.2">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row>
    <row r="17" spans="1:41" x14ac:dyDescent="0.2">
      <c r="A17" s="232"/>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row>
    <row r="18" spans="1:41" x14ac:dyDescent="0.2">
      <c r="A18" s="232"/>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row>
    <row r="19" spans="1:41" x14ac:dyDescent="0.2">
      <c r="A19" s="232" t="s">
        <v>1179</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row>
    <row r="20" spans="1:41" x14ac:dyDescent="0.2">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row>
    <row r="21" spans="1:41" x14ac:dyDescent="0.2">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row>
    <row r="22" spans="1:41" x14ac:dyDescent="0.2">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row>
    <row r="23" spans="1:41" x14ac:dyDescent="0.2">
      <c r="A23" s="232"/>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row>
    <row r="24" spans="1:41" x14ac:dyDescent="0.2">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row>
    <row r="25" spans="1:41" x14ac:dyDescent="0.2">
      <c r="A25" s="232"/>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row>
    <row r="26" spans="1:41"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row>
    <row r="27" spans="1:41" x14ac:dyDescent="0.2">
      <c r="A27" s="232"/>
      <c r="B27" s="23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row>
    <row r="28" spans="1:41"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row>
    <row r="29" spans="1:41" x14ac:dyDescent="0.2">
      <c r="A29" s="232"/>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row>
    <row r="30" spans="1:41" x14ac:dyDescent="0.2">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row>
    <row r="31" spans="1:41" x14ac:dyDescent="0.2">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row>
    <row r="32" spans="1:41" x14ac:dyDescent="0.2">
      <c r="A32" s="232"/>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row>
    <row r="33" spans="1:41" x14ac:dyDescent="0.2">
      <c r="A33" s="232" t="s">
        <v>1180</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row>
    <row r="34" spans="1:41"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row>
    <row r="35" spans="1:41" x14ac:dyDescent="0.2">
      <c r="A35" s="232"/>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row>
    <row r="36" spans="1:41"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row>
    <row r="37" spans="1:41" x14ac:dyDescent="0.2">
      <c r="A37" s="232"/>
      <c r="B37" s="232"/>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row>
    <row r="38" spans="1:41"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row>
    <row r="39" spans="1:41" x14ac:dyDescent="0.2">
      <c r="A39" s="232"/>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row>
    <row r="40" spans="1:4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row>
    <row r="41" spans="1:41" x14ac:dyDescent="0.2">
      <c r="A41" s="232"/>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row>
    <row r="42" spans="1:41"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row>
    <row r="43" spans="1:41" x14ac:dyDescent="0.2">
      <c r="A43" s="232"/>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row>
    <row r="44" spans="1:4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row>
    <row r="45" spans="1:41" x14ac:dyDescent="0.2">
      <c r="A45" s="232"/>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row>
    <row r="46" spans="1:41" x14ac:dyDescent="0.2">
      <c r="A46" s="232"/>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row>
    <row r="47" spans="1:41" x14ac:dyDescent="0.2">
      <c r="A47" s="672" t="s">
        <v>1181</v>
      </c>
      <c r="B47" s="672"/>
      <c r="C47" s="672"/>
      <c r="D47" s="672"/>
      <c r="E47" s="672"/>
      <c r="F47" s="672"/>
      <c r="G47" s="672"/>
      <c r="H47" s="672"/>
      <c r="I47" s="672"/>
      <c r="J47" s="672"/>
      <c r="K47" s="672"/>
      <c r="L47" s="672"/>
      <c r="M47" s="672"/>
      <c r="N47" s="672"/>
      <c r="O47" s="672"/>
      <c r="P47" s="672"/>
      <c r="Q47" s="672"/>
      <c r="R47" s="672"/>
      <c r="S47" s="672"/>
      <c r="T47" s="672"/>
      <c r="U47" s="672"/>
      <c r="V47" s="672"/>
      <c r="W47" s="672"/>
      <c r="X47" s="672"/>
      <c r="Y47" s="672"/>
      <c r="Z47" s="672"/>
      <c r="AA47" s="672"/>
      <c r="AB47" s="672"/>
      <c r="AC47" s="672"/>
      <c r="AD47" s="672"/>
      <c r="AE47" s="672"/>
      <c r="AF47" s="672"/>
      <c r="AG47" s="672"/>
      <c r="AH47" s="672"/>
      <c r="AI47" s="672"/>
      <c r="AJ47" s="672"/>
      <c r="AK47" s="672"/>
      <c r="AL47" s="672"/>
      <c r="AM47" s="672"/>
      <c r="AN47" s="672"/>
      <c r="AO47" s="672"/>
    </row>
    <row r="48" spans="1:41"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row>
    <row r="49" spans="1:41" x14ac:dyDescent="0.2">
      <c r="A49" s="232"/>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row>
    <row r="50" spans="1:4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row>
    <row r="51" spans="1:41" x14ac:dyDescent="0.2">
      <c r="A51" s="232"/>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2"/>
      <c r="AO51" s="232"/>
    </row>
    <row r="52" spans="1:41"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row>
    <row r="53" spans="1:41" x14ac:dyDescent="0.2">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32"/>
      <c r="AJ53" s="232"/>
      <c r="AK53" s="232"/>
      <c r="AL53" s="232"/>
      <c r="AM53" s="232"/>
      <c r="AN53" s="232"/>
      <c r="AO53" s="232"/>
    </row>
    <row r="54" spans="1:41"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1:41" x14ac:dyDescent="0.2">
      <c r="A55" s="232"/>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row>
    <row r="56" spans="1:41"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row>
    <row r="57" spans="1:41" x14ac:dyDescent="0.2">
      <c r="A57" s="232"/>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row>
    <row r="58" spans="1:41" x14ac:dyDescent="0.2">
      <c r="A58" s="23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row>
    <row r="59" spans="1:41" x14ac:dyDescent="0.2">
      <c r="A59" s="232"/>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scale="98" orientation="portrait" r:id="rId1"/>
  <headerFooter>
    <oddFooter>&amp;CW-&amp;P</oddFooter>
  </headerFooter>
  <rowBreaks count="1" manualBreakCount="1">
    <brk id="60" max="40"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H506"/>
  <sheetViews>
    <sheetView zoomScaleNormal="100" zoomScaleSheetLayoutView="100" zoomScalePageLayoutView="80" workbookViewId="0">
      <selection activeCell="B2" sqref="B2"/>
    </sheetView>
  </sheetViews>
  <sheetFormatPr defaultColWidth="45.44140625" defaultRowHeight="12.5" x14ac:dyDescent="0.25"/>
  <cols>
    <col min="1" max="1" width="15.77734375" style="337" customWidth="1"/>
    <col min="2" max="2" width="45.77734375" style="37" customWidth="1"/>
    <col min="3" max="3" width="45.44140625" style="37" customWidth="1"/>
    <col min="4" max="6" width="45.44140625" style="39" customWidth="1"/>
    <col min="7" max="16384" width="45.44140625" style="34"/>
  </cols>
  <sheetData>
    <row r="1" spans="1:8" x14ac:dyDescent="0.25">
      <c r="A1" s="339"/>
      <c r="B1" s="610" t="s">
        <v>42</v>
      </c>
      <c r="C1" s="33" t="s">
        <v>1182</v>
      </c>
      <c r="D1" s="33" t="s">
        <v>1183</v>
      </c>
      <c r="E1" s="33" t="s">
        <v>1184</v>
      </c>
      <c r="F1" s="33" t="s">
        <v>1185</v>
      </c>
      <c r="G1" s="33" t="s">
        <v>1186</v>
      </c>
    </row>
    <row r="2" spans="1:8" x14ac:dyDescent="0.25">
      <c r="A2" s="337" t="s">
        <v>1187</v>
      </c>
      <c r="B2" s="340" t="s">
        <v>1852</v>
      </c>
      <c r="C2" s="35"/>
      <c r="D2" s="35"/>
      <c r="E2" s="35"/>
      <c r="F2" s="35"/>
      <c r="G2" s="35"/>
    </row>
    <row r="3" spans="1:8" s="36" customFormat="1" x14ac:dyDescent="0.25">
      <c r="A3" s="337" t="s">
        <v>1188</v>
      </c>
      <c r="B3" s="35" t="s">
        <v>67</v>
      </c>
      <c r="C3" s="35" t="s">
        <v>68</v>
      </c>
      <c r="D3" s="35" t="s">
        <v>69</v>
      </c>
      <c r="E3" s="35" t="s">
        <v>98</v>
      </c>
      <c r="F3" s="35" t="s">
        <v>100</v>
      </c>
      <c r="G3" s="35" t="s">
        <v>268</v>
      </c>
      <c r="H3" s="34"/>
    </row>
    <row r="4" spans="1:8" s="36" customFormat="1" ht="220" x14ac:dyDescent="0.25">
      <c r="A4" s="488" t="s">
        <v>51</v>
      </c>
      <c r="B4" s="37" t="s">
        <v>1189</v>
      </c>
      <c r="C4" s="35"/>
      <c r="D4" s="35"/>
      <c r="E4" s="35"/>
      <c r="F4" s="35"/>
      <c r="H4" s="34"/>
    </row>
    <row r="5" spans="1:8" s="36" customFormat="1" x14ac:dyDescent="0.25">
      <c r="A5" s="336">
        <v>102</v>
      </c>
      <c r="B5" s="37" t="s">
        <v>1190</v>
      </c>
      <c r="C5" s="322"/>
      <c r="D5" s="35"/>
      <c r="E5" s="35"/>
      <c r="F5" s="35"/>
      <c r="H5" s="34"/>
    </row>
    <row r="6" spans="1:8" s="36" customFormat="1" x14ac:dyDescent="0.25">
      <c r="A6" s="336">
        <v>103</v>
      </c>
      <c r="B6" s="37" t="s">
        <v>1191</v>
      </c>
      <c r="C6" s="322"/>
      <c r="D6" s="35"/>
      <c r="E6" s="35"/>
      <c r="F6" s="35"/>
      <c r="H6" s="34"/>
    </row>
    <row r="7" spans="1:8" s="36" customFormat="1" ht="30" x14ac:dyDescent="0.25">
      <c r="A7" s="336">
        <v>104</v>
      </c>
      <c r="B7" s="37" t="s">
        <v>1192</v>
      </c>
      <c r="C7" s="35"/>
      <c r="D7" s="35"/>
      <c r="E7" s="35"/>
      <c r="F7" s="35"/>
      <c r="H7" s="34"/>
    </row>
    <row r="8" spans="1:8" s="36" customFormat="1" x14ac:dyDescent="0.25">
      <c r="A8" s="336">
        <v>106</v>
      </c>
      <c r="B8" s="37" t="s">
        <v>1193</v>
      </c>
      <c r="C8" s="35"/>
      <c r="D8" s="35"/>
      <c r="E8" s="35"/>
      <c r="F8" s="35"/>
      <c r="H8" s="34"/>
    </row>
    <row r="9" spans="1:8" s="36" customFormat="1" ht="20" x14ac:dyDescent="0.25">
      <c r="A9" s="336">
        <v>107</v>
      </c>
      <c r="B9" s="37" t="s">
        <v>1194</v>
      </c>
      <c r="C9" s="35"/>
      <c r="D9" s="35"/>
      <c r="E9" s="35"/>
      <c r="F9" s="35"/>
      <c r="H9" s="34"/>
    </row>
    <row r="10" spans="1:8" s="36" customFormat="1" ht="20" x14ac:dyDescent="0.25">
      <c r="A10" s="336">
        <v>108</v>
      </c>
      <c r="B10" s="37" t="s">
        <v>1195</v>
      </c>
      <c r="C10" s="35"/>
      <c r="D10" s="35"/>
      <c r="E10" s="35"/>
      <c r="F10" s="35"/>
      <c r="H10" s="34"/>
    </row>
    <row r="11" spans="1:8" s="36" customFormat="1" x14ac:dyDescent="0.25">
      <c r="A11" s="336">
        <v>109</v>
      </c>
      <c r="B11" s="37" t="s">
        <v>1196</v>
      </c>
      <c r="C11" s="35"/>
      <c r="D11" s="35"/>
      <c r="E11" s="35"/>
      <c r="F11" s="35"/>
      <c r="H11" s="34"/>
    </row>
    <row r="12" spans="1:8" s="36" customFormat="1" x14ac:dyDescent="0.25">
      <c r="A12" s="336">
        <v>110</v>
      </c>
      <c r="B12" s="37" t="s">
        <v>1197</v>
      </c>
      <c r="C12" s="35"/>
      <c r="D12" s="35"/>
      <c r="E12" s="35"/>
      <c r="F12" s="35"/>
      <c r="H12" s="34"/>
    </row>
    <row r="13" spans="1:8" s="36" customFormat="1" x14ac:dyDescent="0.25">
      <c r="A13" s="336">
        <v>111</v>
      </c>
      <c r="B13" s="37" t="s">
        <v>1198</v>
      </c>
      <c r="C13" s="35"/>
      <c r="D13" s="35"/>
      <c r="E13" s="35"/>
      <c r="F13" s="35"/>
      <c r="H13" s="34"/>
    </row>
    <row r="14" spans="1:8" s="36" customFormat="1" ht="20" x14ac:dyDescent="0.25">
      <c r="A14" s="336">
        <v>112</v>
      </c>
      <c r="B14" s="37" t="s">
        <v>1199</v>
      </c>
      <c r="C14" s="35"/>
      <c r="D14" s="35"/>
      <c r="E14" s="35"/>
      <c r="F14" s="35"/>
      <c r="H14" s="34"/>
    </row>
    <row r="15" spans="1:8" s="36" customFormat="1" x14ac:dyDescent="0.25">
      <c r="A15" s="336">
        <v>113</v>
      </c>
      <c r="B15" s="37" t="s">
        <v>1200</v>
      </c>
      <c r="C15" s="35"/>
      <c r="D15" s="35"/>
      <c r="E15" s="35"/>
      <c r="F15" s="35"/>
      <c r="H15" s="34"/>
    </row>
    <row r="16" spans="1:8" s="36" customFormat="1" ht="20" x14ac:dyDescent="0.25">
      <c r="A16" s="336">
        <v>114</v>
      </c>
      <c r="B16" s="37" t="s">
        <v>1201</v>
      </c>
      <c r="C16" s="35"/>
      <c r="D16" s="35"/>
      <c r="E16" s="35"/>
      <c r="F16" s="35"/>
      <c r="H16" s="34"/>
    </row>
    <row r="17" spans="1:8" s="36" customFormat="1" ht="20" x14ac:dyDescent="0.25">
      <c r="A17" s="336">
        <v>115</v>
      </c>
      <c r="B17" s="37" t="s">
        <v>1202</v>
      </c>
      <c r="C17" s="35"/>
      <c r="D17" s="35"/>
      <c r="E17" s="35"/>
      <c r="F17" s="35"/>
      <c r="H17" s="34"/>
    </row>
    <row r="18" spans="1:8" s="36" customFormat="1" ht="70" x14ac:dyDescent="0.25">
      <c r="A18" s="336">
        <v>117</v>
      </c>
      <c r="B18" s="37" t="s">
        <v>1203</v>
      </c>
      <c r="C18" s="35"/>
      <c r="D18" s="35"/>
      <c r="E18" s="35"/>
      <c r="F18" s="35"/>
      <c r="H18" s="34"/>
    </row>
    <row r="19" spans="1:8" s="36" customFormat="1" ht="20" x14ac:dyDescent="0.25">
      <c r="A19" s="336">
        <v>119</v>
      </c>
      <c r="B19" s="37" t="s">
        <v>1204</v>
      </c>
      <c r="C19" s="35"/>
      <c r="D19" s="35"/>
      <c r="E19" s="35"/>
      <c r="F19" s="35"/>
      <c r="H19" s="34"/>
    </row>
    <row r="20" spans="1:8" s="36" customFormat="1" ht="20" x14ac:dyDescent="0.25">
      <c r="A20" s="336">
        <v>120</v>
      </c>
      <c r="B20" s="37" t="s">
        <v>1205</v>
      </c>
      <c r="C20" s="35"/>
      <c r="D20" s="35"/>
      <c r="E20" s="35"/>
      <c r="F20" s="35"/>
      <c r="H20" s="34"/>
    </row>
    <row r="21" spans="1:8" s="36" customFormat="1" ht="20" x14ac:dyDescent="0.25">
      <c r="A21" s="336">
        <v>121</v>
      </c>
      <c r="B21" s="37" t="s">
        <v>1206</v>
      </c>
      <c r="C21" s="35"/>
      <c r="D21" s="35"/>
      <c r="E21" s="35"/>
      <c r="F21" s="35"/>
      <c r="H21" s="34"/>
    </row>
    <row r="22" spans="1:8" s="36" customFormat="1" x14ac:dyDescent="0.25">
      <c r="A22" s="336">
        <v>122</v>
      </c>
      <c r="B22" s="37" t="s">
        <v>1207</v>
      </c>
      <c r="C22" s="35"/>
      <c r="D22" s="35"/>
      <c r="E22" s="35"/>
      <c r="F22" s="35"/>
      <c r="H22" s="34"/>
    </row>
    <row r="23" spans="1:8" s="36" customFormat="1" x14ac:dyDescent="0.25">
      <c r="A23" s="336">
        <v>123</v>
      </c>
      <c r="B23" s="37" t="s">
        <v>1208</v>
      </c>
      <c r="C23" s="35"/>
      <c r="D23" s="35"/>
      <c r="E23" s="35"/>
      <c r="F23" s="35"/>
      <c r="H23" s="34"/>
    </row>
    <row r="24" spans="1:8" s="36" customFormat="1" ht="20" x14ac:dyDescent="0.25">
      <c r="A24" s="336">
        <v>127</v>
      </c>
      <c r="B24" s="37" t="s">
        <v>1209</v>
      </c>
      <c r="C24" s="35"/>
      <c r="D24" s="35"/>
      <c r="E24" s="35"/>
      <c r="F24" s="35"/>
      <c r="H24" s="34"/>
    </row>
    <row r="25" spans="1:8" s="36" customFormat="1" x14ac:dyDescent="0.25">
      <c r="A25" s="336">
        <v>128</v>
      </c>
      <c r="B25" s="37" t="s">
        <v>1210</v>
      </c>
      <c r="C25" s="35"/>
      <c r="D25" s="35"/>
      <c r="E25" s="35"/>
      <c r="F25" s="35"/>
      <c r="H25" s="34"/>
    </row>
    <row r="26" spans="1:8" s="36" customFormat="1" ht="30" x14ac:dyDescent="0.25">
      <c r="A26" s="336">
        <v>129</v>
      </c>
      <c r="B26" s="37" t="s">
        <v>1211</v>
      </c>
      <c r="C26" s="35"/>
      <c r="D26" s="35"/>
      <c r="E26" s="35"/>
      <c r="F26" s="35"/>
      <c r="H26" s="34"/>
    </row>
    <row r="27" spans="1:8" s="36" customFormat="1" x14ac:dyDescent="0.25">
      <c r="A27" s="336">
        <v>130</v>
      </c>
      <c r="B27" s="37" t="s">
        <v>1212</v>
      </c>
      <c r="C27" s="35"/>
      <c r="D27" s="35"/>
      <c r="E27" s="35"/>
      <c r="F27" s="35"/>
      <c r="H27" s="34"/>
    </row>
    <row r="28" spans="1:8" s="36" customFormat="1" x14ac:dyDescent="0.25">
      <c r="A28" s="336">
        <v>131</v>
      </c>
      <c r="B28" s="37" t="s">
        <v>1213</v>
      </c>
      <c r="C28" s="35"/>
      <c r="D28" s="35"/>
      <c r="E28" s="35"/>
      <c r="F28" s="35"/>
      <c r="H28" s="34"/>
    </row>
    <row r="29" spans="1:8" s="36" customFormat="1" ht="20" x14ac:dyDescent="0.25">
      <c r="A29" s="336">
        <v>201</v>
      </c>
      <c r="B29" s="37" t="s">
        <v>1214</v>
      </c>
      <c r="C29" s="35"/>
      <c r="D29" s="35"/>
      <c r="E29" s="35"/>
      <c r="F29" s="35"/>
      <c r="H29" s="34"/>
    </row>
    <row r="30" spans="1:8" s="36" customFormat="1" ht="20" x14ac:dyDescent="0.25">
      <c r="A30" s="336">
        <v>202</v>
      </c>
      <c r="B30" s="37" t="s">
        <v>1215</v>
      </c>
      <c r="C30" s="35"/>
      <c r="D30" s="35"/>
      <c r="E30" s="35"/>
      <c r="F30" s="35"/>
      <c r="H30" s="34"/>
    </row>
    <row r="31" spans="1:8" s="36" customFormat="1" x14ac:dyDescent="0.25">
      <c r="A31" s="341" t="s">
        <v>1216</v>
      </c>
      <c r="B31" s="37" t="s">
        <v>1217</v>
      </c>
      <c r="C31" s="35"/>
      <c r="D31" s="35"/>
      <c r="E31" s="35"/>
      <c r="F31" s="35"/>
      <c r="H31" s="34"/>
    </row>
    <row r="32" spans="1:8" s="36" customFormat="1" x14ac:dyDescent="0.2">
      <c r="A32" s="341" t="s">
        <v>1218</v>
      </c>
      <c r="B32" s="37" t="s">
        <v>1219</v>
      </c>
      <c r="C32" s="35"/>
      <c r="D32" s="35"/>
      <c r="E32" s="35"/>
      <c r="F32" s="35"/>
    </row>
    <row r="33" spans="1:8" s="36" customFormat="1" ht="20" x14ac:dyDescent="0.2">
      <c r="A33" s="341">
        <v>204</v>
      </c>
      <c r="B33" s="37" t="s">
        <v>1220</v>
      </c>
      <c r="C33" s="35"/>
      <c r="D33" s="35"/>
      <c r="E33" s="35"/>
      <c r="F33" s="35"/>
    </row>
    <row r="34" spans="1:8" s="36" customFormat="1" x14ac:dyDescent="0.25">
      <c r="A34" s="341" t="s">
        <v>1221</v>
      </c>
      <c r="B34" s="37" t="s">
        <v>1222</v>
      </c>
      <c r="C34" s="35"/>
      <c r="D34" s="35"/>
      <c r="E34" s="35"/>
      <c r="F34" s="35"/>
      <c r="H34" s="34"/>
    </row>
    <row r="35" spans="1:8" s="36" customFormat="1" ht="20" x14ac:dyDescent="0.2">
      <c r="A35" s="341" t="s">
        <v>1223</v>
      </c>
      <c r="B35" s="37" t="s">
        <v>1224</v>
      </c>
      <c r="C35" s="35"/>
      <c r="D35" s="35"/>
      <c r="E35" s="35"/>
      <c r="F35" s="35"/>
    </row>
    <row r="36" spans="1:8" s="36" customFormat="1" ht="60" x14ac:dyDescent="0.25">
      <c r="A36" s="341">
        <v>206</v>
      </c>
      <c r="B36" s="37" t="s">
        <v>1225</v>
      </c>
      <c r="C36" s="35"/>
      <c r="D36" s="35"/>
      <c r="E36" s="35"/>
      <c r="F36" s="35"/>
      <c r="H36" s="34"/>
    </row>
    <row r="37" spans="1:8" s="36" customFormat="1" x14ac:dyDescent="0.25">
      <c r="A37" s="341" t="s">
        <v>1226</v>
      </c>
      <c r="B37" s="37" t="s">
        <v>1227</v>
      </c>
      <c r="C37" s="35"/>
      <c r="D37" s="35"/>
      <c r="E37" s="35"/>
      <c r="F37" s="35"/>
      <c r="H37" s="34"/>
    </row>
    <row r="38" spans="1:8" s="36" customFormat="1" x14ac:dyDescent="0.2">
      <c r="A38" s="341" t="s">
        <v>1228</v>
      </c>
      <c r="B38" s="37" t="s">
        <v>1229</v>
      </c>
      <c r="C38" s="35"/>
      <c r="D38" s="35"/>
      <c r="E38" s="35"/>
      <c r="F38" s="35"/>
    </row>
    <row r="39" spans="1:8" s="36" customFormat="1" ht="20" x14ac:dyDescent="0.25">
      <c r="A39" s="336">
        <v>209</v>
      </c>
      <c r="B39" s="37" t="s">
        <v>1230</v>
      </c>
      <c r="C39" s="35"/>
      <c r="D39" s="35"/>
      <c r="E39" s="35"/>
      <c r="F39" s="35"/>
      <c r="H39" s="34"/>
    </row>
    <row r="40" spans="1:8" s="36" customFormat="1" ht="70" x14ac:dyDescent="0.25">
      <c r="A40" s="336">
        <v>210</v>
      </c>
      <c r="B40" s="37" t="s">
        <v>1231</v>
      </c>
      <c r="C40" s="37"/>
      <c r="D40" s="34"/>
      <c r="E40" s="34"/>
      <c r="F40" s="34"/>
      <c r="G40" s="34"/>
      <c r="H40" s="34"/>
    </row>
    <row r="41" spans="1:8" s="36" customFormat="1" ht="20" x14ac:dyDescent="0.25">
      <c r="A41" s="336">
        <v>211</v>
      </c>
      <c r="B41" s="37" t="s">
        <v>1232</v>
      </c>
      <c r="C41" s="37"/>
      <c r="D41" s="34"/>
      <c r="E41" s="34"/>
      <c r="F41" s="34"/>
      <c r="G41" s="34"/>
      <c r="H41" s="34"/>
    </row>
    <row r="42" spans="1:8" s="36" customFormat="1" ht="30" x14ac:dyDescent="0.25">
      <c r="A42" s="336">
        <v>214</v>
      </c>
      <c r="B42" s="37" t="s">
        <v>1233</v>
      </c>
      <c r="C42" s="37"/>
      <c r="D42" s="37"/>
      <c r="E42" s="37"/>
      <c r="F42" s="37"/>
      <c r="G42" s="34"/>
      <c r="H42" s="34"/>
    </row>
    <row r="43" spans="1:8" s="36" customFormat="1" ht="20" x14ac:dyDescent="0.25">
      <c r="A43" s="336">
        <v>215</v>
      </c>
      <c r="B43" s="37" t="s">
        <v>1234</v>
      </c>
      <c r="C43" s="37"/>
      <c r="D43" s="34"/>
      <c r="E43" s="34"/>
      <c r="F43" s="34"/>
      <c r="G43" s="34"/>
      <c r="H43" s="34"/>
    </row>
    <row r="44" spans="1:8" s="36" customFormat="1" ht="20" x14ac:dyDescent="0.25">
      <c r="A44" s="490" t="s">
        <v>1235</v>
      </c>
      <c r="B44" s="37" t="s">
        <v>1236</v>
      </c>
      <c r="C44" s="37"/>
      <c r="D44" s="34"/>
      <c r="E44" s="34"/>
      <c r="F44" s="34"/>
      <c r="G44" s="34"/>
      <c r="H44" s="34"/>
    </row>
    <row r="45" spans="1:8" s="36" customFormat="1" ht="20" x14ac:dyDescent="0.25">
      <c r="A45" s="490" t="s">
        <v>1237</v>
      </c>
      <c r="B45" s="37" t="s">
        <v>1238</v>
      </c>
      <c r="C45" s="37"/>
      <c r="D45" s="34"/>
      <c r="E45" s="34"/>
      <c r="F45" s="34"/>
      <c r="G45" s="34"/>
      <c r="H45" s="34"/>
    </row>
    <row r="46" spans="1:8" x14ac:dyDescent="0.25">
      <c r="A46" s="336">
        <v>217</v>
      </c>
      <c r="B46" s="37" t="s">
        <v>1239</v>
      </c>
      <c r="D46" s="34"/>
      <c r="E46" s="34"/>
      <c r="F46" s="34"/>
    </row>
    <row r="47" spans="1:8" x14ac:dyDescent="0.25">
      <c r="A47" s="336">
        <v>218</v>
      </c>
      <c r="B47" s="37" t="s">
        <v>1240</v>
      </c>
      <c r="D47" s="34"/>
      <c r="E47" s="34"/>
      <c r="F47" s="34"/>
    </row>
    <row r="48" spans="1:8" x14ac:dyDescent="0.25">
      <c r="A48" s="336">
        <v>219</v>
      </c>
      <c r="B48" s="37" t="s">
        <v>1241</v>
      </c>
      <c r="D48" s="37"/>
      <c r="E48" s="37"/>
      <c r="F48" s="37"/>
    </row>
    <row r="49" spans="1:8" ht="60" x14ac:dyDescent="0.25">
      <c r="A49" s="336">
        <v>220</v>
      </c>
      <c r="B49" s="37" t="s">
        <v>1242</v>
      </c>
      <c r="D49" s="37"/>
      <c r="E49" s="37"/>
      <c r="F49" s="37"/>
    </row>
    <row r="50" spans="1:8" x14ac:dyDescent="0.25">
      <c r="A50" s="336">
        <v>221</v>
      </c>
      <c r="B50" s="37" t="s">
        <v>1243</v>
      </c>
      <c r="D50" s="34"/>
      <c r="E50" s="34"/>
      <c r="F50" s="34"/>
    </row>
    <row r="51" spans="1:8" ht="130" x14ac:dyDescent="0.25">
      <c r="A51" s="336">
        <v>222</v>
      </c>
      <c r="B51" s="37" t="s">
        <v>1244</v>
      </c>
      <c r="D51" s="37"/>
      <c r="E51" s="37"/>
      <c r="F51" s="37"/>
    </row>
    <row r="52" spans="1:8" ht="20" x14ac:dyDescent="0.25">
      <c r="A52" s="490" t="s">
        <v>201</v>
      </c>
      <c r="B52" s="37" t="s">
        <v>1245</v>
      </c>
      <c r="C52" s="577"/>
      <c r="D52" s="34"/>
      <c r="E52" s="34"/>
      <c r="F52" s="34"/>
    </row>
    <row r="53" spans="1:8" x14ac:dyDescent="0.25">
      <c r="A53" s="336">
        <v>224</v>
      </c>
      <c r="B53" s="37" t="s">
        <v>1246</v>
      </c>
      <c r="D53" s="37"/>
      <c r="E53" s="37"/>
      <c r="F53" s="37"/>
    </row>
    <row r="54" spans="1:8" x14ac:dyDescent="0.25">
      <c r="A54" s="336">
        <v>225</v>
      </c>
      <c r="B54" s="37" t="s">
        <v>1247</v>
      </c>
      <c r="D54" s="37"/>
      <c r="E54" s="37"/>
      <c r="F54" s="37"/>
    </row>
    <row r="55" spans="1:8" x14ac:dyDescent="0.25">
      <c r="A55" s="336">
        <v>226</v>
      </c>
      <c r="B55" s="37" t="s">
        <v>1248</v>
      </c>
      <c r="D55" s="37"/>
      <c r="E55" s="37"/>
      <c r="F55" s="37"/>
    </row>
    <row r="56" spans="1:8" ht="70" x14ac:dyDescent="0.25">
      <c r="A56" s="336">
        <v>228</v>
      </c>
      <c r="B56" s="37" t="s">
        <v>1249</v>
      </c>
      <c r="D56" s="37"/>
      <c r="E56" s="37"/>
      <c r="F56" s="37"/>
    </row>
    <row r="57" spans="1:8" ht="20" x14ac:dyDescent="0.25">
      <c r="A57" s="336">
        <v>229</v>
      </c>
      <c r="B57" s="37" t="s">
        <v>1245</v>
      </c>
      <c r="D57" s="37"/>
      <c r="E57" s="37"/>
      <c r="F57" s="37"/>
    </row>
    <row r="58" spans="1:8" x14ac:dyDescent="0.25">
      <c r="A58" s="336">
        <v>232</v>
      </c>
      <c r="B58" s="37" t="s">
        <v>1250</v>
      </c>
      <c r="D58" s="34"/>
      <c r="E58" s="34"/>
      <c r="F58" s="34"/>
      <c r="H58" s="36"/>
    </row>
    <row r="59" spans="1:8" x14ac:dyDescent="0.25">
      <c r="A59" s="336">
        <v>233</v>
      </c>
      <c r="B59" s="37" t="s">
        <v>1251</v>
      </c>
      <c r="D59" s="34"/>
      <c r="E59" s="34"/>
      <c r="F59" s="34"/>
    </row>
    <row r="60" spans="1:8" ht="20" x14ac:dyDescent="0.25">
      <c r="A60" s="336">
        <v>234</v>
      </c>
      <c r="B60" s="37" t="s">
        <v>1252</v>
      </c>
      <c r="D60" s="34"/>
      <c r="E60" s="34"/>
      <c r="F60" s="34"/>
    </row>
    <row r="61" spans="1:8" ht="20" x14ac:dyDescent="0.25">
      <c r="A61" s="336" t="s">
        <v>1253</v>
      </c>
      <c r="B61" s="37" t="s">
        <v>1254</v>
      </c>
      <c r="D61" s="34"/>
      <c r="E61" s="34"/>
      <c r="F61" s="34"/>
      <c r="H61" s="36"/>
    </row>
    <row r="62" spans="1:8" ht="20" x14ac:dyDescent="0.25">
      <c r="A62" s="336" t="s">
        <v>1255</v>
      </c>
      <c r="B62" s="37" t="s">
        <v>1256</v>
      </c>
      <c r="D62" s="34"/>
      <c r="E62" s="34"/>
      <c r="F62" s="34"/>
      <c r="H62" s="36"/>
    </row>
    <row r="63" spans="1:8" x14ac:dyDescent="0.25">
      <c r="A63" s="336">
        <v>236</v>
      </c>
      <c r="B63" s="37" t="s">
        <v>1257</v>
      </c>
      <c r="D63" s="34"/>
      <c r="E63" s="34"/>
      <c r="F63" s="34"/>
    </row>
    <row r="64" spans="1:8" ht="40" x14ac:dyDescent="0.25">
      <c r="A64" s="336">
        <v>238</v>
      </c>
      <c r="B64" s="323" t="s">
        <v>1258</v>
      </c>
      <c r="D64" s="34"/>
      <c r="E64" s="34"/>
      <c r="F64" s="34"/>
    </row>
    <row r="65" spans="1:8" ht="20" x14ac:dyDescent="0.25">
      <c r="A65" s="336">
        <v>239</v>
      </c>
      <c r="B65" s="323" t="s">
        <v>1259</v>
      </c>
      <c r="D65" s="34"/>
      <c r="E65" s="34"/>
      <c r="F65" s="34"/>
    </row>
    <row r="66" spans="1:8" ht="20" x14ac:dyDescent="0.25">
      <c r="A66" s="336">
        <v>240</v>
      </c>
      <c r="B66" s="37" t="s">
        <v>1260</v>
      </c>
      <c r="D66" s="34"/>
      <c r="E66" s="34"/>
      <c r="F66" s="34"/>
    </row>
    <row r="67" spans="1:8" ht="20" x14ac:dyDescent="0.25">
      <c r="A67" s="336">
        <v>241</v>
      </c>
      <c r="B67" s="37" t="s">
        <v>1261</v>
      </c>
      <c r="D67" s="34"/>
      <c r="E67" s="34"/>
      <c r="F67" s="34"/>
    </row>
    <row r="68" spans="1:8" ht="30" x14ac:dyDescent="0.25">
      <c r="A68" s="336">
        <v>242</v>
      </c>
      <c r="B68" s="37" t="s">
        <v>1262</v>
      </c>
      <c r="D68" s="34"/>
      <c r="E68" s="34"/>
      <c r="F68" s="34"/>
    </row>
    <row r="69" spans="1:8" ht="20" x14ac:dyDescent="0.25">
      <c r="A69" s="336">
        <v>243</v>
      </c>
      <c r="B69" s="37" t="s">
        <v>1263</v>
      </c>
      <c r="D69" s="34"/>
      <c r="E69" s="34"/>
      <c r="F69" s="34"/>
      <c r="H69" s="36"/>
    </row>
    <row r="70" spans="1:8" ht="30" x14ac:dyDescent="0.25">
      <c r="A70" s="337">
        <v>301</v>
      </c>
      <c r="B70" s="37" t="s">
        <v>1264</v>
      </c>
      <c r="D70" s="37"/>
      <c r="E70" s="37"/>
      <c r="F70" s="37"/>
    </row>
    <row r="71" spans="1:8" ht="30" x14ac:dyDescent="0.25">
      <c r="A71" s="337" t="s">
        <v>1265</v>
      </c>
      <c r="B71" s="37" t="s">
        <v>1266</v>
      </c>
      <c r="D71" s="37"/>
      <c r="E71" s="37"/>
      <c r="F71" s="37"/>
    </row>
    <row r="72" spans="1:8" ht="30" x14ac:dyDescent="0.25">
      <c r="A72" s="337" t="s">
        <v>1267</v>
      </c>
      <c r="B72" s="37" t="s">
        <v>1268</v>
      </c>
      <c r="D72" s="37"/>
      <c r="E72" s="37"/>
      <c r="F72" s="37"/>
    </row>
    <row r="73" spans="1:8" ht="40" x14ac:dyDescent="0.25">
      <c r="A73" s="337" t="s">
        <v>1269</v>
      </c>
      <c r="B73" s="37" t="s">
        <v>1270</v>
      </c>
      <c r="D73" s="37"/>
      <c r="E73" s="37"/>
      <c r="F73" s="37"/>
    </row>
    <row r="74" spans="1:8" ht="40" x14ac:dyDescent="0.25">
      <c r="A74" s="337" t="s">
        <v>1271</v>
      </c>
      <c r="B74" s="37" t="s">
        <v>1272</v>
      </c>
      <c r="D74" s="37"/>
      <c r="E74" s="37"/>
      <c r="F74" s="37"/>
    </row>
    <row r="75" spans="1:8" ht="40" x14ac:dyDescent="0.25">
      <c r="A75" s="337" t="s">
        <v>1273</v>
      </c>
      <c r="B75" s="37" t="s">
        <v>1274</v>
      </c>
      <c r="D75" s="38"/>
      <c r="E75" s="38"/>
      <c r="F75" s="38"/>
    </row>
    <row r="76" spans="1:8" ht="30" x14ac:dyDescent="0.25">
      <c r="A76" s="337" t="s">
        <v>1275</v>
      </c>
      <c r="B76" s="37" t="s">
        <v>1276</v>
      </c>
      <c r="D76" s="37"/>
      <c r="E76" s="37"/>
      <c r="F76" s="37"/>
      <c r="G76" s="36"/>
    </row>
    <row r="77" spans="1:8" ht="30" x14ac:dyDescent="0.25">
      <c r="A77" s="337" t="s">
        <v>1277</v>
      </c>
      <c r="B77" s="37" t="s">
        <v>1278</v>
      </c>
      <c r="D77" s="37"/>
      <c r="E77" s="37"/>
      <c r="F77" s="37"/>
      <c r="G77" s="36"/>
    </row>
    <row r="78" spans="1:8" ht="30" x14ac:dyDescent="0.25">
      <c r="A78" s="337" t="s">
        <v>1279</v>
      </c>
      <c r="B78" s="37" t="s">
        <v>1280</v>
      </c>
      <c r="D78" s="37"/>
      <c r="E78" s="37"/>
      <c r="F78" s="37"/>
      <c r="G78" s="36"/>
    </row>
    <row r="79" spans="1:8" ht="40" x14ac:dyDescent="0.25">
      <c r="A79" s="337" t="s">
        <v>1281</v>
      </c>
      <c r="B79" s="37" t="s">
        <v>1282</v>
      </c>
      <c r="D79" s="37"/>
      <c r="E79" s="37"/>
      <c r="F79" s="37"/>
      <c r="G79" s="36"/>
    </row>
    <row r="80" spans="1:8" ht="50" x14ac:dyDescent="0.25">
      <c r="A80" s="337" t="s">
        <v>1283</v>
      </c>
      <c r="B80" s="37" t="s">
        <v>1284</v>
      </c>
      <c r="D80" s="37"/>
      <c r="E80" s="37"/>
      <c r="F80" s="37"/>
      <c r="G80" s="36"/>
    </row>
    <row r="81" spans="1:8" ht="40" x14ac:dyDescent="0.25">
      <c r="A81" s="337" t="s">
        <v>1285</v>
      </c>
      <c r="B81" s="37" t="s">
        <v>1286</v>
      </c>
      <c r="D81" s="37"/>
      <c r="E81" s="37"/>
      <c r="F81" s="37"/>
      <c r="G81" s="36"/>
    </row>
    <row r="82" spans="1:8" ht="40" x14ac:dyDescent="0.25">
      <c r="A82" s="337" t="s">
        <v>1287</v>
      </c>
      <c r="B82" s="37" t="s">
        <v>1288</v>
      </c>
      <c r="D82" s="37"/>
      <c r="E82" s="37"/>
      <c r="F82" s="37"/>
      <c r="G82" s="36"/>
    </row>
    <row r="83" spans="1:8" ht="20" x14ac:dyDescent="0.25">
      <c r="A83" s="337" t="s">
        <v>1289</v>
      </c>
      <c r="B83" s="37" t="s">
        <v>1290</v>
      </c>
      <c r="D83" s="37"/>
      <c r="E83" s="37"/>
      <c r="F83" s="37"/>
      <c r="G83" s="36"/>
    </row>
    <row r="84" spans="1:8" ht="20" x14ac:dyDescent="0.25">
      <c r="A84" s="337" t="s">
        <v>1291</v>
      </c>
      <c r="B84" s="37" t="s">
        <v>1292</v>
      </c>
      <c r="D84" s="37"/>
      <c r="E84" s="37"/>
      <c r="F84" s="37"/>
      <c r="G84" s="36"/>
    </row>
    <row r="85" spans="1:8" ht="20" x14ac:dyDescent="0.25">
      <c r="A85" s="336">
        <v>303</v>
      </c>
      <c r="B85" s="37" t="s">
        <v>1293</v>
      </c>
      <c r="D85" s="37"/>
      <c r="E85" s="37"/>
      <c r="F85" s="37"/>
      <c r="G85" s="36"/>
      <c r="H85" s="36"/>
    </row>
    <row r="86" spans="1:8" ht="30" x14ac:dyDescent="0.25">
      <c r="A86" s="336">
        <v>304</v>
      </c>
      <c r="B86" s="37" t="s">
        <v>1294</v>
      </c>
      <c r="D86" s="37"/>
      <c r="E86" s="37"/>
      <c r="F86" s="37"/>
      <c r="G86" s="36"/>
      <c r="H86" s="36"/>
    </row>
    <row r="87" spans="1:8" ht="40" x14ac:dyDescent="0.25">
      <c r="A87" s="336">
        <v>306</v>
      </c>
      <c r="B87" s="37" t="s">
        <v>1295</v>
      </c>
      <c r="D87" s="37"/>
      <c r="E87" s="37"/>
      <c r="F87" s="37"/>
      <c r="G87" s="36"/>
    </row>
    <row r="88" spans="1:8" s="36" customFormat="1" x14ac:dyDescent="0.25">
      <c r="A88" s="336">
        <v>307</v>
      </c>
      <c r="B88" s="37" t="s">
        <v>1296</v>
      </c>
      <c r="C88" s="37"/>
      <c r="D88" s="37"/>
      <c r="E88" s="37"/>
      <c r="F88" s="37"/>
      <c r="H88" s="34"/>
    </row>
    <row r="89" spans="1:8" s="36" customFormat="1" ht="30" x14ac:dyDescent="0.25">
      <c r="A89" s="336">
        <v>308</v>
      </c>
      <c r="B89" s="37" t="s">
        <v>1297</v>
      </c>
      <c r="C89" s="37"/>
      <c r="D89" s="37"/>
      <c r="E89" s="37"/>
      <c r="F89" s="37"/>
      <c r="H89" s="34"/>
    </row>
    <row r="90" spans="1:8" s="36" customFormat="1" ht="30" x14ac:dyDescent="0.25">
      <c r="A90" s="336">
        <v>309</v>
      </c>
      <c r="B90" s="37" t="s">
        <v>1298</v>
      </c>
      <c r="C90" s="37"/>
      <c r="D90" s="37"/>
      <c r="E90" s="37"/>
      <c r="F90" s="37"/>
      <c r="H90" s="34"/>
    </row>
    <row r="91" spans="1:8" s="36" customFormat="1" x14ac:dyDescent="0.25">
      <c r="A91" s="336">
        <v>310</v>
      </c>
      <c r="B91" s="37" t="s">
        <v>1299</v>
      </c>
      <c r="C91" s="37"/>
      <c r="D91" s="37"/>
      <c r="E91" s="37"/>
      <c r="F91" s="37"/>
      <c r="H91" s="34"/>
    </row>
    <row r="92" spans="1:8" s="36" customFormat="1" x14ac:dyDescent="0.25">
      <c r="A92" s="336">
        <v>311</v>
      </c>
      <c r="B92" s="37" t="s">
        <v>1300</v>
      </c>
      <c r="C92" s="37"/>
      <c r="D92" s="37"/>
      <c r="E92" s="37"/>
      <c r="F92" s="37"/>
      <c r="H92" s="34"/>
    </row>
    <row r="93" spans="1:8" s="36" customFormat="1" x14ac:dyDescent="0.25">
      <c r="A93" s="336">
        <v>312</v>
      </c>
      <c r="B93" s="37" t="s">
        <v>1301</v>
      </c>
      <c r="C93" s="37"/>
      <c r="D93" s="37"/>
      <c r="E93" s="37"/>
      <c r="F93" s="37"/>
      <c r="G93" s="34"/>
      <c r="H93" s="34"/>
    </row>
    <row r="94" spans="1:8" s="36" customFormat="1" x14ac:dyDescent="0.25">
      <c r="A94" s="336">
        <v>313</v>
      </c>
      <c r="B94" s="37" t="s">
        <v>1302</v>
      </c>
      <c r="C94" s="37"/>
      <c r="D94" s="37"/>
      <c r="E94" s="37"/>
      <c r="F94" s="37"/>
      <c r="G94" s="34"/>
      <c r="H94" s="34"/>
    </row>
    <row r="95" spans="1:8" s="36" customFormat="1" ht="50" x14ac:dyDescent="0.25">
      <c r="A95" s="336">
        <v>314</v>
      </c>
      <c r="B95" s="37" t="s">
        <v>1303</v>
      </c>
      <c r="C95" s="37"/>
      <c r="D95" s="37"/>
      <c r="E95" s="37"/>
      <c r="F95" s="37"/>
      <c r="G95" s="34"/>
      <c r="H95" s="34"/>
    </row>
    <row r="96" spans="1:8" s="36" customFormat="1" ht="30" x14ac:dyDescent="0.25">
      <c r="A96" s="336">
        <v>317</v>
      </c>
      <c r="B96" s="37" t="s">
        <v>1304</v>
      </c>
      <c r="C96" s="37"/>
      <c r="D96" s="37"/>
      <c r="E96" s="37"/>
      <c r="F96" s="37"/>
      <c r="G96" s="34"/>
      <c r="H96" s="34"/>
    </row>
    <row r="97" spans="1:8" s="36" customFormat="1" ht="20" x14ac:dyDescent="0.25">
      <c r="A97" s="336" t="s">
        <v>1305</v>
      </c>
      <c r="B97" s="37" t="s">
        <v>1306</v>
      </c>
      <c r="C97" s="37"/>
      <c r="D97" s="37"/>
      <c r="E97" s="37"/>
      <c r="F97" s="37"/>
      <c r="G97" s="34"/>
      <c r="H97" s="34"/>
    </row>
    <row r="98" spans="1:8" s="36" customFormat="1" ht="20" x14ac:dyDescent="0.25">
      <c r="A98" s="336" t="s">
        <v>1307</v>
      </c>
      <c r="B98" s="37" t="s">
        <v>1308</v>
      </c>
      <c r="C98" s="37"/>
      <c r="D98" s="39"/>
      <c r="E98" s="39"/>
      <c r="F98" s="39"/>
      <c r="G98" s="34"/>
      <c r="H98" s="34"/>
    </row>
    <row r="99" spans="1:8" s="36" customFormat="1" x14ac:dyDescent="0.25">
      <c r="A99" s="336" t="s">
        <v>1309</v>
      </c>
      <c r="B99" s="37" t="s">
        <v>1310</v>
      </c>
      <c r="C99" s="37"/>
      <c r="D99" s="39"/>
      <c r="E99" s="39"/>
      <c r="F99" s="39"/>
      <c r="G99" s="34"/>
      <c r="H99" s="34"/>
    </row>
    <row r="100" spans="1:8" s="36" customFormat="1" ht="30" x14ac:dyDescent="0.25">
      <c r="A100" s="336" t="s">
        <v>1311</v>
      </c>
      <c r="B100" s="37" t="s">
        <v>1312</v>
      </c>
      <c r="C100" s="37"/>
      <c r="D100" s="39"/>
      <c r="E100" s="39"/>
      <c r="F100" s="39"/>
      <c r="G100" s="34"/>
      <c r="H100" s="34"/>
    </row>
    <row r="101" spans="1:8" s="36" customFormat="1" ht="40" x14ac:dyDescent="0.25">
      <c r="A101" s="336" t="s">
        <v>1313</v>
      </c>
      <c r="B101" s="37" t="s">
        <v>1314</v>
      </c>
      <c r="C101" s="37"/>
      <c r="D101" s="39"/>
      <c r="E101" s="39"/>
      <c r="F101" s="39"/>
      <c r="G101" s="34"/>
      <c r="H101" s="34"/>
    </row>
    <row r="102" spans="1:8" s="36" customFormat="1" ht="30" x14ac:dyDescent="0.25">
      <c r="A102" s="336" t="s">
        <v>373</v>
      </c>
      <c r="B102" s="37" t="s">
        <v>1315</v>
      </c>
      <c r="C102" s="37"/>
      <c r="D102" s="39"/>
      <c r="E102" s="39"/>
      <c r="F102" s="39"/>
      <c r="G102" s="34"/>
      <c r="H102" s="34"/>
    </row>
    <row r="103" spans="1:8" s="36" customFormat="1" x14ac:dyDescent="0.25">
      <c r="A103" s="336" t="s">
        <v>375</v>
      </c>
      <c r="B103" s="37" t="s">
        <v>1316</v>
      </c>
      <c r="C103" s="37"/>
      <c r="D103" s="39"/>
      <c r="E103" s="39"/>
      <c r="F103" s="39"/>
      <c r="G103" s="34"/>
      <c r="H103" s="34"/>
    </row>
    <row r="104" spans="1:8" s="36" customFormat="1" ht="20" x14ac:dyDescent="0.25">
      <c r="A104" s="336" t="s">
        <v>377</v>
      </c>
      <c r="B104" s="37" t="s">
        <v>1317</v>
      </c>
      <c r="C104" s="37"/>
      <c r="D104" s="39"/>
      <c r="E104" s="39"/>
      <c r="F104" s="39"/>
      <c r="G104" s="34"/>
      <c r="H104" s="34"/>
    </row>
    <row r="105" spans="1:8" s="36" customFormat="1" x14ac:dyDescent="0.25">
      <c r="A105" s="336" t="s">
        <v>380</v>
      </c>
      <c r="B105" s="37" t="s">
        <v>1318</v>
      </c>
      <c r="C105" s="37"/>
      <c r="D105" s="39"/>
      <c r="E105" s="39"/>
      <c r="F105" s="39"/>
      <c r="G105" s="34"/>
      <c r="H105" s="34"/>
    </row>
    <row r="106" spans="1:8" x14ac:dyDescent="0.25">
      <c r="A106" s="345" t="s">
        <v>385</v>
      </c>
      <c r="B106" s="37" t="s">
        <v>1319</v>
      </c>
    </row>
    <row r="107" spans="1:8" ht="40" x14ac:dyDescent="0.25">
      <c r="A107" s="336">
        <v>318</v>
      </c>
      <c r="B107" s="37" t="s">
        <v>1320</v>
      </c>
    </row>
    <row r="108" spans="1:8" ht="20" x14ac:dyDescent="0.25">
      <c r="A108" s="336">
        <v>320</v>
      </c>
      <c r="B108" s="37" t="s">
        <v>1321</v>
      </c>
    </row>
    <row r="109" spans="1:8" ht="20" x14ac:dyDescent="0.25">
      <c r="A109" s="336">
        <v>322</v>
      </c>
      <c r="B109" s="37" t="s">
        <v>1322</v>
      </c>
    </row>
    <row r="110" spans="1:8" ht="20" x14ac:dyDescent="0.25">
      <c r="A110" s="336">
        <v>323</v>
      </c>
      <c r="B110" s="37" t="s">
        <v>1323</v>
      </c>
    </row>
    <row r="111" spans="1:8" ht="20" x14ac:dyDescent="0.25">
      <c r="A111" s="336">
        <v>324</v>
      </c>
      <c r="B111" s="37" t="s">
        <v>1324</v>
      </c>
    </row>
    <row r="112" spans="1:8" ht="20" x14ac:dyDescent="0.25">
      <c r="A112" s="336">
        <v>325</v>
      </c>
      <c r="B112" s="37" t="s">
        <v>1325</v>
      </c>
    </row>
    <row r="113" spans="1:2" ht="20" x14ac:dyDescent="0.25">
      <c r="A113" s="336">
        <v>326</v>
      </c>
      <c r="B113" s="37" t="s">
        <v>1326</v>
      </c>
    </row>
    <row r="114" spans="1:2" ht="20" x14ac:dyDescent="0.25">
      <c r="A114" s="336">
        <v>328</v>
      </c>
      <c r="B114" s="37" t="s">
        <v>1327</v>
      </c>
    </row>
    <row r="115" spans="1:2" ht="20" x14ac:dyDescent="0.25">
      <c r="A115" s="336">
        <v>330</v>
      </c>
      <c r="B115" s="37" t="s">
        <v>1328</v>
      </c>
    </row>
    <row r="116" spans="1:2" ht="20" x14ac:dyDescent="0.25">
      <c r="A116" s="336">
        <v>331</v>
      </c>
      <c r="B116" s="37" t="s">
        <v>1329</v>
      </c>
    </row>
    <row r="117" spans="1:2" x14ac:dyDescent="0.25">
      <c r="A117" s="336">
        <v>332</v>
      </c>
      <c r="B117" s="37" t="s">
        <v>1330</v>
      </c>
    </row>
    <row r="118" spans="1:2" x14ac:dyDescent="0.25">
      <c r="A118" s="336">
        <v>333</v>
      </c>
      <c r="B118" s="37" t="s">
        <v>1331</v>
      </c>
    </row>
    <row r="119" spans="1:2" ht="20" x14ac:dyDescent="0.25">
      <c r="A119" s="336" t="s">
        <v>1332</v>
      </c>
      <c r="B119" s="37" t="s">
        <v>1333</v>
      </c>
    </row>
    <row r="120" spans="1:2" ht="20" x14ac:dyDescent="0.25">
      <c r="A120" s="336" t="s">
        <v>1334</v>
      </c>
      <c r="B120" s="37" t="s">
        <v>1335</v>
      </c>
    </row>
    <row r="121" spans="1:2" ht="20" x14ac:dyDescent="0.25">
      <c r="A121" s="336">
        <v>335</v>
      </c>
      <c r="B121" s="37" t="s">
        <v>1336</v>
      </c>
    </row>
    <row r="122" spans="1:2" ht="30.65" customHeight="1" x14ac:dyDescent="0.25">
      <c r="A122" s="336">
        <v>403</v>
      </c>
      <c r="B122" s="37" t="s">
        <v>1337</v>
      </c>
    </row>
    <row r="123" spans="1:2" ht="20" x14ac:dyDescent="0.25">
      <c r="A123" s="336" t="s">
        <v>1338</v>
      </c>
      <c r="B123" s="37" t="s">
        <v>1339</v>
      </c>
    </row>
    <row r="124" spans="1:2" ht="30" x14ac:dyDescent="0.25">
      <c r="A124" s="336" t="s">
        <v>1340</v>
      </c>
      <c r="B124" s="37" t="s">
        <v>1341</v>
      </c>
    </row>
    <row r="125" spans="1:2" x14ac:dyDescent="0.25">
      <c r="A125" s="336">
        <v>409</v>
      </c>
      <c r="B125" s="37" t="s">
        <v>1342</v>
      </c>
    </row>
    <row r="126" spans="1:2" x14ac:dyDescent="0.25">
      <c r="A126" s="336">
        <v>410</v>
      </c>
      <c r="B126" s="37" t="s">
        <v>1343</v>
      </c>
    </row>
    <row r="127" spans="1:2" ht="20" x14ac:dyDescent="0.25">
      <c r="A127" s="336">
        <v>412</v>
      </c>
      <c r="B127" s="37" t="s">
        <v>1344</v>
      </c>
    </row>
    <row r="128" spans="1:2" ht="30" x14ac:dyDescent="0.25">
      <c r="A128" s="336">
        <v>414</v>
      </c>
      <c r="B128" s="37" t="s">
        <v>1345</v>
      </c>
    </row>
    <row r="129" spans="1:8" ht="30" x14ac:dyDescent="0.25">
      <c r="A129" s="336">
        <v>415</v>
      </c>
      <c r="B129" s="37" t="s">
        <v>1346</v>
      </c>
    </row>
    <row r="130" spans="1:8" ht="20" x14ac:dyDescent="0.25">
      <c r="A130" s="336">
        <v>416</v>
      </c>
      <c r="B130" s="37" t="s">
        <v>1347</v>
      </c>
    </row>
    <row r="131" spans="1:8" ht="20" x14ac:dyDescent="0.25">
      <c r="A131" s="336">
        <v>417</v>
      </c>
      <c r="B131" s="37" t="s">
        <v>1348</v>
      </c>
    </row>
    <row r="132" spans="1:8" ht="20" x14ac:dyDescent="0.25">
      <c r="A132" s="336">
        <v>418</v>
      </c>
      <c r="B132" s="37" t="s">
        <v>1349</v>
      </c>
      <c r="H132" s="36"/>
    </row>
    <row r="133" spans="1:8" x14ac:dyDescent="0.25">
      <c r="A133" s="336" t="s">
        <v>1350</v>
      </c>
      <c r="B133" s="37" t="s">
        <v>1351</v>
      </c>
    </row>
    <row r="134" spans="1:8" x14ac:dyDescent="0.25">
      <c r="A134" s="336" t="s">
        <v>1352</v>
      </c>
      <c r="B134" s="37" t="s">
        <v>1353</v>
      </c>
    </row>
    <row r="135" spans="1:8" x14ac:dyDescent="0.25">
      <c r="A135" s="336" t="s">
        <v>1354</v>
      </c>
      <c r="B135" s="37" t="s">
        <v>1355</v>
      </c>
    </row>
    <row r="136" spans="1:8" x14ac:dyDescent="0.25">
      <c r="A136" s="336" t="s">
        <v>1356</v>
      </c>
      <c r="B136" s="37" t="s">
        <v>1357</v>
      </c>
    </row>
    <row r="137" spans="1:8" ht="20" x14ac:dyDescent="0.25">
      <c r="A137" s="336" t="s">
        <v>1358</v>
      </c>
      <c r="B137" s="37" t="s">
        <v>1359</v>
      </c>
    </row>
    <row r="138" spans="1:8" x14ac:dyDescent="0.25">
      <c r="A138" s="336" t="s">
        <v>1360</v>
      </c>
      <c r="B138" s="37" t="s">
        <v>1361</v>
      </c>
    </row>
    <row r="139" spans="1:8" x14ac:dyDescent="0.25">
      <c r="A139" s="336" t="s">
        <v>1362</v>
      </c>
      <c r="B139" s="37" t="s">
        <v>1363</v>
      </c>
    </row>
    <row r="140" spans="1:8" ht="20" x14ac:dyDescent="0.25">
      <c r="A140" s="336">
        <v>420</v>
      </c>
      <c r="B140" s="37" t="s">
        <v>1364</v>
      </c>
    </row>
    <row r="141" spans="1:8" ht="20" x14ac:dyDescent="0.25">
      <c r="A141" s="336">
        <v>421</v>
      </c>
      <c r="B141" s="37" t="s">
        <v>1365</v>
      </c>
    </row>
    <row r="142" spans="1:8" ht="20" x14ac:dyDescent="0.25">
      <c r="A142" s="336">
        <v>423</v>
      </c>
      <c r="B142" s="37" t="s">
        <v>1366</v>
      </c>
    </row>
    <row r="143" spans="1:8" ht="20" x14ac:dyDescent="0.25">
      <c r="A143" s="336">
        <v>424</v>
      </c>
      <c r="B143" s="37" t="s">
        <v>1367</v>
      </c>
    </row>
    <row r="144" spans="1:8" ht="20" x14ac:dyDescent="0.25">
      <c r="A144" s="336" t="s">
        <v>1368</v>
      </c>
      <c r="B144" s="37" t="s">
        <v>1369</v>
      </c>
    </row>
    <row r="145" spans="1:8" ht="20" x14ac:dyDescent="0.25">
      <c r="A145" s="336" t="s">
        <v>1370</v>
      </c>
      <c r="B145" s="37" t="s">
        <v>1371</v>
      </c>
    </row>
    <row r="146" spans="1:8" ht="20" x14ac:dyDescent="0.25">
      <c r="A146" s="336">
        <v>426</v>
      </c>
      <c r="B146" s="37" t="s">
        <v>1372</v>
      </c>
    </row>
    <row r="147" spans="1:8" ht="30" x14ac:dyDescent="0.25">
      <c r="A147" s="338">
        <v>427</v>
      </c>
      <c r="B147" s="342" t="s">
        <v>1373</v>
      </c>
    </row>
    <row r="148" spans="1:8" ht="20" x14ac:dyDescent="0.25">
      <c r="A148" s="336">
        <v>428</v>
      </c>
      <c r="B148" s="37" t="s">
        <v>1374</v>
      </c>
    </row>
    <row r="149" spans="1:8" ht="20" x14ac:dyDescent="0.25">
      <c r="A149" s="338">
        <v>429</v>
      </c>
      <c r="B149" s="37" t="s">
        <v>1375</v>
      </c>
    </row>
    <row r="150" spans="1:8" ht="40" x14ac:dyDescent="0.25">
      <c r="A150" s="336">
        <v>430</v>
      </c>
      <c r="B150" s="37" t="s">
        <v>1376</v>
      </c>
    </row>
    <row r="151" spans="1:8" ht="20" x14ac:dyDescent="0.25">
      <c r="A151" s="338">
        <v>431</v>
      </c>
      <c r="B151" s="37" t="s">
        <v>1377</v>
      </c>
    </row>
    <row r="152" spans="1:8" ht="20" x14ac:dyDescent="0.25">
      <c r="A152" s="336">
        <v>432</v>
      </c>
      <c r="B152" s="37" t="s">
        <v>1378</v>
      </c>
    </row>
    <row r="153" spans="1:8" ht="30" x14ac:dyDescent="0.25">
      <c r="A153" s="338">
        <v>433</v>
      </c>
      <c r="B153" s="37" t="s">
        <v>1379</v>
      </c>
    </row>
    <row r="154" spans="1:8" ht="30" x14ac:dyDescent="0.25">
      <c r="A154" s="490" t="s">
        <v>1380</v>
      </c>
      <c r="B154" s="37" t="s">
        <v>1381</v>
      </c>
      <c r="C154" s="260"/>
      <c r="D154" s="491"/>
      <c r="F154" s="491"/>
      <c r="G154" s="491"/>
    </row>
    <row r="155" spans="1:8" ht="40" x14ac:dyDescent="0.25">
      <c r="A155" s="490" t="s">
        <v>1382</v>
      </c>
      <c r="B155" s="37" t="s">
        <v>1383</v>
      </c>
      <c r="C155" s="260"/>
      <c r="D155" s="260"/>
      <c r="E155" s="491"/>
      <c r="F155" s="491"/>
      <c r="G155" s="491"/>
    </row>
    <row r="156" spans="1:8" x14ac:dyDescent="0.25">
      <c r="A156" s="492" t="s">
        <v>1384</v>
      </c>
      <c r="B156" s="37" t="s">
        <v>1385</v>
      </c>
      <c r="C156" s="260"/>
      <c r="D156" s="491"/>
      <c r="F156" s="491"/>
      <c r="G156" s="491"/>
    </row>
    <row r="157" spans="1:8" x14ac:dyDescent="0.25">
      <c r="A157" s="492" t="s">
        <v>1386</v>
      </c>
      <c r="B157" s="37" t="s">
        <v>1387</v>
      </c>
      <c r="C157" s="260"/>
      <c r="D157" s="260"/>
      <c r="E157" s="491"/>
      <c r="F157" s="491"/>
      <c r="G157" s="491"/>
    </row>
    <row r="158" spans="1:8" ht="20" x14ac:dyDescent="0.25">
      <c r="A158" s="490" t="s">
        <v>1388</v>
      </c>
      <c r="B158" s="37" t="s">
        <v>1389</v>
      </c>
      <c r="C158" s="260"/>
      <c r="D158" s="491"/>
      <c r="F158" s="491"/>
      <c r="G158" s="491"/>
    </row>
    <row r="159" spans="1:8" ht="20" x14ac:dyDescent="0.25">
      <c r="A159" s="490" t="s">
        <v>1390</v>
      </c>
      <c r="B159" s="37" t="s">
        <v>1391</v>
      </c>
      <c r="C159" s="260"/>
      <c r="D159" s="260"/>
      <c r="E159" s="491"/>
      <c r="F159" s="491"/>
      <c r="G159" s="491"/>
    </row>
    <row r="160" spans="1:8" x14ac:dyDescent="0.25">
      <c r="A160" s="336">
        <v>438</v>
      </c>
      <c r="B160" s="37" t="s">
        <v>1392</v>
      </c>
      <c r="H160" s="36"/>
    </row>
    <row r="161" spans="1:2" x14ac:dyDescent="0.25">
      <c r="A161" s="338">
        <v>439</v>
      </c>
      <c r="B161" s="37" t="s">
        <v>1393</v>
      </c>
    </row>
    <row r="162" spans="1:2" ht="20" x14ac:dyDescent="0.25">
      <c r="A162" s="336">
        <v>440</v>
      </c>
      <c r="B162" s="37" t="s">
        <v>1394</v>
      </c>
    </row>
    <row r="163" spans="1:2" ht="30" x14ac:dyDescent="0.25">
      <c r="A163" s="338">
        <v>441</v>
      </c>
      <c r="B163" s="37" t="s">
        <v>1395</v>
      </c>
    </row>
    <row r="164" spans="1:2" x14ac:dyDescent="0.25">
      <c r="A164" s="336">
        <v>442</v>
      </c>
      <c r="B164" s="37" t="s">
        <v>1396</v>
      </c>
    </row>
    <row r="165" spans="1:2" x14ac:dyDescent="0.25">
      <c r="A165" s="338">
        <v>443</v>
      </c>
      <c r="B165" s="37" t="s">
        <v>1397</v>
      </c>
    </row>
    <row r="166" spans="1:2" ht="30" x14ac:dyDescent="0.25">
      <c r="A166" s="336">
        <v>446</v>
      </c>
      <c r="B166" s="342" t="s">
        <v>1398</v>
      </c>
    </row>
    <row r="167" spans="1:2" ht="20" x14ac:dyDescent="0.25">
      <c r="A167" s="492" t="s">
        <v>1399</v>
      </c>
      <c r="B167" s="37" t="s">
        <v>1400</v>
      </c>
    </row>
    <row r="168" spans="1:2" ht="30" x14ac:dyDescent="0.25">
      <c r="A168" s="492" t="s">
        <v>1401</v>
      </c>
      <c r="B168" s="37" t="s">
        <v>1402</v>
      </c>
    </row>
    <row r="169" spans="1:2" ht="60" x14ac:dyDescent="0.25">
      <c r="A169" s="336">
        <v>448</v>
      </c>
      <c r="B169" s="37" t="s">
        <v>1403</v>
      </c>
    </row>
    <row r="170" spans="1:2" x14ac:dyDescent="0.25">
      <c r="A170" s="338">
        <v>449</v>
      </c>
      <c r="B170" s="37" t="s">
        <v>1404</v>
      </c>
    </row>
    <row r="171" spans="1:2" x14ac:dyDescent="0.25">
      <c r="A171" s="336">
        <v>450</v>
      </c>
      <c r="B171" s="37" t="s">
        <v>1405</v>
      </c>
    </row>
    <row r="172" spans="1:2" ht="70" x14ac:dyDescent="0.25">
      <c r="A172" s="336">
        <v>452</v>
      </c>
      <c r="B172" s="37" t="s">
        <v>1406</v>
      </c>
    </row>
    <row r="173" spans="1:2" ht="20" x14ac:dyDescent="0.25">
      <c r="A173" s="338">
        <v>453</v>
      </c>
      <c r="B173" s="37" t="s">
        <v>1407</v>
      </c>
    </row>
    <row r="174" spans="1:2" x14ac:dyDescent="0.25">
      <c r="A174" s="336">
        <v>454</v>
      </c>
      <c r="B174" s="37" t="s">
        <v>1408</v>
      </c>
    </row>
    <row r="175" spans="1:2" ht="30" x14ac:dyDescent="0.25">
      <c r="A175" s="338">
        <v>455</v>
      </c>
      <c r="B175" s="37" t="s">
        <v>1409</v>
      </c>
    </row>
    <row r="176" spans="1:2" x14ac:dyDescent="0.25">
      <c r="A176" s="336">
        <v>456</v>
      </c>
      <c r="B176" s="37" t="s">
        <v>1410</v>
      </c>
    </row>
    <row r="177" spans="1:8" x14ac:dyDescent="0.25">
      <c r="A177" s="338">
        <v>457</v>
      </c>
      <c r="B177" s="37" t="s">
        <v>1405</v>
      </c>
      <c r="H177" s="36"/>
    </row>
    <row r="178" spans="1:8" x14ac:dyDescent="0.25">
      <c r="A178" s="336">
        <v>458</v>
      </c>
      <c r="B178" s="37" t="s">
        <v>1411</v>
      </c>
    </row>
    <row r="179" spans="1:8" ht="30" x14ac:dyDescent="0.25">
      <c r="A179" s="336">
        <v>460</v>
      </c>
      <c r="B179" s="37" t="s">
        <v>1412</v>
      </c>
    </row>
    <row r="180" spans="1:8" ht="20" x14ac:dyDescent="0.25">
      <c r="A180" s="338">
        <v>461</v>
      </c>
      <c r="B180" s="37" t="s">
        <v>1413</v>
      </c>
    </row>
    <row r="181" spans="1:8" x14ac:dyDescent="0.25">
      <c r="A181" s="336">
        <v>462</v>
      </c>
      <c r="B181" s="37" t="s">
        <v>1408</v>
      </c>
    </row>
    <row r="182" spans="1:8" x14ac:dyDescent="0.25">
      <c r="A182" s="338">
        <v>463</v>
      </c>
      <c r="B182" s="37" t="s">
        <v>1414</v>
      </c>
    </row>
    <row r="183" spans="1:8" ht="40" x14ac:dyDescent="0.25">
      <c r="A183" s="490" t="s">
        <v>1415</v>
      </c>
      <c r="B183" s="37" t="s">
        <v>1416</v>
      </c>
    </row>
    <row r="184" spans="1:8" ht="50" x14ac:dyDescent="0.25">
      <c r="A184" s="490" t="s">
        <v>1417</v>
      </c>
      <c r="B184" s="37" t="s">
        <v>1418</v>
      </c>
    </row>
    <row r="185" spans="1:8" x14ac:dyDescent="0.25">
      <c r="A185" s="338">
        <v>465</v>
      </c>
      <c r="B185" s="37" t="s">
        <v>1404</v>
      </c>
    </row>
    <row r="186" spans="1:8" x14ac:dyDescent="0.25">
      <c r="A186" s="336">
        <v>466</v>
      </c>
      <c r="B186" s="37" t="s">
        <v>1405</v>
      </c>
    </row>
    <row r="187" spans="1:8" x14ac:dyDescent="0.25">
      <c r="A187" s="338">
        <v>467</v>
      </c>
      <c r="B187" s="37" t="s">
        <v>1419</v>
      </c>
    </row>
    <row r="188" spans="1:8" ht="70" x14ac:dyDescent="0.25">
      <c r="A188" s="338">
        <v>469</v>
      </c>
      <c r="B188" s="37" t="s">
        <v>1420</v>
      </c>
    </row>
    <row r="189" spans="1:8" ht="20" x14ac:dyDescent="0.25">
      <c r="A189" s="336">
        <v>470</v>
      </c>
      <c r="B189" s="37" t="s">
        <v>1413</v>
      </c>
    </row>
    <row r="190" spans="1:8" x14ac:dyDescent="0.25">
      <c r="A190" s="338">
        <v>471</v>
      </c>
      <c r="B190" s="37" t="s">
        <v>1421</v>
      </c>
    </row>
    <row r="191" spans="1:8" x14ac:dyDescent="0.25">
      <c r="A191" s="336">
        <v>472</v>
      </c>
      <c r="B191" s="37" t="s">
        <v>1422</v>
      </c>
    </row>
    <row r="192" spans="1:8" ht="20" x14ac:dyDescent="0.25">
      <c r="A192" s="338">
        <v>473</v>
      </c>
      <c r="B192" s="37" t="s">
        <v>1423</v>
      </c>
    </row>
    <row r="193" spans="1:8" x14ac:dyDescent="0.25">
      <c r="A193" s="336" t="s">
        <v>1424</v>
      </c>
      <c r="B193" s="37" t="s">
        <v>1425</v>
      </c>
    </row>
    <row r="194" spans="1:8" x14ac:dyDescent="0.25">
      <c r="A194" s="336" t="s">
        <v>1426</v>
      </c>
      <c r="B194" s="37" t="s">
        <v>1427</v>
      </c>
    </row>
    <row r="195" spans="1:8" ht="20" x14ac:dyDescent="0.25">
      <c r="A195" s="336" t="s">
        <v>1428</v>
      </c>
      <c r="B195" s="37" t="s">
        <v>1429</v>
      </c>
    </row>
    <row r="196" spans="1:8" x14ac:dyDescent="0.25">
      <c r="A196" s="336" t="s">
        <v>1430</v>
      </c>
      <c r="B196" s="37" t="s">
        <v>1361</v>
      </c>
      <c r="H196" s="36"/>
    </row>
    <row r="197" spans="1:8" ht="20" x14ac:dyDescent="0.25">
      <c r="A197" s="336" t="s">
        <v>1431</v>
      </c>
      <c r="B197" s="37" t="s">
        <v>1432</v>
      </c>
      <c r="H197" s="36"/>
    </row>
    <row r="198" spans="1:8" ht="20" x14ac:dyDescent="0.25">
      <c r="A198" s="336">
        <v>474</v>
      </c>
      <c r="B198" s="37" t="s">
        <v>1433</v>
      </c>
    </row>
    <row r="199" spans="1:8" x14ac:dyDescent="0.25">
      <c r="A199" s="336" t="s">
        <v>1434</v>
      </c>
      <c r="B199" s="37" t="s">
        <v>1351</v>
      </c>
    </row>
    <row r="200" spans="1:8" x14ac:dyDescent="0.25">
      <c r="A200" s="336" t="s">
        <v>1435</v>
      </c>
      <c r="B200" s="37" t="s">
        <v>1436</v>
      </c>
    </row>
    <row r="201" spans="1:8" x14ac:dyDescent="0.25">
      <c r="A201" s="336" t="s">
        <v>1437</v>
      </c>
      <c r="B201" s="37" t="s">
        <v>1438</v>
      </c>
    </row>
    <row r="202" spans="1:8" ht="20" x14ac:dyDescent="0.25">
      <c r="A202" s="336" t="s">
        <v>1439</v>
      </c>
      <c r="B202" s="37" t="s">
        <v>1440</v>
      </c>
    </row>
    <row r="203" spans="1:8" ht="20" x14ac:dyDescent="0.25">
      <c r="A203" s="336" t="s">
        <v>1441</v>
      </c>
      <c r="B203" s="37" t="s">
        <v>1442</v>
      </c>
    </row>
    <row r="204" spans="1:8" ht="20" x14ac:dyDescent="0.25">
      <c r="A204" s="336" t="s">
        <v>1443</v>
      </c>
      <c r="B204" s="37" t="s">
        <v>1444</v>
      </c>
    </row>
    <row r="205" spans="1:8" ht="20" x14ac:dyDescent="0.25">
      <c r="A205" s="336" t="s">
        <v>1445</v>
      </c>
      <c r="B205" s="37" t="s">
        <v>1446</v>
      </c>
      <c r="H205" s="36"/>
    </row>
    <row r="206" spans="1:8" x14ac:dyDescent="0.25">
      <c r="A206" s="336">
        <v>480</v>
      </c>
      <c r="B206" s="37" t="s">
        <v>1447</v>
      </c>
    </row>
    <row r="207" spans="1:8" ht="20" x14ac:dyDescent="0.25">
      <c r="A207" s="336">
        <v>482</v>
      </c>
      <c r="B207" s="37" t="s">
        <v>1448</v>
      </c>
    </row>
    <row r="208" spans="1:8" ht="50" x14ac:dyDescent="0.25">
      <c r="A208" s="336">
        <v>483</v>
      </c>
      <c r="B208" s="37" t="s">
        <v>1449</v>
      </c>
      <c r="H208" s="36"/>
    </row>
    <row r="209" spans="1:2" x14ac:dyDescent="0.25">
      <c r="A209" s="336">
        <v>485</v>
      </c>
      <c r="B209" s="37" t="s">
        <v>1450</v>
      </c>
    </row>
    <row r="210" spans="1:2" ht="20" x14ac:dyDescent="0.25">
      <c r="A210" s="336">
        <v>486</v>
      </c>
      <c r="B210" s="37" t="s">
        <v>1451</v>
      </c>
    </row>
    <row r="211" spans="1:2" ht="40" x14ac:dyDescent="0.25">
      <c r="A211" s="336">
        <v>502</v>
      </c>
      <c r="B211" s="37" t="s">
        <v>1452</v>
      </c>
    </row>
    <row r="212" spans="1:2" ht="20" x14ac:dyDescent="0.25">
      <c r="A212" s="336">
        <v>504</v>
      </c>
      <c r="B212" s="37" t="s">
        <v>1453</v>
      </c>
    </row>
    <row r="213" spans="1:2" x14ac:dyDescent="0.25">
      <c r="A213" s="337">
        <v>505</v>
      </c>
      <c r="B213" s="37" t="s">
        <v>1454</v>
      </c>
    </row>
    <row r="214" spans="1:2" ht="20" x14ac:dyDescent="0.25">
      <c r="A214" s="337">
        <v>507</v>
      </c>
      <c r="B214" s="37" t="s">
        <v>1455</v>
      </c>
    </row>
    <row r="215" spans="1:2" ht="40" x14ac:dyDescent="0.25">
      <c r="A215" s="336">
        <v>512</v>
      </c>
      <c r="B215" s="37" t="s">
        <v>1456</v>
      </c>
    </row>
    <row r="216" spans="1:2" ht="40" x14ac:dyDescent="0.25">
      <c r="A216" s="337">
        <v>513</v>
      </c>
      <c r="B216" s="37" t="s">
        <v>1457</v>
      </c>
    </row>
    <row r="217" spans="1:2" ht="30" x14ac:dyDescent="0.25">
      <c r="A217" s="336">
        <v>514</v>
      </c>
      <c r="B217" s="37" t="s">
        <v>1458</v>
      </c>
    </row>
    <row r="218" spans="1:2" ht="30" x14ac:dyDescent="0.25">
      <c r="A218" s="337">
        <v>515</v>
      </c>
      <c r="B218" s="37" t="s">
        <v>1459</v>
      </c>
    </row>
    <row r="219" spans="1:2" x14ac:dyDescent="0.25">
      <c r="A219" s="336">
        <v>516</v>
      </c>
      <c r="B219" s="37" t="s">
        <v>1460</v>
      </c>
    </row>
    <row r="220" spans="1:2" ht="20" x14ac:dyDescent="0.25">
      <c r="A220" s="337">
        <v>517</v>
      </c>
      <c r="B220" s="37" t="s">
        <v>1461</v>
      </c>
    </row>
    <row r="221" spans="1:2" ht="20" x14ac:dyDescent="0.25">
      <c r="A221" s="336">
        <v>518</v>
      </c>
      <c r="B221" s="37" t="s">
        <v>1462</v>
      </c>
    </row>
    <row r="222" spans="1:2" ht="20" x14ac:dyDescent="0.25">
      <c r="A222" s="337">
        <v>519</v>
      </c>
      <c r="B222" s="37" t="s">
        <v>1463</v>
      </c>
    </row>
    <row r="223" spans="1:2" ht="30" x14ac:dyDescent="0.25">
      <c r="A223" s="336">
        <v>520</v>
      </c>
      <c r="B223" s="37" t="s">
        <v>1464</v>
      </c>
    </row>
    <row r="224" spans="1:2" ht="30" x14ac:dyDescent="0.25">
      <c r="A224" s="337">
        <v>521</v>
      </c>
      <c r="B224" s="37" t="s">
        <v>1465</v>
      </c>
    </row>
    <row r="225" spans="1:8" ht="20" x14ac:dyDescent="0.25">
      <c r="A225" s="336">
        <v>522</v>
      </c>
      <c r="B225" s="37" t="s">
        <v>1466</v>
      </c>
    </row>
    <row r="226" spans="1:8" ht="20" x14ac:dyDescent="0.25">
      <c r="A226" s="337">
        <v>523</v>
      </c>
      <c r="B226" s="37" t="s">
        <v>1467</v>
      </c>
    </row>
    <row r="227" spans="1:8" ht="20" x14ac:dyDescent="0.25">
      <c r="A227" s="336">
        <v>524</v>
      </c>
      <c r="B227" s="37" t="s">
        <v>1468</v>
      </c>
    </row>
    <row r="228" spans="1:8" ht="20" x14ac:dyDescent="0.25">
      <c r="A228" s="337">
        <v>525</v>
      </c>
      <c r="B228" s="37" t="s">
        <v>1469</v>
      </c>
    </row>
    <row r="229" spans="1:8" ht="20" x14ac:dyDescent="0.25">
      <c r="A229" s="336">
        <v>526</v>
      </c>
      <c r="B229" s="37" t="s">
        <v>1470</v>
      </c>
    </row>
    <row r="230" spans="1:8" ht="20" x14ac:dyDescent="0.25">
      <c r="A230" s="337">
        <v>527</v>
      </c>
      <c r="B230" s="37" t="s">
        <v>1471</v>
      </c>
    </row>
    <row r="231" spans="1:8" ht="20" x14ac:dyDescent="0.25">
      <c r="A231" s="336">
        <v>528</v>
      </c>
      <c r="B231" s="37" t="s">
        <v>1472</v>
      </c>
    </row>
    <row r="232" spans="1:8" x14ac:dyDescent="0.25">
      <c r="A232" s="337">
        <v>529</v>
      </c>
      <c r="B232" s="37" t="s">
        <v>1473</v>
      </c>
      <c r="H232" s="36"/>
    </row>
    <row r="233" spans="1:8" ht="30" x14ac:dyDescent="0.25">
      <c r="A233" s="336">
        <v>602</v>
      </c>
      <c r="B233" s="37" t="s">
        <v>1474</v>
      </c>
    </row>
    <row r="234" spans="1:8" ht="20" x14ac:dyDescent="0.25">
      <c r="A234" s="336">
        <v>604</v>
      </c>
      <c r="B234" s="37" t="s">
        <v>1475</v>
      </c>
      <c r="C234" s="34"/>
    </row>
    <row r="235" spans="1:8" x14ac:dyDescent="0.25">
      <c r="A235" s="490" t="s">
        <v>1476</v>
      </c>
      <c r="B235" s="37" t="s">
        <v>1477</v>
      </c>
    </row>
    <row r="236" spans="1:8" ht="20" x14ac:dyDescent="0.25">
      <c r="A236" s="490" t="s">
        <v>1478</v>
      </c>
      <c r="B236" s="37" t="s">
        <v>1479</v>
      </c>
    </row>
    <row r="237" spans="1:8" ht="20" x14ac:dyDescent="0.25">
      <c r="A237" s="336">
        <v>605</v>
      </c>
      <c r="B237" s="37" t="s">
        <v>1480</v>
      </c>
    </row>
    <row r="238" spans="1:8" ht="20" x14ac:dyDescent="0.25">
      <c r="A238" s="336">
        <v>606</v>
      </c>
      <c r="B238" s="37" t="s">
        <v>1481</v>
      </c>
    </row>
    <row r="239" spans="1:8" ht="20" x14ac:dyDescent="0.25">
      <c r="A239" s="336">
        <v>607</v>
      </c>
      <c r="B239" s="37" t="s">
        <v>1482</v>
      </c>
    </row>
    <row r="240" spans="1:8" x14ac:dyDescent="0.25">
      <c r="A240" s="490" t="s">
        <v>1483</v>
      </c>
      <c r="B240" s="37" t="s">
        <v>1484</v>
      </c>
    </row>
    <row r="241" spans="1:8" x14ac:dyDescent="0.25">
      <c r="A241" s="490" t="s">
        <v>1485</v>
      </c>
      <c r="B241" s="37" t="s">
        <v>1486</v>
      </c>
    </row>
    <row r="242" spans="1:8" x14ac:dyDescent="0.25">
      <c r="A242" s="490" t="s">
        <v>1487</v>
      </c>
      <c r="B242" s="37" t="s">
        <v>1488</v>
      </c>
    </row>
    <row r="243" spans="1:8" x14ac:dyDescent="0.25">
      <c r="A243" s="336">
        <v>608</v>
      </c>
      <c r="B243" s="37" t="s">
        <v>1489</v>
      </c>
    </row>
    <row r="244" spans="1:8" ht="70" x14ac:dyDescent="0.25">
      <c r="A244" s="336" t="s">
        <v>1490</v>
      </c>
      <c r="B244" s="37" t="s">
        <v>1491</v>
      </c>
    </row>
    <row r="245" spans="1:8" ht="70" x14ac:dyDescent="0.25">
      <c r="A245" s="336" t="s">
        <v>1492</v>
      </c>
      <c r="B245" s="37" t="s">
        <v>1493</v>
      </c>
    </row>
    <row r="246" spans="1:8" ht="60" x14ac:dyDescent="0.25">
      <c r="A246" s="336">
        <v>610</v>
      </c>
      <c r="B246" s="37" t="s">
        <v>1494</v>
      </c>
    </row>
    <row r="247" spans="1:8" ht="20" x14ac:dyDescent="0.25">
      <c r="A247" s="336">
        <v>611</v>
      </c>
      <c r="B247" s="37" t="s">
        <v>1495</v>
      </c>
      <c r="H247" s="36"/>
    </row>
    <row r="248" spans="1:8" ht="30" x14ac:dyDescent="0.25">
      <c r="A248" s="336">
        <v>612</v>
      </c>
      <c r="B248" s="37" t="s">
        <v>1496</v>
      </c>
      <c r="H248" s="36"/>
    </row>
    <row r="249" spans="1:8" x14ac:dyDescent="0.25">
      <c r="A249" s="336">
        <v>614</v>
      </c>
      <c r="B249" s="37" t="s">
        <v>1497</v>
      </c>
    </row>
    <row r="250" spans="1:8" ht="20" x14ac:dyDescent="0.25">
      <c r="A250" s="336">
        <v>615</v>
      </c>
      <c r="B250" s="37" t="s">
        <v>1498</v>
      </c>
      <c r="H250" s="36"/>
    </row>
    <row r="251" spans="1:8" ht="20" x14ac:dyDescent="0.25">
      <c r="A251" s="337" t="s">
        <v>1499</v>
      </c>
      <c r="B251" s="37" t="s">
        <v>1500</v>
      </c>
    </row>
    <row r="252" spans="1:8" ht="20" x14ac:dyDescent="0.25">
      <c r="A252" s="337" t="s">
        <v>1501</v>
      </c>
      <c r="B252" s="37" t="s">
        <v>1502</v>
      </c>
    </row>
    <row r="253" spans="1:8" x14ac:dyDescent="0.25">
      <c r="A253" s="337" t="s">
        <v>1503</v>
      </c>
      <c r="B253" s="37" t="s">
        <v>1504</v>
      </c>
    </row>
    <row r="254" spans="1:8" ht="20" x14ac:dyDescent="0.25">
      <c r="A254" s="337" t="s">
        <v>1505</v>
      </c>
      <c r="B254" s="37" t="s">
        <v>1506</v>
      </c>
    </row>
    <row r="255" spans="1:8" x14ac:dyDescent="0.25">
      <c r="A255" s="337" t="s">
        <v>1507</v>
      </c>
      <c r="B255" s="37" t="s">
        <v>1508</v>
      </c>
    </row>
    <row r="256" spans="1:8" x14ac:dyDescent="0.25">
      <c r="A256" s="337" t="s">
        <v>1509</v>
      </c>
      <c r="B256" s="37" t="s">
        <v>1510</v>
      </c>
    </row>
    <row r="257" spans="1:8" ht="30" x14ac:dyDescent="0.25">
      <c r="A257" s="337" t="s">
        <v>1511</v>
      </c>
      <c r="B257" s="37" t="s">
        <v>1512</v>
      </c>
    </row>
    <row r="258" spans="1:8" ht="30" x14ac:dyDescent="0.25">
      <c r="A258" s="337" t="s">
        <v>1513</v>
      </c>
      <c r="B258" s="37" t="s">
        <v>1514</v>
      </c>
    </row>
    <row r="259" spans="1:8" ht="20" x14ac:dyDescent="0.25">
      <c r="A259" s="336">
        <v>618</v>
      </c>
      <c r="B259" s="37" t="s">
        <v>1515</v>
      </c>
    </row>
    <row r="260" spans="1:8" ht="20" x14ac:dyDescent="0.25">
      <c r="A260" s="336">
        <v>619</v>
      </c>
      <c r="B260" s="37" t="s">
        <v>1516</v>
      </c>
    </row>
    <row r="261" spans="1:8" ht="20" x14ac:dyDescent="0.25">
      <c r="A261" s="336">
        <v>620</v>
      </c>
      <c r="B261" s="295" t="s">
        <v>1517</v>
      </c>
      <c r="H261" s="36"/>
    </row>
    <row r="262" spans="1:8" ht="20" x14ac:dyDescent="0.25">
      <c r="A262" s="336">
        <v>621</v>
      </c>
      <c r="B262" s="37" t="s">
        <v>1518</v>
      </c>
    </row>
    <row r="263" spans="1:8" ht="20" x14ac:dyDescent="0.25">
      <c r="A263" s="336">
        <v>622</v>
      </c>
      <c r="B263" s="37" t="s">
        <v>1519</v>
      </c>
    </row>
    <row r="264" spans="1:8" ht="20" x14ac:dyDescent="0.25">
      <c r="A264" s="336">
        <v>623</v>
      </c>
      <c r="B264" s="37" t="s">
        <v>1520</v>
      </c>
    </row>
    <row r="265" spans="1:8" ht="20" x14ac:dyDescent="0.25">
      <c r="A265" s="336">
        <v>625</v>
      </c>
      <c r="B265" s="37" t="s">
        <v>1521</v>
      </c>
    </row>
    <row r="266" spans="1:8" ht="30" x14ac:dyDescent="0.25">
      <c r="A266" s="336">
        <v>626</v>
      </c>
      <c r="B266" s="37" t="s">
        <v>1496</v>
      </c>
    </row>
    <row r="267" spans="1:8" x14ac:dyDescent="0.25">
      <c r="A267" s="336">
        <v>628</v>
      </c>
      <c r="B267" s="37" t="s">
        <v>1497</v>
      </c>
    </row>
    <row r="268" spans="1:8" ht="20" x14ac:dyDescent="0.25">
      <c r="A268" s="336">
        <v>629</v>
      </c>
      <c r="B268" s="37" t="s">
        <v>1522</v>
      </c>
    </row>
    <row r="269" spans="1:8" ht="20" x14ac:dyDescent="0.25">
      <c r="A269" s="336">
        <v>630</v>
      </c>
      <c r="B269" s="37" t="s">
        <v>1523</v>
      </c>
    </row>
    <row r="270" spans="1:8" ht="30" x14ac:dyDescent="0.25">
      <c r="A270" s="336">
        <v>631</v>
      </c>
      <c r="B270" s="37" t="s">
        <v>1524</v>
      </c>
    </row>
    <row r="271" spans="1:8" ht="20" x14ac:dyDescent="0.25">
      <c r="A271" s="336">
        <v>633</v>
      </c>
      <c r="B271" s="37" t="s">
        <v>1525</v>
      </c>
    </row>
    <row r="272" spans="1:8" ht="60" x14ac:dyDescent="0.25">
      <c r="A272" s="336">
        <v>636</v>
      </c>
      <c r="B272" s="37" t="s">
        <v>1526</v>
      </c>
    </row>
    <row r="273" spans="1:8" x14ac:dyDescent="0.25">
      <c r="A273" s="341" t="s">
        <v>1527</v>
      </c>
      <c r="B273" s="37" t="s">
        <v>1528</v>
      </c>
    </row>
    <row r="274" spans="1:8" ht="20" x14ac:dyDescent="0.25">
      <c r="A274" s="341" t="s">
        <v>1529</v>
      </c>
      <c r="B274" s="37" t="s">
        <v>1530</v>
      </c>
    </row>
    <row r="275" spans="1:8" ht="20" x14ac:dyDescent="0.25">
      <c r="A275" s="488" t="s">
        <v>1531</v>
      </c>
      <c r="B275" s="37" t="s">
        <v>1532</v>
      </c>
    </row>
    <row r="276" spans="1:8" ht="40" x14ac:dyDescent="0.25">
      <c r="A276" s="341" t="s">
        <v>1533</v>
      </c>
      <c r="B276" s="37" t="s">
        <v>1534</v>
      </c>
    </row>
    <row r="277" spans="1:8" x14ac:dyDescent="0.25">
      <c r="A277" s="488" t="s">
        <v>1535</v>
      </c>
      <c r="B277" s="37" t="s">
        <v>1536</v>
      </c>
    </row>
    <row r="278" spans="1:8" x14ac:dyDescent="0.25">
      <c r="A278" s="488" t="s">
        <v>1537</v>
      </c>
      <c r="B278" s="37" t="s">
        <v>1538</v>
      </c>
    </row>
    <row r="279" spans="1:8" x14ac:dyDescent="0.25">
      <c r="A279" s="341" t="s">
        <v>1539</v>
      </c>
      <c r="B279" s="37" t="s">
        <v>1845</v>
      </c>
    </row>
    <row r="280" spans="1:8" ht="20" x14ac:dyDescent="0.25">
      <c r="A280" s="488" t="s">
        <v>1540</v>
      </c>
      <c r="B280" s="37" t="s">
        <v>1846</v>
      </c>
    </row>
    <row r="281" spans="1:8" ht="20" x14ac:dyDescent="0.25">
      <c r="A281" s="341" t="s">
        <v>1541</v>
      </c>
      <c r="B281" s="37" t="s">
        <v>1542</v>
      </c>
    </row>
    <row r="282" spans="1:8" x14ac:dyDescent="0.25">
      <c r="A282" s="341" t="s">
        <v>1543</v>
      </c>
      <c r="B282" s="37" t="s">
        <v>1544</v>
      </c>
    </row>
    <row r="283" spans="1:8" x14ac:dyDescent="0.25">
      <c r="A283" s="341" t="s">
        <v>1545</v>
      </c>
      <c r="B283" s="37" t="s">
        <v>1546</v>
      </c>
      <c r="H283" s="36"/>
    </row>
    <row r="284" spans="1:8" ht="12.75" customHeight="1" x14ac:dyDescent="0.25">
      <c r="A284" s="488" t="s">
        <v>1547</v>
      </c>
      <c r="B284" s="37" t="s">
        <v>1548</v>
      </c>
    </row>
    <row r="285" spans="1:8" ht="12.75" customHeight="1" x14ac:dyDescent="0.25">
      <c r="A285" s="488" t="s">
        <v>1549</v>
      </c>
      <c r="B285" s="37" t="s">
        <v>1550</v>
      </c>
    </row>
    <row r="286" spans="1:8" ht="12.75" customHeight="1" x14ac:dyDescent="0.25">
      <c r="A286" s="488" t="s">
        <v>1551</v>
      </c>
      <c r="B286" s="37" t="s">
        <v>1552</v>
      </c>
    </row>
    <row r="287" spans="1:8" x14ac:dyDescent="0.25">
      <c r="A287" s="488" t="s">
        <v>1553</v>
      </c>
      <c r="B287" s="37" t="s">
        <v>1554</v>
      </c>
    </row>
    <row r="288" spans="1:8" x14ac:dyDescent="0.25">
      <c r="A288" s="488" t="s">
        <v>1555</v>
      </c>
      <c r="B288" s="37" t="s">
        <v>1556</v>
      </c>
    </row>
    <row r="289" spans="1:8" x14ac:dyDescent="0.25">
      <c r="A289" s="488" t="s">
        <v>1557</v>
      </c>
      <c r="B289" s="37" t="s">
        <v>1550</v>
      </c>
    </row>
    <row r="290" spans="1:8" ht="140" x14ac:dyDescent="0.25">
      <c r="A290" s="336">
        <v>637</v>
      </c>
      <c r="B290" s="37" t="s">
        <v>1558</v>
      </c>
    </row>
    <row r="291" spans="1:8" ht="20" x14ac:dyDescent="0.25">
      <c r="A291" s="343" t="s">
        <v>1559</v>
      </c>
      <c r="B291" s="37" t="s">
        <v>1560</v>
      </c>
    </row>
    <row r="292" spans="1:8" ht="30" x14ac:dyDescent="0.25">
      <c r="A292" s="572" t="s">
        <v>1561</v>
      </c>
      <c r="B292" s="37" t="s">
        <v>1562</v>
      </c>
      <c r="H292" s="36"/>
    </row>
    <row r="293" spans="1:8" ht="30" x14ac:dyDescent="0.25">
      <c r="A293" s="572" t="s">
        <v>1563</v>
      </c>
      <c r="B293" s="37" t="s">
        <v>1564</v>
      </c>
      <c r="H293" s="36"/>
    </row>
    <row r="294" spans="1:8" x14ac:dyDescent="0.25">
      <c r="A294" s="572" t="s">
        <v>1565</v>
      </c>
      <c r="B294" s="37" t="s">
        <v>1566</v>
      </c>
      <c r="H294" s="36"/>
    </row>
    <row r="295" spans="1:8" ht="40" x14ac:dyDescent="0.25">
      <c r="A295" s="343" t="s">
        <v>1567</v>
      </c>
      <c r="B295" s="37" t="s">
        <v>1568</v>
      </c>
      <c r="H295" s="36"/>
    </row>
    <row r="296" spans="1:8" ht="20" x14ac:dyDescent="0.25">
      <c r="A296" s="343" t="s">
        <v>1569</v>
      </c>
      <c r="B296" s="37" t="s">
        <v>1570</v>
      </c>
    </row>
    <row r="297" spans="1:8" ht="40" x14ac:dyDescent="0.25">
      <c r="A297" s="343" t="s">
        <v>1571</v>
      </c>
      <c r="B297" s="37" t="s">
        <v>1572</v>
      </c>
      <c r="H297" s="36"/>
    </row>
    <row r="298" spans="1:8" ht="40" x14ac:dyDescent="0.25">
      <c r="A298" s="343" t="s">
        <v>1573</v>
      </c>
      <c r="B298" s="37" t="s">
        <v>1574</v>
      </c>
    </row>
    <row r="299" spans="1:8" ht="30" x14ac:dyDescent="0.25">
      <c r="A299" s="343" t="s">
        <v>1575</v>
      </c>
      <c r="B299" s="37" t="s">
        <v>1576</v>
      </c>
    </row>
    <row r="300" spans="1:8" ht="20" x14ac:dyDescent="0.25">
      <c r="A300" s="343" t="s">
        <v>1577</v>
      </c>
      <c r="B300" s="37" t="s">
        <v>1578</v>
      </c>
      <c r="H300" s="36"/>
    </row>
    <row r="301" spans="1:8" ht="20" x14ac:dyDescent="0.25">
      <c r="A301" s="343" t="s">
        <v>1579</v>
      </c>
      <c r="B301" s="37" t="s">
        <v>1580</v>
      </c>
    </row>
    <row r="302" spans="1:8" x14ac:dyDescent="0.25">
      <c r="A302" s="572" t="s">
        <v>1583</v>
      </c>
      <c r="B302" s="37" t="s">
        <v>1582</v>
      </c>
    </row>
    <row r="303" spans="1:8" ht="20" x14ac:dyDescent="0.25">
      <c r="A303" s="572" t="s">
        <v>1585</v>
      </c>
      <c r="B303" s="37" t="s">
        <v>1584</v>
      </c>
    </row>
    <row r="304" spans="1:8" ht="30" x14ac:dyDescent="0.25">
      <c r="A304" s="572" t="s">
        <v>1587</v>
      </c>
      <c r="B304" s="37" t="s">
        <v>1586</v>
      </c>
      <c r="H304" s="36"/>
    </row>
    <row r="305" spans="1:8" ht="30" x14ac:dyDescent="0.25">
      <c r="A305" s="572" t="s">
        <v>1589</v>
      </c>
      <c r="B305" s="37" t="s">
        <v>1588</v>
      </c>
    </row>
    <row r="306" spans="1:8" x14ac:dyDescent="0.25">
      <c r="A306" s="572" t="s">
        <v>1581</v>
      </c>
      <c r="B306" s="37" t="s">
        <v>1590</v>
      </c>
      <c r="H306" s="36"/>
    </row>
    <row r="307" spans="1:8" ht="30" x14ac:dyDescent="0.25">
      <c r="A307" s="572" t="s">
        <v>1591</v>
      </c>
      <c r="B307" s="37" t="s">
        <v>1592</v>
      </c>
      <c r="C307" s="567"/>
      <c r="H307" s="36"/>
    </row>
    <row r="308" spans="1:8" ht="20" x14ac:dyDescent="0.25">
      <c r="A308" s="343" t="s">
        <v>1593</v>
      </c>
      <c r="B308" s="37" t="s">
        <v>1594</v>
      </c>
      <c r="C308" s="567"/>
      <c r="H308" s="36"/>
    </row>
    <row r="309" spans="1:8" ht="20" x14ac:dyDescent="0.25">
      <c r="A309" s="572" t="s">
        <v>1595</v>
      </c>
      <c r="B309" s="37" t="s">
        <v>1596</v>
      </c>
    </row>
    <row r="310" spans="1:8" ht="40" x14ac:dyDescent="0.25">
      <c r="A310" s="572" t="s">
        <v>1597</v>
      </c>
      <c r="B310" s="37" t="s">
        <v>1598</v>
      </c>
    </row>
    <row r="311" spans="1:8" ht="20" x14ac:dyDescent="0.25">
      <c r="A311" s="572" t="s">
        <v>1599</v>
      </c>
      <c r="B311" s="37" t="s">
        <v>1600</v>
      </c>
    </row>
    <row r="312" spans="1:8" ht="20" x14ac:dyDescent="0.25">
      <c r="A312" s="572" t="s">
        <v>1602</v>
      </c>
      <c r="B312" s="37" t="s">
        <v>1601</v>
      </c>
    </row>
    <row r="313" spans="1:8" ht="30" x14ac:dyDescent="0.25">
      <c r="A313" s="572" t="s">
        <v>1604</v>
      </c>
      <c r="B313" s="37" t="s">
        <v>1603</v>
      </c>
    </row>
    <row r="314" spans="1:8" x14ac:dyDescent="0.25">
      <c r="A314" s="572" t="s">
        <v>1606</v>
      </c>
      <c r="B314" s="37" t="s">
        <v>1605</v>
      </c>
    </row>
    <row r="315" spans="1:8" ht="13.5" customHeight="1" x14ac:dyDescent="0.25">
      <c r="A315" s="572" t="s">
        <v>1839</v>
      </c>
      <c r="B315" s="37" t="s">
        <v>1607</v>
      </c>
    </row>
    <row r="316" spans="1:8" x14ac:dyDescent="0.25">
      <c r="A316" s="572" t="s">
        <v>1840</v>
      </c>
      <c r="B316" s="37" t="s">
        <v>1608</v>
      </c>
    </row>
    <row r="317" spans="1:8" ht="50" x14ac:dyDescent="0.25">
      <c r="A317" s="336">
        <v>639</v>
      </c>
      <c r="B317" s="37" t="s">
        <v>1609</v>
      </c>
    </row>
    <row r="318" spans="1:8" ht="20" x14ac:dyDescent="0.25">
      <c r="A318" s="341">
        <v>640</v>
      </c>
      <c r="B318" s="37" t="s">
        <v>1610</v>
      </c>
    </row>
    <row r="319" spans="1:8" ht="30" x14ac:dyDescent="0.25">
      <c r="A319" s="336">
        <v>641</v>
      </c>
      <c r="B319" s="323" t="s">
        <v>1611</v>
      </c>
    </row>
    <row r="320" spans="1:8" ht="20" x14ac:dyDescent="0.25">
      <c r="A320" s="341">
        <v>642</v>
      </c>
      <c r="B320" s="37" t="s">
        <v>1612</v>
      </c>
      <c r="C320" s="34"/>
    </row>
    <row r="321" spans="1:8" ht="135" customHeight="1" x14ac:dyDescent="0.25">
      <c r="A321" s="338">
        <v>643</v>
      </c>
      <c r="B321" s="323" t="s">
        <v>1613</v>
      </c>
      <c r="H321" s="36"/>
    </row>
    <row r="322" spans="1:8" ht="40" x14ac:dyDescent="0.25">
      <c r="A322" s="337" t="s">
        <v>1614</v>
      </c>
      <c r="B322" s="37" t="s">
        <v>1615</v>
      </c>
      <c r="H322" s="36"/>
    </row>
    <row r="323" spans="1:8" ht="20" x14ac:dyDescent="0.25">
      <c r="A323" s="337" t="s">
        <v>1616</v>
      </c>
      <c r="B323" s="323" t="s">
        <v>1570</v>
      </c>
    </row>
    <row r="324" spans="1:8" ht="40" x14ac:dyDescent="0.25">
      <c r="A324" s="337" t="s">
        <v>1617</v>
      </c>
      <c r="B324" s="37" t="s">
        <v>1618</v>
      </c>
      <c r="H324" s="36"/>
    </row>
    <row r="325" spans="1:8" ht="40" x14ac:dyDescent="0.25">
      <c r="A325" s="337" t="s">
        <v>1619</v>
      </c>
      <c r="B325" s="37" t="s">
        <v>1574</v>
      </c>
    </row>
    <row r="326" spans="1:8" ht="30" x14ac:dyDescent="0.25">
      <c r="A326" s="337" t="s">
        <v>1620</v>
      </c>
      <c r="B326" s="37" t="s">
        <v>1576</v>
      </c>
      <c r="H326" s="36"/>
    </row>
    <row r="327" spans="1:8" ht="20" x14ac:dyDescent="0.25">
      <c r="A327" s="337" t="s">
        <v>1621</v>
      </c>
      <c r="B327" s="37" t="s">
        <v>1578</v>
      </c>
    </row>
    <row r="328" spans="1:8" ht="20" x14ac:dyDescent="0.25">
      <c r="A328" s="337" t="s">
        <v>1622</v>
      </c>
      <c r="B328" s="37" t="s">
        <v>1580</v>
      </c>
    </row>
    <row r="329" spans="1:8" x14ac:dyDescent="0.25">
      <c r="A329" s="337" t="s">
        <v>1624</v>
      </c>
      <c r="B329" s="37" t="s">
        <v>1582</v>
      </c>
      <c r="H329" s="36"/>
    </row>
    <row r="330" spans="1:8" ht="20" x14ac:dyDescent="0.25">
      <c r="A330" s="337" t="s">
        <v>1625</v>
      </c>
      <c r="B330" s="37" t="s">
        <v>1584</v>
      </c>
      <c r="H330" s="36"/>
    </row>
    <row r="331" spans="1:8" ht="30.5" x14ac:dyDescent="0.25">
      <c r="A331" s="337" t="s">
        <v>1626</v>
      </c>
      <c r="B331" s="574" t="s">
        <v>1586</v>
      </c>
      <c r="H331" s="36"/>
    </row>
    <row r="332" spans="1:8" ht="30" x14ac:dyDescent="0.25">
      <c r="A332" s="337" t="s">
        <v>1628</v>
      </c>
      <c r="B332" s="37" t="s">
        <v>1627</v>
      </c>
      <c r="H332" s="36"/>
    </row>
    <row r="333" spans="1:8" x14ac:dyDescent="0.25">
      <c r="A333" s="337" t="s">
        <v>1623</v>
      </c>
      <c r="B333" s="37" t="s">
        <v>1590</v>
      </c>
      <c r="H333" s="36"/>
    </row>
    <row r="334" spans="1:8" ht="30" x14ac:dyDescent="0.25">
      <c r="A334" s="337" t="s">
        <v>1629</v>
      </c>
      <c r="B334" s="323" t="s">
        <v>1630</v>
      </c>
    </row>
    <row r="335" spans="1:8" ht="20" x14ac:dyDescent="0.25">
      <c r="A335" s="337" t="s">
        <v>1631</v>
      </c>
      <c r="B335" s="323" t="s">
        <v>1594</v>
      </c>
      <c r="H335" s="36"/>
    </row>
    <row r="336" spans="1:8" ht="20" x14ac:dyDescent="0.25">
      <c r="A336" s="337" t="s">
        <v>1632</v>
      </c>
      <c r="B336" s="323" t="s">
        <v>1633</v>
      </c>
      <c r="H336" s="36"/>
    </row>
    <row r="337" spans="1:8" ht="40" x14ac:dyDescent="0.25">
      <c r="A337" s="337" t="s">
        <v>1634</v>
      </c>
      <c r="B337" s="323" t="s">
        <v>1598</v>
      </c>
      <c r="H337" s="36"/>
    </row>
    <row r="338" spans="1:8" ht="23.15" customHeight="1" x14ac:dyDescent="0.25">
      <c r="A338" s="337" t="s">
        <v>1635</v>
      </c>
      <c r="B338" s="37" t="s">
        <v>1600</v>
      </c>
      <c r="H338" s="36"/>
    </row>
    <row r="339" spans="1:8" ht="23.15" customHeight="1" x14ac:dyDescent="0.25">
      <c r="A339" s="573" t="s">
        <v>1636</v>
      </c>
      <c r="B339" s="37" t="s">
        <v>1601</v>
      </c>
      <c r="H339" s="36"/>
    </row>
    <row r="340" spans="1:8" ht="30" x14ac:dyDescent="0.25">
      <c r="A340" s="573" t="s">
        <v>1637</v>
      </c>
      <c r="B340" s="37" t="s">
        <v>1603</v>
      </c>
    </row>
    <row r="341" spans="1:8" x14ac:dyDescent="0.25">
      <c r="A341" s="573" t="s">
        <v>1638</v>
      </c>
      <c r="B341" s="37" t="s">
        <v>1544</v>
      </c>
    </row>
    <row r="342" spans="1:8" x14ac:dyDescent="0.25">
      <c r="A342" s="573" t="s">
        <v>1639</v>
      </c>
      <c r="B342" s="37" t="s">
        <v>1546</v>
      </c>
    </row>
    <row r="343" spans="1:8" ht="50" x14ac:dyDescent="0.25">
      <c r="A343" s="573" t="s">
        <v>1641</v>
      </c>
      <c r="B343" s="37" t="s">
        <v>1640</v>
      </c>
    </row>
    <row r="344" spans="1:8" x14ac:dyDescent="0.25">
      <c r="A344" s="573" t="s">
        <v>1642</v>
      </c>
      <c r="B344" s="37" t="s">
        <v>1605</v>
      </c>
    </row>
    <row r="345" spans="1:8" x14ac:dyDescent="0.25">
      <c r="A345" s="573" t="s">
        <v>1643</v>
      </c>
      <c r="B345" s="37" t="s">
        <v>1554</v>
      </c>
    </row>
    <row r="346" spans="1:8" x14ac:dyDescent="0.25">
      <c r="A346" s="573" t="s">
        <v>1645</v>
      </c>
      <c r="B346" s="37" t="s">
        <v>1556</v>
      </c>
    </row>
    <row r="347" spans="1:8" x14ac:dyDescent="0.25">
      <c r="A347" s="573" t="s">
        <v>1841</v>
      </c>
      <c r="B347" s="323" t="s">
        <v>1550</v>
      </c>
    </row>
    <row r="348" spans="1:8" x14ac:dyDescent="0.25">
      <c r="A348" s="573" t="s">
        <v>1842</v>
      </c>
      <c r="B348" s="323" t="s">
        <v>1644</v>
      </c>
    </row>
    <row r="349" spans="1:8" x14ac:dyDescent="0.25">
      <c r="A349" s="573" t="s">
        <v>1843</v>
      </c>
      <c r="B349" s="323" t="s">
        <v>1608</v>
      </c>
    </row>
    <row r="350" spans="1:8" ht="20" x14ac:dyDescent="0.25">
      <c r="A350" s="336">
        <v>701</v>
      </c>
      <c r="B350" s="37" t="s">
        <v>1646</v>
      </c>
      <c r="H350" s="36"/>
    </row>
    <row r="351" spans="1:8" ht="20" x14ac:dyDescent="0.25">
      <c r="A351" s="336">
        <v>702</v>
      </c>
      <c r="B351" s="37" t="s">
        <v>1647</v>
      </c>
    </row>
    <row r="352" spans="1:8" ht="20" x14ac:dyDescent="0.25">
      <c r="A352" s="336">
        <v>703</v>
      </c>
      <c r="B352" s="37" t="s">
        <v>1648</v>
      </c>
    </row>
    <row r="353" spans="1:8" ht="20" x14ac:dyDescent="0.25">
      <c r="A353" s="490" t="s">
        <v>1836</v>
      </c>
      <c r="B353" s="295" t="s">
        <v>1650</v>
      </c>
      <c r="H353" s="36"/>
    </row>
    <row r="354" spans="1:8" ht="30" x14ac:dyDescent="0.25">
      <c r="A354" s="490" t="s">
        <v>1837</v>
      </c>
      <c r="B354" s="295" t="s">
        <v>1651</v>
      </c>
      <c r="H354" s="36"/>
    </row>
    <row r="355" spans="1:8" x14ac:dyDescent="0.25">
      <c r="A355" s="336">
        <v>707</v>
      </c>
      <c r="B355" s="295" t="s">
        <v>1649</v>
      </c>
      <c r="H355" s="36"/>
    </row>
    <row r="356" spans="1:8" ht="20" x14ac:dyDescent="0.25">
      <c r="A356" s="336">
        <v>709</v>
      </c>
      <c r="B356" s="37" t="s">
        <v>1652</v>
      </c>
    </row>
    <row r="357" spans="1:8" ht="20" x14ac:dyDescent="0.25">
      <c r="A357" s="336">
        <v>711</v>
      </c>
      <c r="B357" s="37" t="s">
        <v>1653</v>
      </c>
    </row>
    <row r="358" spans="1:8" ht="20" x14ac:dyDescent="0.25">
      <c r="A358" s="336">
        <v>712</v>
      </c>
      <c r="B358" s="37" t="s">
        <v>1654</v>
      </c>
    </row>
    <row r="359" spans="1:8" x14ac:dyDescent="0.25">
      <c r="A359" s="336">
        <v>713</v>
      </c>
      <c r="B359" s="37" t="s">
        <v>1655</v>
      </c>
    </row>
    <row r="360" spans="1:8" ht="20" x14ac:dyDescent="0.25">
      <c r="A360" s="336">
        <v>714</v>
      </c>
      <c r="B360" s="37" t="s">
        <v>1656</v>
      </c>
    </row>
    <row r="361" spans="1:8" ht="20" x14ac:dyDescent="0.25">
      <c r="A361" s="336" t="s">
        <v>1657</v>
      </c>
      <c r="B361" s="37" t="s">
        <v>1658</v>
      </c>
    </row>
    <row r="362" spans="1:8" ht="20" x14ac:dyDescent="0.25">
      <c r="A362" s="336" t="s">
        <v>1659</v>
      </c>
      <c r="B362" s="37" t="s">
        <v>1660</v>
      </c>
    </row>
    <row r="363" spans="1:8" x14ac:dyDescent="0.25">
      <c r="A363" s="336">
        <v>716</v>
      </c>
      <c r="B363" s="37" t="s">
        <v>1661</v>
      </c>
    </row>
    <row r="364" spans="1:8" ht="30" x14ac:dyDescent="0.25">
      <c r="A364" s="336">
        <v>719</v>
      </c>
      <c r="B364" s="37" t="s">
        <v>1662</v>
      </c>
    </row>
    <row r="365" spans="1:8" ht="20" x14ac:dyDescent="0.25">
      <c r="A365" s="336">
        <v>720</v>
      </c>
      <c r="B365" s="295" t="s">
        <v>1663</v>
      </c>
    </row>
    <row r="366" spans="1:8" ht="80" x14ac:dyDescent="0.25">
      <c r="A366" s="336">
        <v>722</v>
      </c>
      <c r="B366" s="37" t="s">
        <v>1664</v>
      </c>
    </row>
    <row r="367" spans="1:8" ht="20" x14ac:dyDescent="0.25">
      <c r="A367" s="336">
        <v>723</v>
      </c>
      <c r="B367" s="37" t="s">
        <v>1665</v>
      </c>
    </row>
    <row r="368" spans="1:8" ht="30" x14ac:dyDescent="0.25">
      <c r="A368" s="336">
        <v>725</v>
      </c>
      <c r="B368" s="37" t="s">
        <v>1666</v>
      </c>
    </row>
    <row r="369" spans="1:8" x14ac:dyDescent="0.25">
      <c r="A369" s="336">
        <v>726</v>
      </c>
      <c r="B369" s="37" t="s">
        <v>1667</v>
      </c>
    </row>
    <row r="370" spans="1:8" ht="20" x14ac:dyDescent="0.25">
      <c r="A370" s="336">
        <v>727</v>
      </c>
      <c r="B370" s="37" t="s">
        <v>1668</v>
      </c>
      <c r="H370" s="36"/>
    </row>
    <row r="371" spans="1:8" x14ac:dyDescent="0.25">
      <c r="A371" s="336">
        <v>728</v>
      </c>
      <c r="B371" s="37" t="s">
        <v>1669</v>
      </c>
    </row>
    <row r="372" spans="1:8" x14ac:dyDescent="0.25">
      <c r="A372" s="336">
        <v>729</v>
      </c>
      <c r="B372" s="37" t="s">
        <v>1670</v>
      </c>
    </row>
    <row r="373" spans="1:8" ht="70" x14ac:dyDescent="0.25">
      <c r="A373" s="336">
        <v>730</v>
      </c>
      <c r="B373" s="37" t="s">
        <v>1671</v>
      </c>
      <c r="H373" s="36"/>
    </row>
    <row r="374" spans="1:8" ht="20" x14ac:dyDescent="0.25">
      <c r="A374" s="336">
        <v>731</v>
      </c>
      <c r="B374" s="37" t="s">
        <v>1672</v>
      </c>
    </row>
    <row r="375" spans="1:8" ht="20" x14ac:dyDescent="0.25">
      <c r="A375" s="336">
        <v>732</v>
      </c>
      <c r="B375" s="37" t="s">
        <v>1673</v>
      </c>
    </row>
    <row r="376" spans="1:8" ht="70" x14ac:dyDescent="0.25">
      <c r="A376" s="336">
        <v>733</v>
      </c>
      <c r="B376" s="37" t="s">
        <v>1674</v>
      </c>
    </row>
    <row r="377" spans="1:8" ht="20" x14ac:dyDescent="0.25">
      <c r="A377" s="336">
        <v>734</v>
      </c>
      <c r="B377" s="37" t="s">
        <v>1675</v>
      </c>
    </row>
    <row r="378" spans="1:8" ht="20" x14ac:dyDescent="0.25">
      <c r="A378" s="336">
        <v>735</v>
      </c>
      <c r="B378" s="37" t="s">
        <v>1676</v>
      </c>
    </row>
    <row r="379" spans="1:8" ht="70" x14ac:dyDescent="0.25">
      <c r="A379" s="336">
        <v>736</v>
      </c>
      <c r="B379" s="37" t="s">
        <v>1677</v>
      </c>
    </row>
    <row r="380" spans="1:8" ht="20" x14ac:dyDescent="0.25">
      <c r="A380" s="336">
        <v>737</v>
      </c>
      <c r="B380" s="37" t="s">
        <v>1678</v>
      </c>
      <c r="H380" s="36"/>
    </row>
    <row r="381" spans="1:8" ht="40" x14ac:dyDescent="0.25">
      <c r="A381" s="336">
        <v>803</v>
      </c>
      <c r="B381" s="37" t="s">
        <v>1679</v>
      </c>
    </row>
    <row r="382" spans="1:8" ht="30" x14ac:dyDescent="0.25">
      <c r="A382" s="336">
        <v>804</v>
      </c>
      <c r="B382" s="37" t="s">
        <v>1680</v>
      </c>
    </row>
    <row r="383" spans="1:8" ht="20" x14ac:dyDescent="0.25">
      <c r="A383" s="336" t="s">
        <v>1681</v>
      </c>
      <c r="B383" s="37" t="s">
        <v>1682</v>
      </c>
    </row>
    <row r="384" spans="1:8" ht="30" x14ac:dyDescent="0.25">
      <c r="A384" s="336" t="s">
        <v>1683</v>
      </c>
      <c r="B384" s="37" t="s">
        <v>1684</v>
      </c>
    </row>
    <row r="385" spans="1:2" ht="50" x14ac:dyDescent="0.25">
      <c r="A385" s="336" t="s">
        <v>1685</v>
      </c>
      <c r="B385" s="37" t="s">
        <v>1686</v>
      </c>
    </row>
    <row r="386" spans="1:2" ht="50" x14ac:dyDescent="0.25">
      <c r="A386" s="336" t="s">
        <v>1687</v>
      </c>
      <c r="B386" s="37" t="s">
        <v>1688</v>
      </c>
    </row>
    <row r="387" spans="1:2" ht="20" x14ac:dyDescent="0.25">
      <c r="A387" s="336">
        <v>812</v>
      </c>
      <c r="B387" s="37" t="s">
        <v>1689</v>
      </c>
    </row>
    <row r="388" spans="1:2" ht="30" x14ac:dyDescent="0.25">
      <c r="A388" s="336" t="s">
        <v>1690</v>
      </c>
      <c r="B388" s="37" t="s">
        <v>1691</v>
      </c>
    </row>
    <row r="389" spans="1:2" ht="20" x14ac:dyDescent="0.25">
      <c r="A389" s="336" t="s">
        <v>1692</v>
      </c>
      <c r="B389" s="37" t="s">
        <v>1693</v>
      </c>
    </row>
    <row r="390" spans="1:2" ht="30" x14ac:dyDescent="0.25">
      <c r="A390" s="336">
        <v>814</v>
      </c>
      <c r="B390" s="37" t="s">
        <v>1694</v>
      </c>
    </row>
    <row r="391" spans="1:2" x14ac:dyDescent="0.25">
      <c r="A391" s="336">
        <v>815</v>
      </c>
      <c r="B391" s="37" t="s">
        <v>1695</v>
      </c>
    </row>
    <row r="392" spans="1:2" x14ac:dyDescent="0.25">
      <c r="A392" s="337" t="s">
        <v>1696</v>
      </c>
      <c r="B392" s="37" t="s">
        <v>1697</v>
      </c>
    </row>
    <row r="393" spans="1:2" x14ac:dyDescent="0.25">
      <c r="A393" s="337" t="s">
        <v>1698</v>
      </c>
      <c r="B393" s="37" t="s">
        <v>1699</v>
      </c>
    </row>
    <row r="394" spans="1:2" ht="20" x14ac:dyDescent="0.25">
      <c r="A394" s="337" t="s">
        <v>1700</v>
      </c>
      <c r="B394" s="37" t="s">
        <v>1701</v>
      </c>
    </row>
    <row r="395" spans="1:2" ht="33.75" customHeight="1" x14ac:dyDescent="0.25">
      <c r="A395" s="337" t="s">
        <v>1702</v>
      </c>
      <c r="B395" s="37" t="s">
        <v>1703</v>
      </c>
    </row>
    <row r="396" spans="1:2" ht="20" x14ac:dyDescent="0.25">
      <c r="A396" s="337" t="s">
        <v>1704</v>
      </c>
      <c r="B396" s="37" t="s">
        <v>1705</v>
      </c>
    </row>
    <row r="397" spans="1:2" ht="20" x14ac:dyDescent="0.25">
      <c r="A397" s="337" t="s">
        <v>1706</v>
      </c>
      <c r="B397" s="37" t="s">
        <v>1707</v>
      </c>
    </row>
    <row r="398" spans="1:2" ht="20" x14ac:dyDescent="0.25">
      <c r="A398" s="337" t="s">
        <v>1708</v>
      </c>
      <c r="B398" s="37" t="s">
        <v>1709</v>
      </c>
    </row>
    <row r="399" spans="1:2" ht="20" x14ac:dyDescent="0.25">
      <c r="A399" s="337" t="s">
        <v>1710</v>
      </c>
      <c r="B399" s="37" t="s">
        <v>1711</v>
      </c>
    </row>
    <row r="400" spans="1:2" ht="20" x14ac:dyDescent="0.25">
      <c r="A400" s="336">
        <v>816</v>
      </c>
      <c r="B400" s="37" t="s">
        <v>1712</v>
      </c>
    </row>
    <row r="401" spans="1:8" ht="30" x14ac:dyDescent="0.25">
      <c r="A401" s="336">
        <v>818</v>
      </c>
      <c r="B401" s="37" t="s">
        <v>1713</v>
      </c>
    </row>
    <row r="402" spans="1:8" ht="40" x14ac:dyDescent="0.25">
      <c r="A402" s="336">
        <v>819</v>
      </c>
      <c r="B402" s="323" t="s">
        <v>1714</v>
      </c>
      <c r="H402" s="36"/>
    </row>
    <row r="403" spans="1:8" ht="30" x14ac:dyDescent="0.25">
      <c r="A403" s="336">
        <v>820</v>
      </c>
      <c r="B403" s="323" t="s">
        <v>1715</v>
      </c>
    </row>
    <row r="404" spans="1:8" ht="30" x14ac:dyDescent="0.25">
      <c r="A404" s="336">
        <v>822</v>
      </c>
      <c r="B404" s="37" t="s">
        <v>1716</v>
      </c>
    </row>
    <row r="405" spans="1:8" x14ac:dyDescent="0.25">
      <c r="A405" s="337">
        <v>902</v>
      </c>
      <c r="B405" s="37" t="s">
        <v>1717</v>
      </c>
    </row>
    <row r="406" spans="1:8" x14ac:dyDescent="0.25">
      <c r="A406" s="337">
        <v>903</v>
      </c>
      <c r="B406" s="37" t="s">
        <v>1718</v>
      </c>
    </row>
    <row r="407" spans="1:8" ht="20" x14ac:dyDescent="0.25">
      <c r="A407" s="337">
        <v>904</v>
      </c>
      <c r="B407" s="37" t="s">
        <v>1719</v>
      </c>
    </row>
    <row r="408" spans="1:8" ht="20" x14ac:dyDescent="0.25">
      <c r="A408" s="337">
        <v>905</v>
      </c>
      <c r="B408" s="37" t="s">
        <v>1720</v>
      </c>
    </row>
    <row r="409" spans="1:8" ht="20" x14ac:dyDescent="0.25">
      <c r="A409" s="337">
        <v>906</v>
      </c>
      <c r="B409" s="37" t="s">
        <v>1721</v>
      </c>
      <c r="H409" s="36"/>
    </row>
    <row r="410" spans="1:8" ht="20" x14ac:dyDescent="0.25">
      <c r="A410" s="337">
        <v>907</v>
      </c>
      <c r="B410" s="37" t="s">
        <v>1722</v>
      </c>
      <c r="H410" s="36"/>
    </row>
    <row r="411" spans="1:8" ht="20" x14ac:dyDescent="0.25">
      <c r="A411" s="337">
        <v>908</v>
      </c>
      <c r="B411" s="37" t="s">
        <v>1723</v>
      </c>
    </row>
    <row r="412" spans="1:8" ht="20" x14ac:dyDescent="0.25">
      <c r="A412" s="337">
        <v>909</v>
      </c>
      <c r="B412" s="37" t="s">
        <v>1724</v>
      </c>
    </row>
    <row r="413" spans="1:8" ht="50" x14ac:dyDescent="0.25">
      <c r="A413" s="337">
        <v>910</v>
      </c>
      <c r="B413" s="37" t="s">
        <v>1725</v>
      </c>
      <c r="H413" s="36"/>
    </row>
    <row r="414" spans="1:8" ht="40" x14ac:dyDescent="0.25">
      <c r="A414" s="337">
        <v>911</v>
      </c>
      <c r="B414" s="37" t="s">
        <v>1726</v>
      </c>
    </row>
    <row r="415" spans="1:8" x14ac:dyDescent="0.25">
      <c r="A415" s="337">
        <v>912</v>
      </c>
      <c r="B415" s="37" t="s">
        <v>1727</v>
      </c>
      <c r="H415" s="36"/>
    </row>
    <row r="416" spans="1:8" ht="20" x14ac:dyDescent="0.25">
      <c r="A416" s="337">
        <v>913</v>
      </c>
      <c r="B416" s="37" t="s">
        <v>1728</v>
      </c>
    </row>
    <row r="417" spans="1:8" ht="20" x14ac:dyDescent="0.25">
      <c r="A417" s="337">
        <v>914</v>
      </c>
      <c r="B417" s="37" t="s">
        <v>1729</v>
      </c>
    </row>
    <row r="418" spans="1:8" ht="20" x14ac:dyDescent="0.25">
      <c r="A418" s="337">
        <v>915</v>
      </c>
      <c r="B418" s="37" t="s">
        <v>1730</v>
      </c>
    </row>
    <row r="419" spans="1:8" ht="20" x14ac:dyDescent="0.25">
      <c r="A419" s="337">
        <v>916</v>
      </c>
      <c r="B419" s="37" t="s">
        <v>1731</v>
      </c>
    </row>
    <row r="420" spans="1:8" ht="30" x14ac:dyDescent="0.25">
      <c r="A420" s="337">
        <v>919</v>
      </c>
      <c r="B420" s="37" t="s">
        <v>1732</v>
      </c>
    </row>
    <row r="421" spans="1:8" ht="30" x14ac:dyDescent="0.25">
      <c r="A421" s="337">
        <v>920</v>
      </c>
      <c r="B421" s="37" t="s">
        <v>1733</v>
      </c>
    </row>
    <row r="422" spans="1:8" ht="30" x14ac:dyDescent="0.25">
      <c r="A422" s="337">
        <v>921</v>
      </c>
      <c r="B422" s="37" t="s">
        <v>1734</v>
      </c>
    </row>
    <row r="423" spans="1:8" ht="30" x14ac:dyDescent="0.25">
      <c r="A423" s="337">
        <v>922</v>
      </c>
      <c r="B423" s="37" t="s">
        <v>1735</v>
      </c>
      <c r="H423" s="36"/>
    </row>
    <row r="424" spans="1:8" ht="20" x14ac:dyDescent="0.25">
      <c r="A424" s="337">
        <v>923</v>
      </c>
      <c r="B424" s="37" t="s">
        <v>1736</v>
      </c>
    </row>
    <row r="425" spans="1:8" ht="20" x14ac:dyDescent="0.25">
      <c r="A425" s="337">
        <v>924</v>
      </c>
      <c r="B425" s="37" t="s">
        <v>1737</v>
      </c>
    </row>
    <row r="426" spans="1:8" ht="20" x14ac:dyDescent="0.25">
      <c r="A426" s="337">
        <v>925</v>
      </c>
      <c r="B426" s="37" t="s">
        <v>1738</v>
      </c>
      <c r="H426" s="36"/>
    </row>
    <row r="427" spans="1:8" ht="20" x14ac:dyDescent="0.25">
      <c r="A427" s="337">
        <v>926</v>
      </c>
      <c r="B427" s="37" t="s">
        <v>1739</v>
      </c>
    </row>
    <row r="428" spans="1:8" x14ac:dyDescent="0.25">
      <c r="A428" s="337">
        <v>927</v>
      </c>
      <c r="B428" s="37" t="s">
        <v>1740</v>
      </c>
    </row>
    <row r="429" spans="1:8" ht="20" x14ac:dyDescent="0.25">
      <c r="A429" s="337">
        <v>928</v>
      </c>
      <c r="B429" s="37" t="s">
        <v>1741</v>
      </c>
    </row>
    <row r="430" spans="1:8" ht="20" x14ac:dyDescent="0.25">
      <c r="A430" s="337">
        <v>929</v>
      </c>
      <c r="B430" s="37" t="s">
        <v>1742</v>
      </c>
    </row>
    <row r="431" spans="1:8" x14ac:dyDescent="0.25">
      <c r="A431" s="337">
        <v>930</v>
      </c>
      <c r="B431" s="37" t="s">
        <v>1740</v>
      </c>
    </row>
    <row r="432" spans="1:8" s="36" customFormat="1" ht="20" x14ac:dyDescent="0.2">
      <c r="A432" s="573" t="s">
        <v>981</v>
      </c>
      <c r="B432" s="37" t="s">
        <v>1743</v>
      </c>
      <c r="C432" s="35"/>
      <c r="D432" s="35"/>
      <c r="E432" s="35"/>
      <c r="F432" s="35"/>
    </row>
    <row r="433" spans="1:8" s="36" customFormat="1" ht="20" x14ac:dyDescent="0.2">
      <c r="A433" s="573" t="s">
        <v>983</v>
      </c>
      <c r="B433" s="295" t="s">
        <v>1744</v>
      </c>
      <c r="C433" s="35"/>
      <c r="D433" s="35"/>
      <c r="E433" s="35"/>
      <c r="F433" s="35"/>
    </row>
    <row r="434" spans="1:8" s="36" customFormat="1" ht="40" x14ac:dyDescent="0.25">
      <c r="A434" s="573" t="s">
        <v>982</v>
      </c>
      <c r="B434" s="37" t="s">
        <v>1745</v>
      </c>
      <c r="C434" s="35"/>
      <c r="D434" s="35"/>
      <c r="E434" s="35"/>
      <c r="F434" s="35"/>
      <c r="H434" s="34"/>
    </row>
    <row r="435" spans="1:8" ht="20" x14ac:dyDescent="0.25">
      <c r="A435" s="337">
        <v>932</v>
      </c>
      <c r="B435" s="37" t="s">
        <v>1746</v>
      </c>
    </row>
    <row r="436" spans="1:8" x14ac:dyDescent="0.25">
      <c r="A436" s="337" t="s">
        <v>1747</v>
      </c>
      <c r="B436" s="37" t="s">
        <v>1748</v>
      </c>
    </row>
    <row r="437" spans="1:8" x14ac:dyDescent="0.25">
      <c r="A437" s="337" t="s">
        <v>1749</v>
      </c>
      <c r="B437" s="37" t="s">
        <v>1750</v>
      </c>
    </row>
    <row r="438" spans="1:8" x14ac:dyDescent="0.25">
      <c r="A438" s="337" t="s">
        <v>1751</v>
      </c>
      <c r="B438" s="37" t="s">
        <v>1752</v>
      </c>
    </row>
    <row r="439" spans="1:8" x14ac:dyDescent="0.25">
      <c r="A439" s="337" t="s">
        <v>1753</v>
      </c>
      <c r="B439" s="37" t="s">
        <v>1754</v>
      </c>
    </row>
    <row r="440" spans="1:8" x14ac:dyDescent="0.25">
      <c r="A440" s="337" t="s">
        <v>1755</v>
      </c>
      <c r="B440" s="37" t="s">
        <v>1756</v>
      </c>
    </row>
    <row r="441" spans="1:8" x14ac:dyDescent="0.25">
      <c r="A441" s="336">
        <v>1000</v>
      </c>
      <c r="B441" s="37" t="s">
        <v>1757</v>
      </c>
    </row>
    <row r="442" spans="1:8" x14ac:dyDescent="0.25">
      <c r="A442" s="336">
        <v>1001</v>
      </c>
      <c r="B442" s="37" t="s">
        <v>1758</v>
      </c>
    </row>
    <row r="443" spans="1:8" ht="30" x14ac:dyDescent="0.25">
      <c r="A443" s="336">
        <v>1003</v>
      </c>
      <c r="B443" s="37" t="s">
        <v>1759</v>
      </c>
    </row>
    <row r="444" spans="1:8" x14ac:dyDescent="0.25">
      <c r="A444" s="336">
        <v>1004</v>
      </c>
      <c r="B444" s="37" t="s">
        <v>1760</v>
      </c>
    </row>
    <row r="445" spans="1:8" ht="20" x14ac:dyDescent="0.25">
      <c r="A445" s="336">
        <v>1005</v>
      </c>
      <c r="B445" s="37" t="s">
        <v>1761</v>
      </c>
      <c r="H445" s="36"/>
    </row>
    <row r="446" spans="1:8" ht="20" x14ac:dyDescent="0.25">
      <c r="A446" s="336">
        <v>1006</v>
      </c>
      <c r="B446" s="37" t="s">
        <v>1762</v>
      </c>
    </row>
    <row r="447" spans="1:8" x14ac:dyDescent="0.25">
      <c r="A447" s="336">
        <v>1007</v>
      </c>
      <c r="B447" s="37" t="s">
        <v>1763</v>
      </c>
      <c r="H447" s="36"/>
    </row>
    <row r="448" spans="1:8" ht="20" x14ac:dyDescent="0.25">
      <c r="A448" s="336">
        <v>1008</v>
      </c>
      <c r="B448" s="37" t="s">
        <v>1764</v>
      </c>
    </row>
    <row r="449" spans="1:8" ht="30" x14ac:dyDescent="0.25">
      <c r="A449" s="336">
        <v>1009</v>
      </c>
      <c r="B449" s="37" t="s">
        <v>1765</v>
      </c>
    </row>
    <row r="450" spans="1:8" ht="20" x14ac:dyDescent="0.25">
      <c r="A450" s="336">
        <v>1010</v>
      </c>
      <c r="B450" s="37" t="s">
        <v>1766</v>
      </c>
    </row>
    <row r="451" spans="1:8" ht="20" x14ac:dyDescent="0.25">
      <c r="A451" s="336">
        <v>1011</v>
      </c>
      <c r="B451" s="37" t="s">
        <v>1767</v>
      </c>
    </row>
    <row r="452" spans="1:8" ht="20" x14ac:dyDescent="0.25">
      <c r="A452" s="336">
        <v>1015</v>
      </c>
      <c r="B452" s="37" t="s">
        <v>1768</v>
      </c>
    </row>
    <row r="453" spans="1:8" x14ac:dyDescent="0.25">
      <c r="A453" s="336">
        <v>1016</v>
      </c>
      <c r="B453" s="37" t="s">
        <v>1769</v>
      </c>
    </row>
    <row r="454" spans="1:8" x14ac:dyDescent="0.25">
      <c r="A454" s="336">
        <v>1017</v>
      </c>
      <c r="B454" s="37" t="s">
        <v>1770</v>
      </c>
    </row>
    <row r="455" spans="1:8" ht="20" x14ac:dyDescent="0.25">
      <c r="A455" s="336">
        <v>1019</v>
      </c>
      <c r="B455" s="37" t="s">
        <v>1771</v>
      </c>
    </row>
    <row r="456" spans="1:8" x14ac:dyDescent="0.25">
      <c r="A456" s="336">
        <v>1020</v>
      </c>
      <c r="B456" s="37" t="s">
        <v>1770</v>
      </c>
    </row>
    <row r="457" spans="1:8" ht="20" x14ac:dyDescent="0.25">
      <c r="A457" s="336">
        <v>1022</v>
      </c>
      <c r="B457" s="37" t="s">
        <v>1772</v>
      </c>
    </row>
    <row r="458" spans="1:8" x14ac:dyDescent="0.25">
      <c r="A458" s="336">
        <v>1023</v>
      </c>
      <c r="B458" s="37" t="s">
        <v>1773</v>
      </c>
    </row>
    <row r="459" spans="1:8" x14ac:dyDescent="0.25">
      <c r="A459" s="336">
        <v>1024</v>
      </c>
      <c r="B459" s="37" t="s">
        <v>1774</v>
      </c>
    </row>
    <row r="460" spans="1:8" x14ac:dyDescent="0.25">
      <c r="A460" s="336">
        <v>1025</v>
      </c>
      <c r="B460" s="37" t="s">
        <v>1773</v>
      </c>
    </row>
    <row r="461" spans="1:8" x14ac:dyDescent="0.25">
      <c r="A461" s="336">
        <v>1026</v>
      </c>
      <c r="B461" s="37" t="s">
        <v>1769</v>
      </c>
      <c r="H461" s="36"/>
    </row>
    <row r="462" spans="1:8" x14ac:dyDescent="0.25">
      <c r="A462" s="336">
        <v>1027</v>
      </c>
      <c r="B462" s="37" t="s">
        <v>1770</v>
      </c>
    </row>
    <row r="463" spans="1:8" x14ac:dyDescent="0.25">
      <c r="A463" s="336">
        <v>1028</v>
      </c>
      <c r="B463" s="37" t="s">
        <v>1775</v>
      </c>
    </row>
    <row r="464" spans="1:8" ht="20" x14ac:dyDescent="0.25">
      <c r="A464" s="336">
        <v>1029</v>
      </c>
      <c r="B464" s="37" t="s">
        <v>1776</v>
      </c>
    </row>
    <row r="465" spans="1:8" ht="40" x14ac:dyDescent="0.25">
      <c r="A465" s="336">
        <v>1030</v>
      </c>
      <c r="B465" s="37" t="s">
        <v>1777</v>
      </c>
    </row>
    <row r="466" spans="1:8" ht="20" x14ac:dyDescent="0.25">
      <c r="A466" s="336">
        <v>1031</v>
      </c>
      <c r="B466" s="313" t="s">
        <v>1778</v>
      </c>
    </row>
    <row r="467" spans="1:8" ht="20" x14ac:dyDescent="0.25">
      <c r="A467" s="336">
        <v>1032</v>
      </c>
      <c r="B467" s="37" t="s">
        <v>1779</v>
      </c>
    </row>
    <row r="468" spans="1:8" x14ac:dyDescent="0.25">
      <c r="A468" s="336">
        <v>1033</v>
      </c>
      <c r="B468" s="37" t="s">
        <v>1780</v>
      </c>
      <c r="H468" s="36"/>
    </row>
    <row r="469" spans="1:8" ht="20" x14ac:dyDescent="0.25">
      <c r="A469" s="336">
        <v>1034</v>
      </c>
      <c r="B469" s="37" t="s">
        <v>1781</v>
      </c>
    </row>
    <row r="470" spans="1:8" ht="20" x14ac:dyDescent="0.25">
      <c r="A470" s="336">
        <v>1035</v>
      </c>
      <c r="B470" s="37" t="s">
        <v>1782</v>
      </c>
    </row>
    <row r="471" spans="1:8" ht="50" x14ac:dyDescent="0.25">
      <c r="A471" s="336">
        <v>1037</v>
      </c>
      <c r="B471" s="37" t="s">
        <v>1783</v>
      </c>
    </row>
    <row r="472" spans="1:8" ht="20" x14ac:dyDescent="0.25">
      <c r="A472" s="336">
        <v>1038</v>
      </c>
      <c r="B472" s="37" t="s">
        <v>1784</v>
      </c>
    </row>
    <row r="473" spans="1:8" ht="30" x14ac:dyDescent="0.25">
      <c r="A473" s="336">
        <v>1039</v>
      </c>
      <c r="B473" s="313" t="s">
        <v>1785</v>
      </c>
    </row>
    <row r="474" spans="1:8" ht="20" x14ac:dyDescent="0.25">
      <c r="A474" s="337" t="s">
        <v>1786</v>
      </c>
      <c r="B474" s="313" t="s">
        <v>1787</v>
      </c>
    </row>
    <row r="475" spans="1:8" ht="20" x14ac:dyDescent="0.25">
      <c r="A475" s="337" t="s">
        <v>1788</v>
      </c>
      <c r="B475" s="313" t="s">
        <v>1789</v>
      </c>
      <c r="H475" s="36"/>
    </row>
    <row r="476" spans="1:8" ht="20" x14ac:dyDescent="0.25">
      <c r="A476" s="337" t="s">
        <v>1790</v>
      </c>
      <c r="B476" s="344" t="s">
        <v>1791</v>
      </c>
    </row>
    <row r="477" spans="1:8" ht="20" x14ac:dyDescent="0.25">
      <c r="A477" s="337" t="s">
        <v>1792</v>
      </c>
      <c r="B477" s="313" t="s">
        <v>1793</v>
      </c>
    </row>
    <row r="478" spans="1:8" ht="30" x14ac:dyDescent="0.25">
      <c r="A478" s="337" t="s">
        <v>1794</v>
      </c>
      <c r="B478" s="313" t="s">
        <v>1795</v>
      </c>
    </row>
    <row r="479" spans="1:8" ht="20" x14ac:dyDescent="0.25">
      <c r="A479" s="336" t="s">
        <v>1796</v>
      </c>
      <c r="B479" s="37" t="s">
        <v>1797</v>
      </c>
    </row>
    <row r="480" spans="1:8" ht="20" x14ac:dyDescent="0.25">
      <c r="A480" s="336" t="s">
        <v>1798</v>
      </c>
      <c r="B480" s="37" t="s">
        <v>1799</v>
      </c>
    </row>
    <row r="481" spans="1:8" ht="40" x14ac:dyDescent="0.25">
      <c r="A481" s="336">
        <v>1043</v>
      </c>
      <c r="B481" s="37" t="s">
        <v>1800</v>
      </c>
    </row>
    <row r="482" spans="1:8" ht="30" x14ac:dyDescent="0.25">
      <c r="A482" s="336">
        <v>1044</v>
      </c>
      <c r="B482" s="37" t="s">
        <v>1801</v>
      </c>
    </row>
    <row r="483" spans="1:8" ht="20" x14ac:dyDescent="0.25">
      <c r="A483" s="336">
        <v>1045</v>
      </c>
      <c r="B483" s="37" t="s">
        <v>1802</v>
      </c>
    </row>
    <row r="484" spans="1:8" ht="30" x14ac:dyDescent="0.25">
      <c r="A484" s="336">
        <v>1046</v>
      </c>
      <c r="B484" s="37" t="s">
        <v>1803</v>
      </c>
    </row>
    <row r="485" spans="1:8" ht="20" x14ac:dyDescent="0.25">
      <c r="A485" s="336">
        <v>1047</v>
      </c>
      <c r="B485" s="37" t="s">
        <v>1804</v>
      </c>
    </row>
    <row r="486" spans="1:8" ht="20" x14ac:dyDescent="0.25">
      <c r="A486" s="336">
        <v>1049</v>
      </c>
      <c r="B486" s="37" t="s">
        <v>1805</v>
      </c>
    </row>
    <row r="487" spans="1:8" ht="20" x14ac:dyDescent="0.25">
      <c r="A487" s="336">
        <v>1050</v>
      </c>
      <c r="B487" s="37" t="s">
        <v>1806</v>
      </c>
      <c r="C487" s="17"/>
      <c r="D487" s="17"/>
      <c r="E487" s="17"/>
      <c r="F487" s="17"/>
      <c r="G487" s="17"/>
    </row>
    <row r="488" spans="1:8" ht="30" x14ac:dyDescent="0.25">
      <c r="A488" s="336">
        <v>1101</v>
      </c>
      <c r="B488" s="37" t="s">
        <v>1807</v>
      </c>
      <c r="C488" s="17"/>
      <c r="D488" s="17"/>
      <c r="E488" s="17"/>
      <c r="F488" s="17"/>
      <c r="G488" s="17"/>
    </row>
    <row r="489" spans="1:8" ht="20" x14ac:dyDescent="0.25">
      <c r="A489" s="338">
        <v>1102</v>
      </c>
      <c r="B489" s="37" t="s">
        <v>1808</v>
      </c>
    </row>
    <row r="490" spans="1:8" ht="20" x14ac:dyDescent="0.25">
      <c r="A490" s="336">
        <v>1103</v>
      </c>
      <c r="B490" s="342" t="s">
        <v>1809</v>
      </c>
    </row>
    <row r="491" spans="1:8" ht="110" x14ac:dyDescent="0.25">
      <c r="A491" s="338">
        <v>1104</v>
      </c>
      <c r="B491" s="261" t="s">
        <v>1810</v>
      </c>
      <c r="H491" s="36"/>
    </row>
    <row r="492" spans="1:8" ht="20" x14ac:dyDescent="0.25">
      <c r="A492" s="336">
        <v>1105</v>
      </c>
      <c r="B492" s="260" t="s">
        <v>1811</v>
      </c>
    </row>
    <row r="493" spans="1:8" ht="30" x14ac:dyDescent="0.25">
      <c r="A493" s="338">
        <v>1106</v>
      </c>
      <c r="B493" s="37" t="s">
        <v>1812</v>
      </c>
    </row>
    <row r="494" spans="1:8" ht="20" x14ac:dyDescent="0.25">
      <c r="A494" s="336">
        <v>1107</v>
      </c>
      <c r="B494" s="37" t="s">
        <v>1813</v>
      </c>
    </row>
    <row r="495" spans="1:8" ht="20" x14ac:dyDescent="0.25">
      <c r="A495" s="338">
        <v>1108</v>
      </c>
      <c r="B495" s="37" t="s">
        <v>1814</v>
      </c>
    </row>
    <row r="496" spans="1:8" ht="20" x14ac:dyDescent="0.25">
      <c r="A496" s="336">
        <v>1109</v>
      </c>
      <c r="B496" s="37" t="s">
        <v>1815</v>
      </c>
    </row>
    <row r="497" spans="1:8" ht="40" x14ac:dyDescent="0.25">
      <c r="A497" s="338">
        <v>1110</v>
      </c>
      <c r="B497" s="37" t="s">
        <v>1816</v>
      </c>
    </row>
    <row r="498" spans="1:8" ht="20" x14ac:dyDescent="0.25">
      <c r="A498" s="336">
        <v>1111</v>
      </c>
      <c r="B498" s="37" t="s">
        <v>1817</v>
      </c>
    </row>
    <row r="499" spans="1:8" ht="50" x14ac:dyDescent="0.25">
      <c r="A499" s="338">
        <v>1112</v>
      </c>
      <c r="B499" s="37" t="s">
        <v>1818</v>
      </c>
    </row>
    <row r="500" spans="1:8" ht="40" x14ac:dyDescent="0.25">
      <c r="A500" s="336">
        <v>1113</v>
      </c>
      <c r="B500" s="37" t="s">
        <v>1819</v>
      </c>
    </row>
    <row r="501" spans="1:8" x14ac:dyDescent="0.25">
      <c r="A501" s="336" t="s">
        <v>1820</v>
      </c>
      <c r="B501" s="37" t="s">
        <v>1821</v>
      </c>
      <c r="H501" s="36"/>
    </row>
    <row r="502" spans="1:8" x14ac:dyDescent="0.25">
      <c r="A502" s="336" t="s">
        <v>1822</v>
      </c>
      <c r="B502" s="37" t="s">
        <v>1823</v>
      </c>
    </row>
    <row r="503" spans="1:8" x14ac:dyDescent="0.25">
      <c r="A503" s="336" t="s">
        <v>1824</v>
      </c>
      <c r="B503" s="37" t="s">
        <v>1825</v>
      </c>
    </row>
    <row r="504" spans="1:8" x14ac:dyDescent="0.25">
      <c r="A504" s="336" t="s">
        <v>1826</v>
      </c>
      <c r="B504" s="37" t="s">
        <v>1827</v>
      </c>
    </row>
    <row r="505" spans="1:8" x14ac:dyDescent="0.25">
      <c r="A505" s="336">
        <v>1114</v>
      </c>
      <c r="B505" s="37" t="s">
        <v>1828</v>
      </c>
    </row>
    <row r="506" spans="1:8" x14ac:dyDescent="0.25">
      <c r="A506" s="336">
        <v>1115</v>
      </c>
      <c r="B506" s="37" t="s">
        <v>1829</v>
      </c>
    </row>
  </sheetData>
  <sheetProtection formatCells="0" formatRows="0" insertRows="0" deleteRows="0"/>
  <printOptions gridLines="1"/>
  <pageMargins left="0.25" right="0.25" top="0.75" bottom="0.75" header="0.3" footer="0.3"/>
  <pageSetup paperSize="9" orientation="landscape" horizontalDpi="1200" verticalDpi="1200"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B6"/>
  <sheetViews>
    <sheetView topLeftCell="A44" zoomScaleNormal="100" zoomScaleSheetLayoutView="100" workbookViewId="0">
      <selection activeCell="E59" sqref="E59"/>
    </sheetView>
  </sheetViews>
  <sheetFormatPr defaultColWidth="2.77734375" defaultRowHeight="10" x14ac:dyDescent="0.2"/>
  <cols>
    <col min="1" max="1" width="27.33203125" bestFit="1" customWidth="1"/>
    <col min="2" max="2" width="7.44140625" style="27" customWidth="1"/>
  </cols>
  <sheetData>
    <row r="1" spans="1:2" ht="10.5" x14ac:dyDescent="0.2">
      <c r="A1" s="83" t="s">
        <v>1830</v>
      </c>
      <c r="B1" s="84">
        <v>2020</v>
      </c>
    </row>
    <row r="2" spans="1:2" ht="10.5" x14ac:dyDescent="0.2">
      <c r="A2" s="83" t="s">
        <v>1831</v>
      </c>
      <c r="B2" s="41">
        <f>B1-5</f>
        <v>2015</v>
      </c>
    </row>
    <row r="3" spans="1:2" ht="10.5" x14ac:dyDescent="0.2">
      <c r="A3" s="83" t="s">
        <v>1832</v>
      </c>
      <c r="B3" s="41">
        <f>B1-6</f>
        <v>2014</v>
      </c>
    </row>
    <row r="4" spans="1:2" ht="10.5" x14ac:dyDescent="0.2">
      <c r="A4" s="83" t="s">
        <v>1833</v>
      </c>
      <c r="B4" s="41">
        <f>B1-3</f>
        <v>2017</v>
      </c>
    </row>
    <row r="5" spans="1:2" ht="10.5" x14ac:dyDescent="0.2">
      <c r="A5" s="83" t="s">
        <v>1834</v>
      </c>
      <c r="B5" s="41">
        <f>B1-2</f>
        <v>2018</v>
      </c>
    </row>
    <row r="6" spans="1:2" ht="10.5" x14ac:dyDescent="0.2">
      <c r="A6" s="83" t="s">
        <v>1835</v>
      </c>
      <c r="B6" s="41">
        <f>FW_YR-15</f>
        <v>2005</v>
      </c>
    </row>
  </sheetData>
  <sheetProtection formatCells="0" formatRows="0" insertRows="0" deleteRows="0"/>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66CC"/>
  </sheetPr>
  <dimension ref="A1:AQ81"/>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77734375" style="125" customWidth="1"/>
    <col min="3" max="4" width="1.77734375" customWidth="1"/>
    <col min="21" max="22" width="1.77734375" customWidth="1"/>
    <col min="38" max="38" width="2.77734375" style="27" customWidth="1"/>
    <col min="39" max="41" width="1.77734375" customWidth="1"/>
    <col min="42" max="42" width="4.77734375" customWidth="1"/>
    <col min="43" max="43" width="1.77734375" customWidth="1"/>
  </cols>
  <sheetData>
    <row r="1" spans="1:43" x14ac:dyDescent="0.2">
      <c r="A1" s="672" t="s">
        <v>147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88"/>
      <c r="AM2" s="232"/>
      <c r="AN2" s="232"/>
      <c r="AO2" s="232"/>
      <c r="AP2" s="232"/>
      <c r="AQ2" s="232"/>
    </row>
    <row r="3" spans="1:43" ht="11.25" customHeight="1" thickBot="1" x14ac:dyDescent="0.25">
      <c r="A3" s="85"/>
      <c r="B3" s="332" t="s">
        <v>59</v>
      </c>
      <c r="C3" s="86"/>
      <c r="D3" s="87"/>
      <c r="E3" s="673" t="s">
        <v>60</v>
      </c>
      <c r="F3" s="673"/>
      <c r="G3" s="673"/>
      <c r="H3" s="673"/>
      <c r="I3" s="673"/>
      <c r="J3" s="673"/>
      <c r="K3" s="673"/>
      <c r="L3" s="673"/>
      <c r="M3" s="673"/>
      <c r="N3" s="673"/>
      <c r="O3" s="673"/>
      <c r="P3" s="673"/>
      <c r="Q3" s="673"/>
      <c r="R3" s="673"/>
      <c r="S3" s="673"/>
      <c r="T3" s="673"/>
      <c r="U3" s="86"/>
      <c r="V3" s="87"/>
      <c r="W3" s="673" t="s">
        <v>61</v>
      </c>
      <c r="X3" s="673"/>
      <c r="Y3" s="673"/>
      <c r="Z3" s="673"/>
      <c r="AA3" s="673"/>
      <c r="AB3" s="673"/>
      <c r="AC3" s="673"/>
      <c r="AD3" s="673"/>
      <c r="AE3" s="673"/>
      <c r="AF3" s="673"/>
      <c r="AG3" s="673"/>
      <c r="AH3" s="673"/>
      <c r="AI3" s="673"/>
      <c r="AJ3" s="673"/>
      <c r="AK3" s="673"/>
      <c r="AL3" s="673"/>
      <c r="AM3" s="86"/>
      <c r="AN3" s="87"/>
      <c r="AO3" s="673" t="s">
        <v>62</v>
      </c>
      <c r="AP3" s="673"/>
      <c r="AQ3" s="85"/>
    </row>
    <row r="4" spans="1:43" ht="6" customHeight="1" x14ac:dyDescent="0.2">
      <c r="A4" s="232"/>
      <c r="B4" s="328"/>
      <c r="C4" s="334"/>
      <c r="D4" s="55"/>
      <c r="E4" s="232"/>
      <c r="F4" s="232"/>
      <c r="G4" s="232"/>
      <c r="H4" s="232"/>
      <c r="I4" s="232"/>
      <c r="J4" s="232"/>
      <c r="K4" s="232"/>
      <c r="L4" s="232"/>
      <c r="M4" s="232"/>
      <c r="N4" s="232"/>
      <c r="O4" s="232"/>
      <c r="P4" s="232"/>
      <c r="Q4" s="232"/>
      <c r="R4" s="232"/>
      <c r="S4" s="232"/>
      <c r="T4" s="232"/>
      <c r="U4" s="334"/>
      <c r="V4" s="55"/>
      <c r="W4" s="232"/>
      <c r="X4" s="232"/>
      <c r="Y4" s="232"/>
      <c r="Z4" s="232"/>
      <c r="AA4" s="232"/>
      <c r="AB4" s="232"/>
      <c r="AC4" s="232"/>
      <c r="AD4" s="232"/>
      <c r="AE4" s="232"/>
      <c r="AF4" s="232"/>
      <c r="AG4" s="232"/>
      <c r="AH4" s="232"/>
      <c r="AI4" s="232"/>
      <c r="AJ4" s="232"/>
      <c r="AK4" s="232"/>
      <c r="AL4" s="88"/>
      <c r="AM4" s="334"/>
      <c r="AN4" s="55"/>
      <c r="AO4" s="232"/>
      <c r="AP4" s="232"/>
      <c r="AQ4" s="232"/>
    </row>
    <row r="5" spans="1:43" ht="11.25" customHeight="1" x14ac:dyDescent="0.2">
      <c r="A5" s="232"/>
      <c r="B5" s="328">
        <v>201</v>
      </c>
      <c r="C5" s="334"/>
      <c r="D5" s="55"/>
      <c r="E5" s="671" t="str">
        <f ca="1">VLOOKUP(INDIRECT(ADDRESS(ROW(),COLUMN()-3)),Language_Translations,MATCH(Language_Selected,Language_Options,0),FALSE)</f>
        <v>Now I would like to ask about all the births you have had during your life. Have you ever given birth?</v>
      </c>
      <c r="F5" s="671"/>
      <c r="G5" s="671"/>
      <c r="H5" s="671"/>
      <c r="I5" s="671"/>
      <c r="J5" s="671"/>
      <c r="K5" s="671"/>
      <c r="L5" s="671"/>
      <c r="M5" s="671"/>
      <c r="N5" s="671"/>
      <c r="O5" s="671"/>
      <c r="P5" s="671"/>
      <c r="Q5" s="671"/>
      <c r="R5" s="671"/>
      <c r="S5" s="671"/>
      <c r="T5" s="671"/>
      <c r="U5" s="108"/>
      <c r="V5" s="55"/>
      <c r="W5" s="232" t="s">
        <v>112</v>
      </c>
      <c r="X5" s="232"/>
      <c r="Y5" s="51" t="s">
        <v>9</v>
      </c>
      <c r="Z5" s="51"/>
      <c r="AA5" s="51"/>
      <c r="AB5" s="51"/>
      <c r="AC5" s="51"/>
      <c r="AD5" s="51"/>
      <c r="AE5" s="51"/>
      <c r="AF5" s="51"/>
      <c r="AG5" s="51"/>
      <c r="AH5" s="51"/>
      <c r="AI5" s="51"/>
      <c r="AJ5" s="51"/>
      <c r="AK5" s="51"/>
      <c r="AL5" s="89" t="s">
        <v>87</v>
      </c>
      <c r="AM5" s="334"/>
      <c r="AN5" s="55"/>
      <c r="AO5" s="232"/>
      <c r="AP5" s="232"/>
      <c r="AQ5" s="232"/>
    </row>
    <row r="6" spans="1:43" x14ac:dyDescent="0.2">
      <c r="A6" s="232"/>
      <c r="B6" s="328"/>
      <c r="C6" s="334"/>
      <c r="D6" s="55"/>
      <c r="E6" s="671"/>
      <c r="F6" s="671"/>
      <c r="G6" s="671"/>
      <c r="H6" s="671"/>
      <c r="I6" s="671"/>
      <c r="J6" s="671"/>
      <c r="K6" s="671"/>
      <c r="L6" s="671"/>
      <c r="M6" s="671"/>
      <c r="N6" s="671"/>
      <c r="O6" s="671"/>
      <c r="P6" s="671"/>
      <c r="Q6" s="671"/>
      <c r="R6" s="671"/>
      <c r="S6" s="671"/>
      <c r="T6" s="671"/>
      <c r="U6" s="108"/>
      <c r="V6" s="55"/>
      <c r="W6" s="232" t="s">
        <v>113</v>
      </c>
      <c r="X6" s="232"/>
      <c r="Y6" s="51" t="s">
        <v>9</v>
      </c>
      <c r="Z6" s="51"/>
      <c r="AA6" s="51"/>
      <c r="AB6" s="51"/>
      <c r="AC6" s="51"/>
      <c r="AD6" s="51"/>
      <c r="AE6" s="51"/>
      <c r="AF6" s="51"/>
      <c r="AG6" s="51"/>
      <c r="AH6" s="51"/>
      <c r="AI6" s="51"/>
      <c r="AJ6" s="51"/>
      <c r="AK6" s="51"/>
      <c r="AL6" s="89" t="s">
        <v>89</v>
      </c>
      <c r="AM6" s="334"/>
      <c r="AN6" s="55"/>
      <c r="AO6" s="232"/>
      <c r="AP6" s="232">
        <v>206</v>
      </c>
      <c r="AQ6" s="232"/>
    </row>
    <row r="7" spans="1:43" ht="6" customHeight="1" x14ac:dyDescent="0.2">
      <c r="A7" s="91"/>
      <c r="B7" s="90"/>
      <c r="C7" s="52"/>
      <c r="D7" s="28"/>
      <c r="E7" s="91"/>
      <c r="F7" s="91"/>
      <c r="G7" s="91"/>
      <c r="H7" s="91"/>
      <c r="I7" s="91"/>
      <c r="J7" s="91"/>
      <c r="K7" s="91"/>
      <c r="L7" s="91"/>
      <c r="M7" s="91"/>
      <c r="N7" s="91"/>
      <c r="O7" s="91"/>
      <c r="P7" s="91"/>
      <c r="Q7" s="91"/>
      <c r="R7" s="91"/>
      <c r="S7" s="91"/>
      <c r="T7" s="91"/>
      <c r="U7" s="52"/>
      <c r="V7" s="28"/>
      <c r="W7" s="91"/>
      <c r="X7" s="91"/>
      <c r="Y7" s="91"/>
      <c r="Z7" s="91"/>
      <c r="AA7" s="91"/>
      <c r="AB7" s="91"/>
      <c r="AC7" s="91"/>
      <c r="AD7" s="91"/>
      <c r="AE7" s="91"/>
      <c r="AF7" s="91"/>
      <c r="AG7" s="91"/>
      <c r="AH7" s="91"/>
      <c r="AI7" s="91"/>
      <c r="AJ7" s="91"/>
      <c r="AK7" s="91"/>
      <c r="AL7" s="92"/>
      <c r="AM7" s="52"/>
      <c r="AN7" s="28"/>
      <c r="AO7" s="91"/>
      <c r="AP7" s="91"/>
      <c r="AQ7" s="91"/>
    </row>
    <row r="8" spans="1:43" ht="6" customHeight="1" x14ac:dyDescent="0.2">
      <c r="A8" s="18"/>
      <c r="B8" s="326"/>
      <c r="C8" s="50"/>
      <c r="D8" s="29"/>
      <c r="E8" s="18"/>
      <c r="F8" s="18"/>
      <c r="G8" s="18"/>
      <c r="H8" s="18"/>
      <c r="I8" s="18"/>
      <c r="J8" s="18"/>
      <c r="K8" s="18"/>
      <c r="L8" s="18"/>
      <c r="M8" s="18"/>
      <c r="N8" s="18"/>
      <c r="O8" s="18"/>
      <c r="P8" s="18"/>
      <c r="Q8" s="18"/>
      <c r="R8" s="18"/>
      <c r="S8" s="18"/>
      <c r="T8" s="18"/>
      <c r="U8" s="50"/>
      <c r="V8" s="29"/>
      <c r="W8" s="18"/>
      <c r="X8" s="18"/>
      <c r="Y8" s="18"/>
      <c r="Z8" s="18"/>
      <c r="AA8" s="18"/>
      <c r="AB8" s="18"/>
      <c r="AC8" s="18"/>
      <c r="AD8" s="18"/>
      <c r="AE8" s="18"/>
      <c r="AF8" s="18"/>
      <c r="AG8" s="18"/>
      <c r="AH8" s="18"/>
      <c r="AI8" s="18"/>
      <c r="AJ8" s="18"/>
      <c r="AK8" s="18"/>
      <c r="AL8" s="26"/>
      <c r="AM8" s="50"/>
      <c r="AN8" s="29"/>
      <c r="AO8" s="18"/>
      <c r="AP8" s="18"/>
      <c r="AQ8" s="18"/>
    </row>
    <row r="9" spans="1:43" ht="11.25" customHeight="1" x14ac:dyDescent="0.2">
      <c r="A9" s="232"/>
      <c r="B9" s="328">
        <v>202</v>
      </c>
      <c r="C9" s="334"/>
      <c r="D9" s="55"/>
      <c r="E9" s="671" t="str">
        <f ca="1">VLOOKUP(INDIRECT(ADDRESS(ROW(),COLUMN()-3)),Language_Translations,MATCH(Language_Selected,Language_Options,0),FALSE)</f>
        <v>Do you have any sons or daughters to whom you have given birth who are now living with you?</v>
      </c>
      <c r="F9" s="671"/>
      <c r="G9" s="671"/>
      <c r="H9" s="671"/>
      <c r="I9" s="671"/>
      <c r="J9" s="671"/>
      <c r="K9" s="671"/>
      <c r="L9" s="671"/>
      <c r="M9" s="671"/>
      <c r="N9" s="671"/>
      <c r="O9" s="671"/>
      <c r="P9" s="671"/>
      <c r="Q9" s="671"/>
      <c r="R9" s="671"/>
      <c r="S9" s="671"/>
      <c r="T9" s="671"/>
      <c r="U9" s="108"/>
      <c r="V9" s="55"/>
      <c r="W9" s="232" t="s">
        <v>112</v>
      </c>
      <c r="X9" s="232"/>
      <c r="Y9" s="51" t="s">
        <v>9</v>
      </c>
      <c r="Z9" s="51"/>
      <c r="AA9" s="51"/>
      <c r="AB9" s="51"/>
      <c r="AC9" s="51"/>
      <c r="AD9" s="51"/>
      <c r="AE9" s="51"/>
      <c r="AF9" s="51"/>
      <c r="AG9" s="51"/>
      <c r="AH9" s="51"/>
      <c r="AI9" s="51"/>
      <c r="AJ9" s="51"/>
      <c r="AK9" s="51"/>
      <c r="AL9" s="89" t="s">
        <v>87</v>
      </c>
      <c r="AM9" s="334"/>
      <c r="AN9" s="55"/>
      <c r="AO9" s="232"/>
      <c r="AP9" s="232"/>
      <c r="AQ9" s="232"/>
    </row>
    <row r="10" spans="1:43" x14ac:dyDescent="0.2">
      <c r="A10" s="232"/>
      <c r="B10" s="328"/>
      <c r="C10" s="334"/>
      <c r="D10" s="55"/>
      <c r="E10" s="671"/>
      <c r="F10" s="671"/>
      <c r="G10" s="671"/>
      <c r="H10" s="671"/>
      <c r="I10" s="671"/>
      <c r="J10" s="671"/>
      <c r="K10" s="671"/>
      <c r="L10" s="671"/>
      <c r="M10" s="671"/>
      <c r="N10" s="671"/>
      <c r="O10" s="671"/>
      <c r="P10" s="671"/>
      <c r="Q10" s="671"/>
      <c r="R10" s="671"/>
      <c r="S10" s="671"/>
      <c r="T10" s="671"/>
      <c r="U10" s="108"/>
      <c r="V10" s="55"/>
      <c r="W10" s="232" t="s">
        <v>113</v>
      </c>
      <c r="X10" s="232"/>
      <c r="Y10" s="51" t="s">
        <v>9</v>
      </c>
      <c r="Z10" s="51"/>
      <c r="AA10" s="51"/>
      <c r="AB10" s="51"/>
      <c r="AC10" s="51"/>
      <c r="AD10" s="51"/>
      <c r="AE10" s="51"/>
      <c r="AF10" s="51"/>
      <c r="AG10" s="51"/>
      <c r="AH10" s="51"/>
      <c r="AI10" s="51"/>
      <c r="AJ10" s="51"/>
      <c r="AK10" s="51"/>
      <c r="AL10" s="89" t="s">
        <v>89</v>
      </c>
      <c r="AM10" s="334"/>
      <c r="AN10" s="55"/>
      <c r="AO10" s="232"/>
      <c r="AP10" s="330">
        <v>204</v>
      </c>
      <c r="AQ10" s="232"/>
    </row>
    <row r="11" spans="1:43" ht="6" customHeight="1" x14ac:dyDescent="0.2">
      <c r="A11" s="91"/>
      <c r="B11" s="90"/>
      <c r="C11" s="52"/>
      <c r="D11" s="28"/>
      <c r="E11" s="91"/>
      <c r="F11" s="91"/>
      <c r="G11" s="91"/>
      <c r="H11" s="91"/>
      <c r="I11" s="91"/>
      <c r="J11" s="91"/>
      <c r="K11" s="91"/>
      <c r="L11" s="91"/>
      <c r="M11" s="91"/>
      <c r="N11" s="91"/>
      <c r="O11" s="91"/>
      <c r="P11" s="91"/>
      <c r="Q11" s="91"/>
      <c r="R11" s="91"/>
      <c r="S11" s="91"/>
      <c r="T11" s="91"/>
      <c r="U11" s="52"/>
      <c r="V11" s="28"/>
      <c r="W11" s="91"/>
      <c r="X11" s="91"/>
      <c r="Y11" s="91"/>
      <c r="Z11" s="91"/>
      <c r="AA11" s="91"/>
      <c r="AB11" s="91"/>
      <c r="AC11" s="91"/>
      <c r="AD11" s="91"/>
      <c r="AE11" s="91"/>
      <c r="AF11" s="91"/>
      <c r="AG11" s="91"/>
      <c r="AH11" s="91"/>
      <c r="AI11" s="91"/>
      <c r="AJ11" s="91"/>
      <c r="AK11" s="91"/>
      <c r="AL11" s="92"/>
      <c r="AM11" s="52"/>
      <c r="AN11" s="28"/>
      <c r="AO11" s="91"/>
      <c r="AP11" s="91"/>
      <c r="AQ11" s="91"/>
    </row>
    <row r="12" spans="1:43" ht="6" customHeight="1" x14ac:dyDescent="0.2">
      <c r="A12" s="18"/>
      <c r="B12" s="326"/>
      <c r="C12" s="50"/>
      <c r="D12" s="29"/>
      <c r="E12" s="18"/>
      <c r="F12" s="18"/>
      <c r="G12" s="18"/>
      <c r="H12" s="18"/>
      <c r="I12" s="18"/>
      <c r="J12" s="18"/>
      <c r="K12" s="18"/>
      <c r="L12" s="18"/>
      <c r="M12" s="18"/>
      <c r="N12" s="18"/>
      <c r="O12" s="18"/>
      <c r="P12" s="18"/>
      <c r="Q12" s="18"/>
      <c r="R12" s="18"/>
      <c r="S12" s="18"/>
      <c r="T12" s="18"/>
      <c r="U12" s="50"/>
      <c r="V12" s="29"/>
      <c r="W12" s="18"/>
      <c r="X12" s="18"/>
      <c r="Y12" s="18"/>
      <c r="Z12" s="18"/>
      <c r="AA12" s="18"/>
      <c r="AB12" s="18"/>
      <c r="AC12" s="18"/>
      <c r="AD12" s="18"/>
      <c r="AE12" s="18"/>
      <c r="AF12" s="18"/>
      <c r="AG12" s="18"/>
      <c r="AH12" s="18"/>
      <c r="AI12" s="18"/>
      <c r="AJ12" s="18"/>
      <c r="AK12" s="18"/>
      <c r="AL12" s="26"/>
      <c r="AM12" s="50"/>
      <c r="AN12" s="29"/>
      <c r="AO12" s="18"/>
      <c r="AP12" s="18"/>
      <c r="AQ12" s="18"/>
    </row>
    <row r="13" spans="1:43" ht="11.25" customHeight="1" x14ac:dyDescent="0.2">
      <c r="A13" s="232"/>
      <c r="B13" s="328">
        <v>203</v>
      </c>
      <c r="C13" s="334"/>
      <c r="D13" s="55"/>
      <c r="E13" s="4" t="s">
        <v>148</v>
      </c>
      <c r="F13" s="671" t="str">
        <f ca="1">VLOOKUP(CONCATENATE($B$13&amp;INDIRECT(ADDRESS(ROW(),COLUMN()-1))),Language_Translations,MATCH(Language_Selected,Language_Options,0),FALSE)</f>
        <v xml:space="preserve">How many sons live with you? </v>
      </c>
      <c r="G13" s="671"/>
      <c r="H13" s="671"/>
      <c r="I13" s="671"/>
      <c r="J13" s="671"/>
      <c r="K13" s="671"/>
      <c r="L13" s="671"/>
      <c r="M13" s="671"/>
      <c r="N13" s="671"/>
      <c r="O13" s="671"/>
      <c r="P13" s="671"/>
      <c r="Q13" s="671"/>
      <c r="R13" s="671"/>
      <c r="S13" s="671"/>
      <c r="T13" s="671"/>
      <c r="U13" s="334"/>
      <c r="V13" s="55"/>
      <c r="Y13" s="368"/>
      <c r="Z13" s="368"/>
      <c r="AA13" s="368"/>
      <c r="AB13" s="368"/>
      <c r="AD13" s="232"/>
      <c r="AE13" s="232"/>
      <c r="AF13" s="232"/>
      <c r="AG13" s="232"/>
      <c r="AH13" s="232"/>
      <c r="AI13" s="29"/>
      <c r="AJ13" s="50"/>
      <c r="AK13" s="29"/>
      <c r="AL13" s="23"/>
      <c r="AM13" s="334"/>
      <c r="AN13" s="55"/>
      <c r="AO13" s="232"/>
      <c r="AP13" s="232"/>
      <c r="AQ13" s="232"/>
    </row>
    <row r="14" spans="1:43" ht="11.25" customHeight="1" x14ac:dyDescent="0.2">
      <c r="A14" s="232"/>
      <c r="C14" s="334"/>
      <c r="D14" s="55"/>
      <c r="E14" s="4"/>
      <c r="F14" s="671"/>
      <c r="G14" s="671"/>
      <c r="H14" s="671"/>
      <c r="I14" s="671"/>
      <c r="J14" s="671"/>
      <c r="K14" s="671"/>
      <c r="L14" s="671"/>
      <c r="M14" s="671"/>
      <c r="N14" s="671"/>
      <c r="O14" s="671"/>
      <c r="P14" s="671"/>
      <c r="Q14" s="671"/>
      <c r="R14" s="671"/>
      <c r="S14" s="671"/>
      <c r="T14" s="671"/>
      <c r="U14" s="108"/>
      <c r="V14" s="55"/>
      <c r="W14" s="232" t="s">
        <v>148</v>
      </c>
      <c r="X14" s="232" t="s">
        <v>149</v>
      </c>
      <c r="Y14" s="368"/>
      <c r="Z14" s="368"/>
      <c r="AA14" s="368"/>
      <c r="AB14" s="368"/>
      <c r="AC14" s="51" t="s">
        <v>9</v>
      </c>
      <c r="AD14" s="51"/>
      <c r="AE14" s="51"/>
      <c r="AF14" s="51"/>
      <c r="AG14" s="51"/>
      <c r="AH14" s="51"/>
      <c r="AI14" s="28"/>
      <c r="AJ14" s="52"/>
      <c r="AK14" s="28"/>
      <c r="AL14" s="24"/>
      <c r="AM14" s="334"/>
      <c r="AN14" s="55"/>
      <c r="AO14" s="232"/>
      <c r="AP14" s="232"/>
      <c r="AQ14" s="232"/>
    </row>
    <row r="15" spans="1:43" ht="11.25" customHeight="1" x14ac:dyDescent="0.2">
      <c r="A15" s="232"/>
      <c r="B15" s="328"/>
      <c r="C15" s="334"/>
      <c r="D15" s="55"/>
      <c r="E15" s="369" t="s">
        <v>150</v>
      </c>
      <c r="F15" s="671" t="str">
        <f ca="1">VLOOKUP(CONCATENATE($B$13&amp;INDIRECT(ADDRESS(ROW(),COLUMN()-1))),Language_Translations,MATCH(Language_Selected,Language_Options,0),FALSE)</f>
        <v>And how many daughters live with you?</v>
      </c>
      <c r="G15" s="671"/>
      <c r="H15" s="671"/>
      <c r="I15" s="671"/>
      <c r="J15" s="671"/>
      <c r="K15" s="671"/>
      <c r="L15" s="671"/>
      <c r="M15" s="671"/>
      <c r="N15" s="671"/>
      <c r="O15" s="671"/>
      <c r="P15" s="671"/>
      <c r="Q15" s="671"/>
      <c r="R15" s="671"/>
      <c r="S15" s="671"/>
      <c r="T15" s="671"/>
      <c r="U15" s="108"/>
      <c r="V15" s="55"/>
      <c r="W15" s="232"/>
      <c r="X15" s="232"/>
      <c r="Y15" s="232"/>
      <c r="Z15" s="232"/>
      <c r="AA15" s="232"/>
      <c r="AB15" s="232"/>
      <c r="AC15" s="232"/>
      <c r="AD15" s="232"/>
      <c r="AF15" s="232"/>
      <c r="AG15" s="232"/>
      <c r="AH15" s="232"/>
      <c r="AI15" s="29"/>
      <c r="AJ15" s="50"/>
      <c r="AK15" s="29"/>
      <c r="AL15" s="23"/>
      <c r="AM15" s="334"/>
      <c r="AN15" s="55"/>
      <c r="AO15" s="232"/>
      <c r="AP15" s="232"/>
      <c r="AQ15" s="232"/>
    </row>
    <row r="16" spans="1:43" ht="11.25" customHeight="1" x14ac:dyDescent="0.2">
      <c r="A16" s="232"/>
      <c r="B16" s="328"/>
      <c r="C16" s="334"/>
      <c r="D16" s="55"/>
      <c r="E16" s="369"/>
      <c r="F16" s="671"/>
      <c r="G16" s="671"/>
      <c r="H16" s="671"/>
      <c r="I16" s="671"/>
      <c r="J16" s="671"/>
      <c r="K16" s="671"/>
      <c r="L16" s="671"/>
      <c r="M16" s="671"/>
      <c r="N16" s="671"/>
      <c r="O16" s="671"/>
      <c r="P16" s="671"/>
      <c r="Q16" s="671"/>
      <c r="R16" s="671"/>
      <c r="S16" s="671"/>
      <c r="T16" s="671"/>
      <c r="U16" s="108"/>
      <c r="V16" s="55"/>
      <c r="W16" t="s">
        <v>150</v>
      </c>
      <c r="X16" s="232" t="s">
        <v>151</v>
      </c>
      <c r="Y16" s="232"/>
      <c r="Z16" s="232"/>
      <c r="AA16" s="232"/>
      <c r="AB16" s="232"/>
      <c r="AC16" s="232"/>
      <c r="AD16" s="232"/>
      <c r="AF16" s="51" t="s">
        <v>9</v>
      </c>
      <c r="AG16" s="51"/>
      <c r="AH16" s="51"/>
      <c r="AI16" s="28"/>
      <c r="AJ16" s="52"/>
      <c r="AK16" s="28"/>
      <c r="AL16" s="24"/>
      <c r="AM16" s="334"/>
      <c r="AN16" s="55"/>
      <c r="AO16" s="232"/>
      <c r="AP16" s="232"/>
      <c r="AQ16" s="232"/>
    </row>
    <row r="17" spans="1:43" x14ac:dyDescent="0.2">
      <c r="A17" s="232"/>
      <c r="B17" s="328"/>
      <c r="C17" s="334"/>
      <c r="D17" s="55"/>
      <c r="F17" s="670" t="s">
        <v>152</v>
      </c>
      <c r="G17" s="670"/>
      <c r="H17" s="670"/>
      <c r="I17" s="670"/>
      <c r="J17" s="670"/>
      <c r="K17" s="670"/>
      <c r="L17" s="670"/>
      <c r="M17" s="670"/>
      <c r="N17" s="670"/>
      <c r="O17" s="670"/>
      <c r="P17" s="670"/>
      <c r="Q17" s="670"/>
      <c r="R17" s="670"/>
      <c r="S17" s="670"/>
      <c r="T17" s="670"/>
      <c r="U17" s="108"/>
      <c r="V17" s="55"/>
      <c r="W17" s="232"/>
      <c r="X17" s="232"/>
      <c r="Y17" s="232"/>
      <c r="Z17" s="232"/>
      <c r="AA17" s="232"/>
      <c r="AB17" s="232"/>
      <c r="AC17" s="232"/>
      <c r="AD17" s="232"/>
      <c r="AE17" s="232"/>
      <c r="AF17" s="232"/>
      <c r="AG17" s="232"/>
      <c r="AH17" s="232"/>
      <c r="AI17" s="232"/>
      <c r="AJ17" s="232"/>
      <c r="AK17" s="232"/>
      <c r="AL17" s="88"/>
      <c r="AM17" s="334"/>
      <c r="AN17" s="55"/>
      <c r="AO17" s="232"/>
      <c r="AP17" s="232"/>
      <c r="AQ17" s="232"/>
    </row>
    <row r="18" spans="1:43" ht="6" customHeight="1" x14ac:dyDescent="0.2">
      <c r="A18" s="91"/>
      <c r="B18" s="90"/>
      <c r="C18" s="52"/>
      <c r="D18" s="28"/>
      <c r="E18" s="91"/>
      <c r="F18" s="91"/>
      <c r="G18" s="91"/>
      <c r="H18" s="91"/>
      <c r="I18" s="91"/>
      <c r="J18" s="91"/>
      <c r="K18" s="91"/>
      <c r="L18" s="91"/>
      <c r="M18" s="91"/>
      <c r="N18" s="91"/>
      <c r="O18" s="91"/>
      <c r="P18" s="91"/>
      <c r="Q18" s="91"/>
      <c r="R18" s="91"/>
      <c r="S18" s="91"/>
      <c r="T18" s="91"/>
      <c r="U18" s="52"/>
      <c r="V18" s="28"/>
      <c r="W18" s="91"/>
      <c r="X18" s="91"/>
      <c r="Y18" s="91"/>
      <c r="Z18" s="91"/>
      <c r="AA18" s="91"/>
      <c r="AB18" s="91"/>
      <c r="AC18" s="91"/>
      <c r="AD18" s="91"/>
      <c r="AE18" s="91"/>
      <c r="AF18" s="91"/>
      <c r="AG18" s="91"/>
      <c r="AH18" s="91"/>
      <c r="AI18" s="91"/>
      <c r="AJ18" s="91"/>
      <c r="AK18" s="91"/>
      <c r="AL18" s="92"/>
      <c r="AM18" s="52"/>
      <c r="AN18" s="28"/>
      <c r="AO18" s="91"/>
      <c r="AP18" s="91"/>
      <c r="AQ18" s="91"/>
    </row>
    <row r="19" spans="1:43" ht="6" customHeight="1" x14ac:dyDescent="0.2">
      <c r="A19" s="18"/>
      <c r="B19" s="326"/>
      <c r="C19" s="50"/>
      <c r="D19" s="29"/>
      <c r="E19" s="18"/>
      <c r="F19" s="18"/>
      <c r="G19" s="18"/>
      <c r="H19" s="18"/>
      <c r="I19" s="18"/>
      <c r="J19" s="18"/>
      <c r="K19" s="18"/>
      <c r="L19" s="18"/>
      <c r="M19" s="18"/>
      <c r="N19" s="18"/>
      <c r="O19" s="18"/>
      <c r="P19" s="18"/>
      <c r="Q19" s="18"/>
      <c r="R19" s="18"/>
      <c r="S19" s="18"/>
      <c r="T19" s="18"/>
      <c r="U19" s="50"/>
      <c r="V19" s="29"/>
      <c r="W19" s="18"/>
      <c r="X19" s="18"/>
      <c r="Y19" s="18"/>
      <c r="Z19" s="18"/>
      <c r="AA19" s="18"/>
      <c r="AB19" s="18"/>
      <c r="AC19" s="18"/>
      <c r="AD19" s="18"/>
      <c r="AE19" s="18"/>
      <c r="AF19" s="18"/>
      <c r="AG19" s="18"/>
      <c r="AH19" s="18"/>
      <c r="AI19" s="18"/>
      <c r="AJ19" s="18"/>
      <c r="AK19" s="18"/>
      <c r="AL19" s="26"/>
      <c r="AM19" s="50"/>
      <c r="AN19" s="29"/>
      <c r="AO19" s="18"/>
      <c r="AP19" s="18"/>
      <c r="AQ19" s="18"/>
    </row>
    <row r="20" spans="1:43" ht="11.25" customHeight="1" x14ac:dyDescent="0.2">
      <c r="A20" s="232"/>
      <c r="B20" s="328">
        <v>204</v>
      </c>
      <c r="C20" s="334"/>
      <c r="D20" s="55"/>
      <c r="E20" s="671" t="str">
        <f ca="1">VLOOKUP(INDIRECT(ADDRESS(ROW(),COLUMN()-3)),Language_Translations,MATCH(Language_Selected,Language_Options,0),FALSE)</f>
        <v>Do you have any sons or daughters to whom you have given birth who are alive but do not live with you?</v>
      </c>
      <c r="F20" s="671"/>
      <c r="G20" s="671"/>
      <c r="H20" s="671"/>
      <c r="I20" s="671"/>
      <c r="J20" s="671"/>
      <c r="K20" s="671"/>
      <c r="L20" s="671"/>
      <c r="M20" s="671"/>
      <c r="N20" s="671"/>
      <c r="O20" s="671"/>
      <c r="P20" s="671"/>
      <c r="Q20" s="671"/>
      <c r="R20" s="671"/>
      <c r="S20" s="671"/>
      <c r="T20" s="671"/>
      <c r="U20" s="108"/>
      <c r="V20" s="55"/>
      <c r="W20" s="232" t="s">
        <v>112</v>
      </c>
      <c r="X20" s="232"/>
      <c r="Y20" s="51" t="s">
        <v>9</v>
      </c>
      <c r="Z20" s="51"/>
      <c r="AA20" s="51"/>
      <c r="AB20" s="51"/>
      <c r="AC20" s="51"/>
      <c r="AD20" s="51"/>
      <c r="AE20" s="51"/>
      <c r="AF20" s="51"/>
      <c r="AG20" s="51"/>
      <c r="AH20" s="51"/>
      <c r="AI20" s="51"/>
      <c r="AJ20" s="51"/>
      <c r="AK20" s="51"/>
      <c r="AL20" s="89" t="s">
        <v>87</v>
      </c>
      <c r="AM20" s="334"/>
      <c r="AN20" s="55"/>
      <c r="AO20" s="232"/>
      <c r="AP20" s="232"/>
      <c r="AQ20" s="232"/>
    </row>
    <row r="21" spans="1:43" x14ac:dyDescent="0.2">
      <c r="A21" s="232"/>
      <c r="B21" s="328"/>
      <c r="C21" s="334"/>
      <c r="D21" s="55"/>
      <c r="E21" s="671"/>
      <c r="F21" s="671"/>
      <c r="G21" s="671"/>
      <c r="H21" s="671"/>
      <c r="I21" s="671"/>
      <c r="J21" s="671"/>
      <c r="K21" s="671"/>
      <c r="L21" s="671"/>
      <c r="M21" s="671"/>
      <c r="N21" s="671"/>
      <c r="O21" s="671"/>
      <c r="P21" s="671"/>
      <c r="Q21" s="671"/>
      <c r="R21" s="671"/>
      <c r="S21" s="671"/>
      <c r="T21" s="671"/>
      <c r="U21" s="108"/>
      <c r="V21" s="55"/>
      <c r="W21" s="232" t="s">
        <v>113</v>
      </c>
      <c r="X21" s="232"/>
      <c r="Y21" s="51" t="s">
        <v>9</v>
      </c>
      <c r="Z21" s="51"/>
      <c r="AA21" s="51"/>
      <c r="AB21" s="51"/>
      <c r="AC21" s="51"/>
      <c r="AD21" s="51"/>
      <c r="AE21" s="51"/>
      <c r="AF21" s="51"/>
      <c r="AG21" s="51"/>
      <c r="AH21" s="51"/>
      <c r="AI21" s="51"/>
      <c r="AJ21" s="51"/>
      <c r="AK21" s="51"/>
      <c r="AL21" s="89" t="s">
        <v>89</v>
      </c>
      <c r="AM21" s="334"/>
      <c r="AN21" s="55"/>
      <c r="AO21" s="232"/>
      <c r="AP21" s="330">
        <v>206</v>
      </c>
      <c r="AQ21" s="232"/>
    </row>
    <row r="22" spans="1:43" ht="6" customHeight="1" x14ac:dyDescent="0.2">
      <c r="A22" s="91"/>
      <c r="B22" s="90"/>
      <c r="C22" s="52"/>
      <c r="D22" s="28"/>
      <c r="E22" s="91"/>
      <c r="F22" s="91"/>
      <c r="G22" s="91"/>
      <c r="H22" s="91"/>
      <c r="I22" s="91"/>
      <c r="J22" s="91"/>
      <c r="K22" s="91"/>
      <c r="L22" s="91"/>
      <c r="M22" s="91"/>
      <c r="N22" s="91"/>
      <c r="O22" s="91"/>
      <c r="P22" s="91"/>
      <c r="Q22" s="91"/>
      <c r="R22" s="91"/>
      <c r="S22" s="91"/>
      <c r="T22" s="91"/>
      <c r="U22" s="52"/>
      <c r="V22" s="28"/>
      <c r="W22" s="91"/>
      <c r="X22" s="91"/>
      <c r="Y22" s="91"/>
      <c r="Z22" s="91"/>
      <c r="AA22" s="91"/>
      <c r="AB22" s="91"/>
      <c r="AC22" s="91"/>
      <c r="AD22" s="91"/>
      <c r="AE22" s="91"/>
      <c r="AF22" s="91"/>
      <c r="AG22" s="91"/>
      <c r="AH22" s="91"/>
      <c r="AI22" s="91"/>
      <c r="AJ22" s="91"/>
      <c r="AK22" s="91"/>
      <c r="AL22" s="92"/>
      <c r="AM22" s="52"/>
      <c r="AN22" s="28"/>
      <c r="AO22" s="91"/>
      <c r="AP22" s="91"/>
      <c r="AQ22" s="91"/>
    </row>
    <row r="23" spans="1:43" ht="6" customHeight="1" x14ac:dyDescent="0.2">
      <c r="A23" s="18"/>
      <c r="B23" s="326"/>
      <c r="C23" s="50"/>
      <c r="D23" s="29"/>
      <c r="E23" s="18"/>
      <c r="F23" s="18"/>
      <c r="G23" s="18"/>
      <c r="H23" s="18"/>
      <c r="I23" s="18"/>
      <c r="J23" s="18"/>
      <c r="K23" s="18"/>
      <c r="L23" s="18"/>
      <c r="M23" s="18"/>
      <c r="N23" s="18"/>
      <c r="O23" s="18"/>
      <c r="P23" s="18"/>
      <c r="Q23" s="18"/>
      <c r="R23" s="18"/>
      <c r="S23" s="18"/>
      <c r="T23" s="18"/>
      <c r="U23" s="50"/>
      <c r="V23" s="29"/>
      <c r="W23" s="18"/>
      <c r="X23" s="18"/>
      <c r="Y23" s="18"/>
      <c r="Z23" s="18"/>
      <c r="AA23" s="18"/>
      <c r="AB23" s="18"/>
      <c r="AC23" s="18"/>
      <c r="AD23" s="18"/>
      <c r="AE23" s="18"/>
      <c r="AF23" s="18"/>
      <c r="AG23" s="18"/>
      <c r="AH23" s="18"/>
      <c r="AI23" s="18"/>
      <c r="AJ23" s="18"/>
      <c r="AK23" s="18"/>
      <c r="AL23" s="26"/>
      <c r="AM23" s="50"/>
      <c r="AN23" s="29"/>
      <c r="AO23" s="18"/>
      <c r="AP23" s="18"/>
      <c r="AQ23" s="18"/>
    </row>
    <row r="24" spans="1:43" ht="11.25" customHeight="1" x14ac:dyDescent="0.2">
      <c r="A24" s="232"/>
      <c r="B24" s="328">
        <v>205</v>
      </c>
      <c r="C24" s="334"/>
      <c r="D24" s="55"/>
      <c r="E24" s="232" t="s">
        <v>148</v>
      </c>
      <c r="F24" s="671" t="str">
        <f ca="1">VLOOKUP(CONCATENATE($B$24&amp;INDIRECT(ADDRESS(ROW(),COLUMN()-1))),Language_Translations,MATCH(Language_Selected,Language_Options,0),FALSE)</f>
        <v>How many sons are alive but do not live with you?</v>
      </c>
      <c r="G24" s="671"/>
      <c r="H24" s="671"/>
      <c r="I24" s="671"/>
      <c r="J24" s="671"/>
      <c r="K24" s="671"/>
      <c r="L24" s="671"/>
      <c r="M24" s="671"/>
      <c r="N24" s="671"/>
      <c r="O24" s="671"/>
      <c r="P24" s="671"/>
      <c r="Q24" s="671"/>
      <c r="R24" s="671"/>
      <c r="S24" s="671"/>
      <c r="T24" s="671"/>
      <c r="U24" s="334"/>
      <c r="V24" s="55"/>
      <c r="AI24" s="29"/>
      <c r="AJ24" s="50"/>
      <c r="AK24" s="29"/>
      <c r="AL24" s="23"/>
      <c r="AM24" s="334"/>
      <c r="AN24" s="55"/>
      <c r="AO24" s="232"/>
      <c r="AP24" s="232"/>
      <c r="AQ24" s="232"/>
    </row>
    <row r="25" spans="1:43" ht="11.25" customHeight="1" x14ac:dyDescent="0.2">
      <c r="A25" s="232"/>
      <c r="C25" s="334"/>
      <c r="D25" s="55"/>
      <c r="F25" s="671"/>
      <c r="G25" s="671"/>
      <c r="H25" s="671"/>
      <c r="I25" s="671"/>
      <c r="J25" s="671"/>
      <c r="K25" s="671"/>
      <c r="L25" s="671"/>
      <c r="M25" s="671"/>
      <c r="N25" s="671"/>
      <c r="O25" s="671"/>
      <c r="P25" s="671"/>
      <c r="Q25" s="671"/>
      <c r="R25" s="671"/>
      <c r="S25" s="671"/>
      <c r="T25" s="671"/>
      <c r="U25" s="108"/>
      <c r="V25" s="55"/>
      <c r="W25" s="232" t="s">
        <v>148</v>
      </c>
      <c r="X25" s="232" t="s">
        <v>153</v>
      </c>
      <c r="Y25" s="232"/>
      <c r="Z25" s="232"/>
      <c r="AA25" s="232"/>
      <c r="AB25" s="232"/>
      <c r="AC25" s="232"/>
      <c r="AE25" s="51" t="s">
        <v>9</v>
      </c>
      <c r="AF25" s="111"/>
      <c r="AG25" s="51"/>
      <c r="AH25" s="51"/>
      <c r="AI25" s="28"/>
      <c r="AJ25" s="52"/>
      <c r="AK25" s="28"/>
      <c r="AL25" s="24"/>
      <c r="AM25" s="334"/>
      <c r="AN25" s="55"/>
      <c r="AO25" s="232"/>
      <c r="AP25" s="232"/>
      <c r="AQ25" s="232"/>
    </row>
    <row r="26" spans="1:43" ht="11.25" customHeight="1" x14ac:dyDescent="0.2">
      <c r="A26" s="232"/>
      <c r="B26" s="328"/>
      <c r="C26" s="334"/>
      <c r="D26" s="55"/>
      <c r="E26" t="s">
        <v>150</v>
      </c>
      <c r="F26" s="671" t="str">
        <f ca="1">VLOOKUP(CONCATENATE($B$24&amp;INDIRECT(ADDRESS(ROW(),COLUMN()-1))),Language_Translations,MATCH(Language_Selected,Language_Options,0),FALSE)</f>
        <v>And how many daughters are alive but do not live with you?</v>
      </c>
      <c r="G26" s="671"/>
      <c r="H26" s="671"/>
      <c r="I26" s="671"/>
      <c r="J26" s="671"/>
      <c r="K26" s="671"/>
      <c r="L26" s="671"/>
      <c r="M26" s="671"/>
      <c r="N26" s="671"/>
      <c r="O26" s="671"/>
      <c r="P26" s="671"/>
      <c r="Q26" s="671"/>
      <c r="R26" s="671"/>
      <c r="S26" s="671"/>
      <c r="T26" s="671"/>
      <c r="U26" s="108"/>
      <c r="V26" s="55"/>
      <c r="X26" s="232"/>
      <c r="Y26" s="232"/>
      <c r="Z26" s="232"/>
      <c r="AA26" s="232"/>
      <c r="AB26" s="232"/>
      <c r="AC26" s="232"/>
      <c r="AD26" s="232"/>
      <c r="AE26" s="232"/>
      <c r="AF26" s="232"/>
      <c r="AG26" s="232"/>
      <c r="AH26" s="232"/>
      <c r="AI26" s="29"/>
      <c r="AJ26" s="50"/>
      <c r="AK26" s="29"/>
      <c r="AL26" s="23"/>
      <c r="AM26" s="334"/>
      <c r="AN26" s="55"/>
      <c r="AO26" s="232"/>
      <c r="AP26" s="232"/>
      <c r="AQ26" s="232"/>
    </row>
    <row r="27" spans="1:43" ht="11.25" customHeight="1" x14ac:dyDescent="0.2">
      <c r="A27" s="232"/>
      <c r="B27" s="328"/>
      <c r="C27" s="334"/>
      <c r="D27" s="55"/>
      <c r="F27" s="671"/>
      <c r="G27" s="671"/>
      <c r="H27" s="671"/>
      <c r="I27" s="671"/>
      <c r="J27" s="671"/>
      <c r="K27" s="671"/>
      <c r="L27" s="671"/>
      <c r="M27" s="671"/>
      <c r="N27" s="671"/>
      <c r="O27" s="671"/>
      <c r="P27" s="671"/>
      <c r="Q27" s="671"/>
      <c r="R27" s="671"/>
      <c r="S27" s="671"/>
      <c r="T27" s="671"/>
      <c r="U27" s="108"/>
      <c r="V27" s="55"/>
      <c r="W27" t="s">
        <v>150</v>
      </c>
      <c r="X27" s="232" t="s">
        <v>154</v>
      </c>
      <c r="Y27" s="232"/>
      <c r="Z27" s="232"/>
      <c r="AA27" s="232"/>
      <c r="AB27" s="232"/>
      <c r="AC27" s="232"/>
      <c r="AD27" s="232"/>
      <c r="AE27" s="232"/>
      <c r="AG27" s="51" t="s">
        <v>9</v>
      </c>
      <c r="AH27" s="51"/>
      <c r="AI27" s="28"/>
      <c r="AJ27" s="52"/>
      <c r="AK27" s="28"/>
      <c r="AL27" s="24"/>
      <c r="AM27" s="334"/>
      <c r="AN27" s="55"/>
      <c r="AO27" s="232"/>
      <c r="AP27" s="232"/>
      <c r="AQ27" s="232"/>
    </row>
    <row r="28" spans="1:43" x14ac:dyDescent="0.2">
      <c r="A28" s="232"/>
      <c r="B28" s="328"/>
      <c r="C28" s="334"/>
      <c r="D28" s="55"/>
      <c r="F28" s="670" t="s">
        <v>152</v>
      </c>
      <c r="G28" s="670"/>
      <c r="H28" s="670"/>
      <c r="I28" s="670"/>
      <c r="J28" s="670"/>
      <c r="K28" s="670"/>
      <c r="L28" s="670"/>
      <c r="M28" s="670"/>
      <c r="N28" s="670"/>
      <c r="O28" s="670"/>
      <c r="P28" s="670"/>
      <c r="Q28" s="670"/>
      <c r="R28" s="670"/>
      <c r="S28" s="670"/>
      <c r="T28" s="670"/>
      <c r="U28" s="108"/>
      <c r="V28" s="55"/>
      <c r="W28" s="232"/>
      <c r="X28" s="232"/>
      <c r="Y28" s="232"/>
      <c r="Z28" s="232"/>
      <c r="AA28" s="232"/>
      <c r="AB28" s="232"/>
      <c r="AC28" s="232"/>
      <c r="AD28" s="232"/>
      <c r="AE28" s="232"/>
      <c r="AF28" s="232"/>
      <c r="AG28" s="232"/>
      <c r="AH28" s="232"/>
      <c r="AI28" s="232"/>
      <c r="AJ28" s="232"/>
      <c r="AK28" s="232"/>
      <c r="AL28" s="88"/>
      <c r="AM28" s="334"/>
      <c r="AN28" s="55"/>
      <c r="AO28" s="232"/>
      <c r="AP28" s="232"/>
      <c r="AQ28" s="232"/>
    </row>
    <row r="29" spans="1:43" ht="6" customHeight="1" x14ac:dyDescent="0.2">
      <c r="A29" s="91"/>
      <c r="B29" s="90"/>
      <c r="C29" s="52"/>
      <c r="D29" s="28"/>
      <c r="E29" s="91"/>
      <c r="F29" s="91"/>
      <c r="G29" s="91"/>
      <c r="H29" s="91"/>
      <c r="I29" s="91"/>
      <c r="J29" s="91"/>
      <c r="K29" s="91"/>
      <c r="L29" s="91"/>
      <c r="M29" s="91"/>
      <c r="N29" s="91"/>
      <c r="O29" s="91"/>
      <c r="P29" s="91"/>
      <c r="Q29" s="91"/>
      <c r="R29" s="91"/>
      <c r="S29" s="91"/>
      <c r="T29" s="91"/>
      <c r="U29" s="52"/>
      <c r="V29" s="28"/>
      <c r="W29" s="91"/>
      <c r="X29" s="91"/>
      <c r="Y29" s="91"/>
      <c r="Z29" s="91"/>
      <c r="AA29" s="91"/>
      <c r="AB29" s="91"/>
      <c r="AC29" s="91"/>
      <c r="AD29" s="91"/>
      <c r="AE29" s="91"/>
      <c r="AF29" s="91"/>
      <c r="AG29" s="91"/>
      <c r="AH29" s="91"/>
      <c r="AI29" s="91"/>
      <c r="AJ29" s="91"/>
      <c r="AK29" s="91"/>
      <c r="AL29" s="92"/>
      <c r="AM29" s="52"/>
      <c r="AN29" s="28"/>
      <c r="AO29" s="91"/>
      <c r="AP29" s="91"/>
      <c r="AQ29" s="91"/>
    </row>
    <row r="30" spans="1:43" ht="6" customHeight="1" x14ac:dyDescent="0.2">
      <c r="A30" s="18"/>
      <c r="B30" s="326"/>
      <c r="C30" s="50"/>
      <c r="D30" s="29"/>
      <c r="E30" s="18"/>
      <c r="F30" s="18"/>
      <c r="G30" s="18"/>
      <c r="H30" s="18"/>
      <c r="I30" s="18"/>
      <c r="J30" s="18"/>
      <c r="K30" s="18"/>
      <c r="L30" s="18"/>
      <c r="M30" s="18"/>
      <c r="N30" s="18"/>
      <c r="O30" s="18"/>
      <c r="P30" s="18"/>
      <c r="Q30" s="18"/>
      <c r="R30" s="18"/>
      <c r="S30" s="18"/>
      <c r="T30" s="18"/>
      <c r="U30" s="50"/>
      <c r="V30" s="29"/>
      <c r="W30" s="18"/>
      <c r="X30" s="18"/>
      <c r="Y30" s="18"/>
      <c r="Z30" s="18"/>
      <c r="AA30" s="18"/>
      <c r="AB30" s="18"/>
      <c r="AC30" s="18"/>
      <c r="AD30" s="18"/>
      <c r="AE30" s="18"/>
      <c r="AF30" s="18"/>
      <c r="AG30" s="18"/>
      <c r="AH30" s="18"/>
      <c r="AI30" s="18"/>
      <c r="AJ30" s="18"/>
      <c r="AK30" s="18"/>
      <c r="AL30" s="26"/>
      <c r="AM30" s="50"/>
      <c r="AN30" s="29"/>
      <c r="AO30" s="18"/>
      <c r="AP30" s="18"/>
      <c r="AQ30" s="18"/>
    </row>
    <row r="31" spans="1:43" ht="11.25" customHeight="1" x14ac:dyDescent="0.2">
      <c r="A31" s="232"/>
      <c r="B31" s="328">
        <v>206</v>
      </c>
      <c r="C31" s="334"/>
      <c r="D31" s="55"/>
      <c r="E31" s="671" t="str">
        <f ca="1">VLOOKUP(INDIRECT(ADDRESS(ROW(),COLUMN()-3)),Language_Translations,MATCH(Language_Selected,Language_Options,0),FALSE)</f>
        <v>Have you ever given birth to a boy or girl who was born alive but later died?
IF NO, PROBE: Any baby who cried, who made any movement, sound, or effort to breathe, or who showed any other signs of life even if for a very short time?</v>
      </c>
      <c r="F31" s="671"/>
      <c r="G31" s="671"/>
      <c r="H31" s="671"/>
      <c r="I31" s="671"/>
      <c r="J31" s="671"/>
      <c r="K31" s="671"/>
      <c r="L31" s="671"/>
      <c r="M31" s="671"/>
      <c r="N31" s="671"/>
      <c r="O31" s="671"/>
      <c r="P31" s="671"/>
      <c r="Q31" s="671"/>
      <c r="R31" s="671"/>
      <c r="S31" s="671"/>
      <c r="T31" s="671"/>
      <c r="U31" s="108"/>
      <c r="V31" s="55"/>
      <c r="W31" s="232"/>
      <c r="X31" s="232"/>
      <c r="Y31" s="232"/>
      <c r="Z31" s="232"/>
      <c r="AA31" s="232"/>
      <c r="AB31" s="232"/>
      <c r="AC31" s="232"/>
      <c r="AD31" s="232"/>
      <c r="AE31" s="232"/>
      <c r="AF31" s="232"/>
      <c r="AG31" s="232"/>
      <c r="AH31" s="232"/>
      <c r="AI31" s="232"/>
      <c r="AJ31" s="232"/>
      <c r="AK31" s="232"/>
      <c r="AL31" s="88"/>
      <c r="AM31" s="334"/>
      <c r="AN31" s="55"/>
      <c r="AO31" s="232"/>
      <c r="AP31" s="232"/>
      <c r="AQ31" s="232"/>
    </row>
    <row r="32" spans="1:43" x14ac:dyDescent="0.2">
      <c r="A32" s="232"/>
      <c r="B32" s="328"/>
      <c r="C32" s="334"/>
      <c r="D32" s="55"/>
      <c r="E32" s="671"/>
      <c r="F32" s="671"/>
      <c r="G32" s="671"/>
      <c r="H32" s="671"/>
      <c r="I32" s="671"/>
      <c r="J32" s="671"/>
      <c r="K32" s="671"/>
      <c r="L32" s="671"/>
      <c r="M32" s="671"/>
      <c r="N32" s="671"/>
      <c r="O32" s="671"/>
      <c r="P32" s="671"/>
      <c r="Q32" s="671"/>
      <c r="R32" s="671"/>
      <c r="S32" s="671"/>
      <c r="T32" s="671"/>
      <c r="U32" s="108"/>
      <c r="V32" s="55"/>
      <c r="W32" s="232"/>
      <c r="X32" s="232"/>
      <c r="Y32" s="232"/>
      <c r="Z32" s="232"/>
      <c r="AA32" s="232"/>
      <c r="AB32" s="232"/>
      <c r="AC32" s="232"/>
      <c r="AD32" s="232"/>
      <c r="AE32" s="232"/>
      <c r="AF32" s="232"/>
      <c r="AG32" s="232"/>
      <c r="AH32" s="232"/>
      <c r="AI32" s="232"/>
      <c r="AJ32" s="232"/>
      <c r="AK32" s="232"/>
      <c r="AL32" s="88"/>
      <c r="AM32" s="334"/>
      <c r="AN32" s="55"/>
      <c r="AO32" s="232"/>
      <c r="AP32" s="232"/>
      <c r="AQ32" s="232"/>
    </row>
    <row r="33" spans="1:43" x14ac:dyDescent="0.2">
      <c r="A33" s="232"/>
      <c r="B33" s="328"/>
      <c r="C33" s="334"/>
      <c r="D33" s="55"/>
      <c r="E33" s="671"/>
      <c r="F33" s="671"/>
      <c r="G33" s="671"/>
      <c r="H33" s="671"/>
      <c r="I33" s="671"/>
      <c r="J33" s="671"/>
      <c r="K33" s="671"/>
      <c r="L33" s="671"/>
      <c r="M33" s="671"/>
      <c r="N33" s="671"/>
      <c r="O33" s="671"/>
      <c r="P33" s="671"/>
      <c r="Q33" s="671"/>
      <c r="R33" s="671"/>
      <c r="S33" s="671"/>
      <c r="T33" s="671"/>
      <c r="U33" s="334"/>
      <c r="V33" s="55"/>
      <c r="W33" s="232" t="s">
        <v>112</v>
      </c>
      <c r="X33" s="232"/>
      <c r="Y33" s="51" t="s">
        <v>9</v>
      </c>
      <c r="Z33" s="51"/>
      <c r="AA33" s="51"/>
      <c r="AB33" s="51"/>
      <c r="AC33" s="51"/>
      <c r="AD33" s="51"/>
      <c r="AE33" s="51"/>
      <c r="AF33" s="51"/>
      <c r="AG33" s="51"/>
      <c r="AH33" s="51"/>
      <c r="AI33" s="51"/>
      <c r="AJ33" s="51"/>
      <c r="AK33" s="51"/>
      <c r="AL33" s="89" t="s">
        <v>87</v>
      </c>
      <c r="AM33" s="334"/>
      <c r="AN33" s="55"/>
      <c r="AO33" s="232"/>
      <c r="AP33" s="232"/>
      <c r="AQ33" s="232"/>
    </row>
    <row r="34" spans="1:43" ht="11.25" customHeight="1" x14ac:dyDescent="0.2">
      <c r="A34" s="232"/>
      <c r="B34" s="328"/>
      <c r="C34" s="334"/>
      <c r="D34" s="55"/>
      <c r="E34" s="671"/>
      <c r="F34" s="671"/>
      <c r="G34" s="671"/>
      <c r="H34" s="671"/>
      <c r="I34" s="671"/>
      <c r="J34" s="671"/>
      <c r="K34" s="671"/>
      <c r="L34" s="671"/>
      <c r="M34" s="671"/>
      <c r="N34" s="671"/>
      <c r="O34" s="671"/>
      <c r="P34" s="671"/>
      <c r="Q34" s="671"/>
      <c r="R34" s="671"/>
      <c r="S34" s="671"/>
      <c r="T34" s="671"/>
      <c r="U34" s="108"/>
      <c r="V34" s="55"/>
      <c r="W34" s="232" t="s">
        <v>113</v>
      </c>
      <c r="X34" s="232"/>
      <c r="Y34" s="51" t="s">
        <v>9</v>
      </c>
      <c r="Z34" s="51"/>
      <c r="AA34" s="51"/>
      <c r="AB34" s="51"/>
      <c r="AC34" s="51"/>
      <c r="AD34" s="51"/>
      <c r="AE34" s="51"/>
      <c r="AF34" s="51"/>
      <c r="AG34" s="51"/>
      <c r="AH34" s="51"/>
      <c r="AI34" s="51"/>
      <c r="AJ34" s="51"/>
      <c r="AK34" s="51"/>
      <c r="AL34" s="89" t="s">
        <v>89</v>
      </c>
      <c r="AM34" s="334"/>
      <c r="AN34" s="55"/>
      <c r="AO34" s="232"/>
      <c r="AP34" s="330">
        <v>208</v>
      </c>
      <c r="AQ34" s="232"/>
    </row>
    <row r="35" spans="1:43" ht="11.25" customHeight="1" x14ac:dyDescent="0.2">
      <c r="A35" s="232"/>
      <c r="B35" s="328"/>
      <c r="C35" s="334"/>
      <c r="D35" s="55"/>
      <c r="E35" s="671"/>
      <c r="F35" s="671"/>
      <c r="G35" s="671"/>
      <c r="H35" s="671"/>
      <c r="I35" s="671"/>
      <c r="J35" s="671"/>
      <c r="K35" s="671"/>
      <c r="L35" s="671"/>
      <c r="M35" s="671"/>
      <c r="N35" s="671"/>
      <c r="O35" s="671"/>
      <c r="P35" s="671"/>
      <c r="Q35" s="671"/>
      <c r="R35" s="671"/>
      <c r="S35" s="671"/>
      <c r="T35" s="671"/>
      <c r="U35" s="108"/>
      <c r="V35" s="55"/>
      <c r="W35" s="232"/>
      <c r="X35" s="232"/>
      <c r="Y35" s="51"/>
      <c r="Z35" s="51"/>
      <c r="AA35" s="51"/>
      <c r="AB35" s="51"/>
      <c r="AC35" s="51"/>
      <c r="AD35" s="51"/>
      <c r="AE35" s="51"/>
      <c r="AF35" s="51"/>
      <c r="AG35" s="51"/>
      <c r="AH35" s="51"/>
      <c r="AI35" s="51"/>
      <c r="AJ35" s="51"/>
      <c r="AK35" s="51"/>
      <c r="AL35" s="89"/>
      <c r="AM35" s="334"/>
      <c r="AN35" s="55"/>
      <c r="AO35" s="232"/>
      <c r="AP35" s="330"/>
      <c r="AQ35" s="232"/>
    </row>
    <row r="36" spans="1:43" ht="11.25" customHeight="1" x14ac:dyDescent="0.2">
      <c r="A36" s="232"/>
      <c r="B36" s="328"/>
      <c r="C36" s="334"/>
      <c r="D36" s="55"/>
      <c r="E36" s="671"/>
      <c r="F36" s="671"/>
      <c r="G36" s="671"/>
      <c r="H36" s="671"/>
      <c r="I36" s="671"/>
      <c r="J36" s="671"/>
      <c r="K36" s="671"/>
      <c r="L36" s="671"/>
      <c r="M36" s="671"/>
      <c r="N36" s="671"/>
      <c r="O36" s="671"/>
      <c r="P36" s="671"/>
      <c r="Q36" s="671"/>
      <c r="R36" s="671"/>
      <c r="S36" s="671"/>
      <c r="T36" s="671"/>
      <c r="U36" s="108"/>
      <c r="V36" s="55"/>
      <c r="W36" s="232"/>
      <c r="X36" s="232"/>
      <c r="Y36" s="51"/>
      <c r="Z36" s="51"/>
      <c r="AA36" s="51"/>
      <c r="AB36" s="51"/>
      <c r="AC36" s="51"/>
      <c r="AD36" s="51"/>
      <c r="AE36" s="51"/>
      <c r="AF36" s="51"/>
      <c r="AG36" s="51"/>
      <c r="AH36" s="51"/>
      <c r="AI36" s="51"/>
      <c r="AJ36" s="51"/>
      <c r="AK36" s="51"/>
      <c r="AL36" s="89"/>
      <c r="AM36" s="334"/>
      <c r="AN36" s="55"/>
      <c r="AO36" s="232"/>
      <c r="AP36" s="330"/>
      <c r="AQ36" s="232"/>
    </row>
    <row r="37" spans="1:43" ht="6" customHeight="1" x14ac:dyDescent="0.2">
      <c r="A37" s="91"/>
      <c r="B37" s="90"/>
      <c r="C37" s="52"/>
      <c r="D37" s="28"/>
      <c r="E37" s="91"/>
      <c r="F37" s="91"/>
      <c r="G37" s="91"/>
      <c r="H37" s="91"/>
      <c r="I37" s="91"/>
      <c r="J37" s="91"/>
      <c r="K37" s="91"/>
      <c r="L37" s="91"/>
      <c r="M37" s="91"/>
      <c r="N37" s="91"/>
      <c r="O37" s="91"/>
      <c r="P37" s="91"/>
      <c r="Q37" s="91"/>
      <c r="R37" s="91"/>
      <c r="S37" s="91"/>
      <c r="T37" s="91"/>
      <c r="U37" s="52"/>
      <c r="V37" s="28"/>
      <c r="W37" s="91"/>
      <c r="X37" s="91"/>
      <c r="Y37" s="91"/>
      <c r="Z37" s="91"/>
      <c r="AA37" s="91"/>
      <c r="AB37" s="91"/>
      <c r="AC37" s="91"/>
      <c r="AD37" s="91"/>
      <c r="AE37" s="91"/>
      <c r="AF37" s="91"/>
      <c r="AG37" s="91"/>
      <c r="AH37" s="91"/>
      <c r="AI37" s="91"/>
      <c r="AJ37" s="91"/>
      <c r="AK37" s="91"/>
      <c r="AL37" s="92"/>
      <c r="AM37" s="52"/>
      <c r="AN37" s="28"/>
      <c r="AO37" s="91"/>
      <c r="AP37" s="91"/>
      <c r="AQ37" s="91"/>
    </row>
    <row r="38" spans="1:43" ht="6" customHeight="1" x14ac:dyDescent="0.2">
      <c r="A38" s="18"/>
      <c r="B38" s="326"/>
      <c r="C38" s="50"/>
      <c r="D38" s="29"/>
      <c r="E38" s="18"/>
      <c r="F38" s="18"/>
      <c r="G38" s="18"/>
      <c r="H38" s="18"/>
      <c r="I38" s="18"/>
      <c r="J38" s="18"/>
      <c r="K38" s="18"/>
      <c r="L38" s="18"/>
      <c r="M38" s="18"/>
      <c r="N38" s="18"/>
      <c r="O38" s="18"/>
      <c r="P38" s="18"/>
      <c r="Q38" s="18"/>
      <c r="R38" s="18"/>
      <c r="S38" s="18"/>
      <c r="T38" s="18"/>
      <c r="U38" s="50"/>
      <c r="V38" s="29"/>
      <c r="W38" s="18"/>
      <c r="X38" s="18"/>
      <c r="Y38" s="18"/>
      <c r="Z38" s="18"/>
      <c r="AA38" s="18"/>
      <c r="AB38" s="18"/>
      <c r="AC38" s="18"/>
      <c r="AD38" s="18"/>
      <c r="AE38" s="18"/>
      <c r="AF38" s="18"/>
      <c r="AG38" s="18"/>
      <c r="AH38" s="18"/>
      <c r="AI38" s="18"/>
      <c r="AJ38" s="18"/>
      <c r="AK38" s="18"/>
      <c r="AL38" s="26"/>
      <c r="AM38" s="50"/>
      <c r="AN38" s="29"/>
      <c r="AO38" s="18"/>
      <c r="AP38" s="18"/>
      <c r="AQ38" s="18"/>
    </row>
    <row r="39" spans="1:43" x14ac:dyDescent="0.2">
      <c r="A39" s="232"/>
      <c r="B39" s="328">
        <v>207</v>
      </c>
      <c r="C39" s="334"/>
      <c r="D39" s="55"/>
      <c r="E39" s="232" t="s">
        <v>148</v>
      </c>
      <c r="F39" s="671" t="str">
        <f ca="1">VLOOKUP(CONCATENATE($B$39&amp;INDIRECT(ADDRESS(ROW(),COLUMN()-1))),Language_Translations,MATCH(Language_Selected,Language_Options,0),FALSE)</f>
        <v>How many boys have died?</v>
      </c>
      <c r="G39" s="671"/>
      <c r="H39" s="671"/>
      <c r="I39" s="671"/>
      <c r="J39" s="671"/>
      <c r="K39" s="671"/>
      <c r="L39" s="671"/>
      <c r="M39" s="671"/>
      <c r="N39" s="671"/>
      <c r="O39" s="671"/>
      <c r="P39" s="671"/>
      <c r="Q39" s="671"/>
      <c r="R39" s="671"/>
      <c r="S39" s="671"/>
      <c r="T39" s="671"/>
      <c r="U39" s="334"/>
      <c r="V39" s="55"/>
      <c r="AE39" s="232"/>
      <c r="AF39" s="232"/>
      <c r="AG39" s="232"/>
      <c r="AH39" s="232"/>
      <c r="AI39" s="29"/>
      <c r="AJ39" s="50"/>
      <c r="AK39" s="29"/>
      <c r="AL39" s="23"/>
      <c r="AM39" s="334"/>
      <c r="AN39" s="55"/>
      <c r="AO39" s="232"/>
      <c r="AP39" s="232"/>
      <c r="AQ39" s="232"/>
    </row>
    <row r="40" spans="1:43" ht="11.25" customHeight="1" x14ac:dyDescent="0.2">
      <c r="A40" s="232"/>
      <c r="C40" s="334"/>
      <c r="D40" s="55"/>
      <c r="F40" s="671"/>
      <c r="G40" s="671"/>
      <c r="H40" s="671"/>
      <c r="I40" s="671"/>
      <c r="J40" s="671"/>
      <c r="K40" s="671"/>
      <c r="L40" s="671"/>
      <c r="M40" s="671"/>
      <c r="N40" s="671"/>
      <c r="O40" s="671"/>
      <c r="P40" s="671"/>
      <c r="Q40" s="671"/>
      <c r="R40" s="671"/>
      <c r="S40" s="671"/>
      <c r="T40" s="671"/>
      <c r="U40" s="108"/>
      <c r="V40" s="55"/>
      <c r="W40" s="232" t="s">
        <v>148</v>
      </c>
      <c r="X40" s="232" t="s">
        <v>155</v>
      </c>
      <c r="Y40" s="232"/>
      <c r="Z40" s="232"/>
      <c r="AA40" s="232"/>
      <c r="AB40" s="232"/>
      <c r="AC40" s="51" t="s">
        <v>9</v>
      </c>
      <c r="AD40" s="111"/>
      <c r="AE40" s="51"/>
      <c r="AF40" s="51"/>
      <c r="AG40" s="51"/>
      <c r="AH40" s="51"/>
      <c r="AI40" s="28"/>
      <c r="AJ40" s="52"/>
      <c r="AK40" s="28"/>
      <c r="AL40" s="24"/>
      <c r="AM40" s="334"/>
      <c r="AN40" s="55"/>
      <c r="AO40" s="232"/>
      <c r="AP40" s="232"/>
      <c r="AQ40" s="232"/>
    </row>
    <row r="41" spans="1:43" ht="11.25" customHeight="1" x14ac:dyDescent="0.2">
      <c r="A41" s="232"/>
      <c r="B41" s="328"/>
      <c r="C41" s="334"/>
      <c r="D41" s="55"/>
      <c r="E41" t="s">
        <v>150</v>
      </c>
      <c r="F41" s="671" t="str">
        <f ca="1">VLOOKUP(CONCATENATE($B$39&amp;INDIRECT(ADDRESS(ROW(),COLUMN()-1))),Language_Translations,MATCH(Language_Selected,Language_Options,0),FALSE)</f>
        <v>And how many girls have died?</v>
      </c>
      <c r="G41" s="671"/>
      <c r="H41" s="671"/>
      <c r="I41" s="671"/>
      <c r="J41" s="671"/>
      <c r="K41" s="671"/>
      <c r="L41" s="671"/>
      <c r="M41" s="671"/>
      <c r="N41" s="671"/>
      <c r="O41" s="671"/>
      <c r="P41" s="671"/>
      <c r="Q41" s="671"/>
      <c r="R41" s="671"/>
      <c r="S41" s="671"/>
      <c r="T41" s="671"/>
      <c r="U41" s="108"/>
      <c r="V41" s="55"/>
      <c r="X41" s="232"/>
      <c r="Y41" s="232"/>
      <c r="Z41" s="232"/>
      <c r="AA41" s="232"/>
      <c r="AB41" s="232"/>
      <c r="AC41" s="232"/>
      <c r="AE41" s="232"/>
      <c r="AF41" s="232"/>
      <c r="AG41" s="232"/>
      <c r="AH41" s="232"/>
      <c r="AI41" s="29"/>
      <c r="AJ41" s="50"/>
      <c r="AK41" s="29"/>
      <c r="AL41" s="23"/>
      <c r="AM41" s="334"/>
      <c r="AN41" s="55"/>
      <c r="AO41" s="232"/>
      <c r="AP41" s="232"/>
      <c r="AQ41" s="232"/>
    </row>
    <row r="42" spans="1:43" ht="11.25" customHeight="1" x14ac:dyDescent="0.2">
      <c r="A42" s="232"/>
      <c r="B42" s="328"/>
      <c r="C42" s="334"/>
      <c r="D42" s="55"/>
      <c r="F42" s="671"/>
      <c r="G42" s="671"/>
      <c r="H42" s="671"/>
      <c r="I42" s="671"/>
      <c r="J42" s="671"/>
      <c r="K42" s="671"/>
      <c r="L42" s="671"/>
      <c r="M42" s="671"/>
      <c r="N42" s="671"/>
      <c r="O42" s="671"/>
      <c r="P42" s="671"/>
      <c r="Q42" s="671"/>
      <c r="R42" s="671"/>
      <c r="S42" s="671"/>
      <c r="T42" s="671"/>
      <c r="U42" s="108"/>
      <c r="V42" s="55"/>
      <c r="W42" t="s">
        <v>150</v>
      </c>
      <c r="X42" s="232" t="s">
        <v>156</v>
      </c>
      <c r="Y42" s="232"/>
      <c r="Z42" s="232"/>
      <c r="AA42" s="232"/>
      <c r="AB42" s="232"/>
      <c r="AC42" s="51" t="s">
        <v>9</v>
      </c>
      <c r="AD42" s="51"/>
      <c r="AE42" s="51"/>
      <c r="AF42" s="51"/>
      <c r="AG42" s="51"/>
      <c r="AH42" s="51"/>
      <c r="AI42" s="28"/>
      <c r="AJ42" s="52"/>
      <c r="AK42" s="28"/>
      <c r="AL42" s="24"/>
      <c r="AM42" s="334"/>
      <c r="AN42" s="55"/>
      <c r="AO42" s="232"/>
      <c r="AP42" s="232"/>
      <c r="AQ42" s="232"/>
    </row>
    <row r="43" spans="1:43" x14ac:dyDescent="0.2">
      <c r="A43" s="232"/>
      <c r="B43" s="328"/>
      <c r="C43" s="334"/>
      <c r="D43" s="55"/>
      <c r="F43" s="670" t="s">
        <v>152</v>
      </c>
      <c r="G43" s="670"/>
      <c r="H43" s="670"/>
      <c r="I43" s="670"/>
      <c r="J43" s="670"/>
      <c r="K43" s="670"/>
      <c r="L43" s="670"/>
      <c r="M43" s="670"/>
      <c r="N43" s="670"/>
      <c r="O43" s="670"/>
      <c r="P43" s="670"/>
      <c r="Q43" s="670"/>
      <c r="R43" s="670"/>
      <c r="S43" s="670"/>
      <c r="T43" s="670"/>
      <c r="U43" s="108"/>
      <c r="V43" s="55"/>
      <c r="W43" s="232"/>
      <c r="X43" s="232"/>
      <c r="Y43" s="232"/>
      <c r="Z43" s="232"/>
      <c r="AA43" s="232"/>
      <c r="AB43" s="232"/>
      <c r="AC43" s="232"/>
      <c r="AD43" s="232"/>
      <c r="AE43" s="232"/>
      <c r="AF43" s="232"/>
      <c r="AG43" s="232"/>
      <c r="AH43" s="232"/>
      <c r="AI43" s="232"/>
      <c r="AJ43" s="232"/>
      <c r="AK43" s="232"/>
      <c r="AL43" s="88"/>
      <c r="AM43" s="334"/>
      <c r="AN43" s="55"/>
      <c r="AO43" s="232"/>
      <c r="AP43" s="232"/>
      <c r="AQ43" s="232"/>
    </row>
    <row r="44" spans="1:43" ht="6" customHeight="1" thickBot="1" x14ac:dyDescent="0.25">
      <c r="A44" s="85"/>
      <c r="B44" s="332"/>
      <c r="C44" s="86"/>
      <c r="D44" s="87"/>
      <c r="E44" s="85"/>
      <c r="F44" s="85"/>
      <c r="G44" s="85"/>
      <c r="H44" s="85"/>
      <c r="I44" s="85"/>
      <c r="J44" s="85"/>
      <c r="K44" s="85"/>
      <c r="L44" s="85"/>
      <c r="M44" s="85"/>
      <c r="N44" s="85"/>
      <c r="O44" s="85"/>
      <c r="P44" s="85"/>
      <c r="Q44" s="85"/>
      <c r="R44" s="85"/>
      <c r="S44" s="85"/>
      <c r="T44" s="85"/>
      <c r="U44" s="86"/>
      <c r="V44" s="87"/>
      <c r="W44" s="85"/>
      <c r="X44" s="85"/>
      <c r="Y44" s="85"/>
      <c r="Z44" s="85"/>
      <c r="AA44" s="85"/>
      <c r="AB44" s="85"/>
      <c r="AC44" s="85"/>
      <c r="AD44" s="85"/>
      <c r="AE44" s="85"/>
      <c r="AF44" s="85"/>
      <c r="AG44" s="85"/>
      <c r="AH44" s="85"/>
      <c r="AI44" s="85"/>
      <c r="AJ44" s="85"/>
      <c r="AK44" s="85"/>
      <c r="AL44" s="105"/>
      <c r="AM44" s="86"/>
      <c r="AN44" s="87"/>
      <c r="AO44" s="85"/>
      <c r="AP44" s="85"/>
      <c r="AQ44" s="85"/>
    </row>
    <row r="45" spans="1:43" ht="6" customHeight="1" x14ac:dyDescent="0.2">
      <c r="A45" s="96"/>
      <c r="B45" s="97"/>
      <c r="C45" s="98"/>
      <c r="D45" s="99"/>
      <c r="E45" s="1"/>
      <c r="F45" s="1"/>
      <c r="G45" s="1"/>
      <c r="H45" s="1"/>
      <c r="I45" s="1"/>
      <c r="J45" s="1"/>
      <c r="K45" s="1"/>
      <c r="L45" s="1"/>
      <c r="M45" s="1"/>
      <c r="N45" s="1"/>
      <c r="O45" s="1"/>
      <c r="P45" s="1"/>
      <c r="Q45" s="1"/>
      <c r="R45" s="1"/>
      <c r="S45" s="1"/>
      <c r="T45" s="1"/>
      <c r="U45" s="98"/>
      <c r="V45" s="99"/>
      <c r="W45" s="1"/>
      <c r="X45" s="1"/>
      <c r="Y45" s="1"/>
      <c r="Z45" s="1"/>
      <c r="AA45" s="1"/>
      <c r="AB45" s="1"/>
      <c r="AC45" s="1"/>
      <c r="AD45" s="1"/>
      <c r="AE45" s="1"/>
      <c r="AF45" s="1"/>
      <c r="AG45" s="1"/>
      <c r="AH45" s="1"/>
      <c r="AI45" s="1"/>
      <c r="AJ45" s="1"/>
      <c r="AK45" s="1"/>
      <c r="AL45" s="100"/>
      <c r="AM45" s="98"/>
      <c r="AN45" s="99"/>
      <c r="AO45" s="1"/>
      <c r="AP45" s="1"/>
      <c r="AQ45" s="101"/>
    </row>
    <row r="46" spans="1:43" x14ac:dyDescent="0.2">
      <c r="A46" s="102"/>
      <c r="B46" s="328">
        <v>208</v>
      </c>
      <c r="C46" s="334"/>
      <c r="D46" s="55"/>
      <c r="E46" s="670" t="s">
        <v>157</v>
      </c>
      <c r="F46" s="670"/>
      <c r="G46" s="670"/>
      <c r="H46" s="670"/>
      <c r="I46" s="670"/>
      <c r="J46" s="670"/>
      <c r="K46" s="670"/>
      <c r="L46" s="670"/>
      <c r="M46" s="670"/>
      <c r="N46" s="670"/>
      <c r="O46" s="670"/>
      <c r="P46" s="670"/>
      <c r="Q46" s="670"/>
      <c r="R46" s="670"/>
      <c r="S46" s="670"/>
      <c r="T46" s="670"/>
      <c r="U46" s="334"/>
      <c r="V46" s="55"/>
      <c r="W46" s="232"/>
      <c r="X46" s="232"/>
      <c r="Y46" s="232"/>
      <c r="Z46" s="232"/>
      <c r="AA46" s="232"/>
      <c r="AB46" s="232"/>
      <c r="AC46" s="232"/>
      <c r="AE46" s="232"/>
      <c r="AF46" s="232"/>
      <c r="AG46" s="232"/>
      <c r="AH46" s="232"/>
      <c r="AI46" s="29"/>
      <c r="AJ46" s="50"/>
      <c r="AK46" s="29"/>
      <c r="AL46" s="23"/>
      <c r="AM46" s="334"/>
      <c r="AN46" s="55"/>
      <c r="AO46" s="232"/>
      <c r="AP46" s="232"/>
      <c r="AQ46" s="103"/>
    </row>
    <row r="47" spans="1:43" x14ac:dyDescent="0.2">
      <c r="A47" s="102"/>
      <c r="B47" s="328"/>
      <c r="C47" s="334"/>
      <c r="D47" s="55"/>
      <c r="E47" s="670"/>
      <c r="F47" s="670"/>
      <c r="G47" s="670"/>
      <c r="H47" s="670"/>
      <c r="I47" s="670"/>
      <c r="J47" s="670"/>
      <c r="K47" s="670"/>
      <c r="L47" s="670"/>
      <c r="M47" s="670"/>
      <c r="N47" s="670"/>
      <c r="O47" s="670"/>
      <c r="P47" s="670"/>
      <c r="Q47" s="670"/>
      <c r="R47" s="670"/>
      <c r="S47" s="670"/>
      <c r="T47" s="670"/>
      <c r="U47" s="334"/>
      <c r="V47" s="55"/>
      <c r="W47" s="232" t="s">
        <v>158</v>
      </c>
      <c r="X47" s="232"/>
      <c r="Y47" s="232"/>
      <c r="Z47" s="232"/>
      <c r="AA47" s="232"/>
      <c r="AC47" s="51"/>
      <c r="AD47" s="51" t="s">
        <v>9</v>
      </c>
      <c r="AE47" s="51"/>
      <c r="AF47" s="51"/>
      <c r="AG47" s="51"/>
      <c r="AH47" s="51"/>
      <c r="AI47" s="28"/>
      <c r="AJ47" s="52"/>
      <c r="AK47" s="28"/>
      <c r="AL47" s="24"/>
      <c r="AM47" s="334"/>
      <c r="AN47" s="55"/>
      <c r="AO47" s="232"/>
      <c r="AP47" s="232"/>
      <c r="AQ47" s="103"/>
    </row>
    <row r="48" spans="1:43" ht="6" customHeight="1" thickBot="1" x14ac:dyDescent="0.25">
      <c r="A48" s="104"/>
      <c r="B48" s="332"/>
      <c r="C48" s="86"/>
      <c r="D48" s="87"/>
      <c r="E48" s="85"/>
      <c r="F48" s="85"/>
      <c r="G48" s="85"/>
      <c r="H48" s="85"/>
      <c r="I48" s="85"/>
      <c r="J48" s="85"/>
      <c r="K48" s="85"/>
      <c r="L48" s="85"/>
      <c r="M48" s="85"/>
      <c r="N48" s="85"/>
      <c r="O48" s="85"/>
      <c r="P48" s="85"/>
      <c r="Q48" s="85"/>
      <c r="R48" s="85"/>
      <c r="S48" s="85"/>
      <c r="T48" s="85"/>
      <c r="U48" s="86"/>
      <c r="V48" s="87"/>
      <c r="W48" s="85"/>
      <c r="X48" s="85"/>
      <c r="Y48" s="85"/>
      <c r="Z48" s="85"/>
      <c r="AA48" s="85"/>
      <c r="AB48" s="85"/>
      <c r="AC48" s="85"/>
      <c r="AD48" s="85"/>
      <c r="AE48" s="85"/>
      <c r="AF48" s="85"/>
      <c r="AG48" s="85"/>
      <c r="AH48" s="85"/>
      <c r="AI48" s="85"/>
      <c r="AJ48" s="85"/>
      <c r="AK48" s="85"/>
      <c r="AL48" s="105"/>
      <c r="AM48" s="86"/>
      <c r="AN48" s="87"/>
      <c r="AO48" s="85"/>
      <c r="AP48" s="85"/>
      <c r="AQ48" s="106"/>
    </row>
    <row r="49" spans="1:43" ht="6" customHeight="1" x14ac:dyDescent="0.2">
      <c r="A49" s="1"/>
      <c r="B49" s="97"/>
      <c r="C49" s="98"/>
      <c r="D49" s="99"/>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00"/>
      <c r="AM49" s="98"/>
      <c r="AN49" s="99"/>
      <c r="AO49" s="1"/>
      <c r="AP49" s="1"/>
      <c r="AQ49" s="1"/>
    </row>
    <row r="50" spans="1:43" x14ac:dyDescent="0.2">
      <c r="A50" s="232"/>
      <c r="B50" s="328">
        <v>209</v>
      </c>
      <c r="C50" s="334"/>
      <c r="D50" s="55"/>
      <c r="E50" s="670" t="s">
        <v>159</v>
      </c>
      <c r="F50" s="670"/>
      <c r="G50" s="670"/>
      <c r="H50" s="670"/>
      <c r="I50" s="670"/>
      <c r="J50" s="670"/>
      <c r="K50" s="670"/>
      <c r="L50" s="670"/>
      <c r="M50" s="670"/>
      <c r="N50" s="670"/>
      <c r="O50" s="670"/>
      <c r="P50" s="670"/>
      <c r="Q50" s="670"/>
      <c r="R50" s="670"/>
      <c r="S50" s="670"/>
      <c r="T50" s="670"/>
      <c r="U50" s="232"/>
      <c r="V50" s="232"/>
      <c r="W50" s="232"/>
      <c r="X50" s="232"/>
      <c r="Y50" s="232"/>
      <c r="Z50" s="232"/>
      <c r="AA50" s="232"/>
      <c r="AB50" s="232"/>
      <c r="AC50" s="232"/>
      <c r="AD50" s="232"/>
      <c r="AE50" s="232"/>
      <c r="AF50" s="232"/>
      <c r="AG50" s="232"/>
      <c r="AH50" s="232"/>
      <c r="AI50" s="232"/>
      <c r="AJ50" s="232"/>
      <c r="AK50" s="232"/>
      <c r="AL50" s="88"/>
      <c r="AM50" s="334"/>
      <c r="AN50" s="55"/>
      <c r="AO50" s="232"/>
      <c r="AP50" s="232"/>
      <c r="AQ50" s="232"/>
    </row>
    <row r="51" spans="1:43" ht="6" customHeight="1" x14ac:dyDescent="0.2">
      <c r="A51" s="232"/>
      <c r="B51" s="328"/>
      <c r="C51" s="334"/>
      <c r="D51" s="55"/>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88"/>
      <c r="AM51" s="334"/>
      <c r="AN51" s="55"/>
      <c r="AO51" s="232"/>
      <c r="AP51" s="232"/>
      <c r="AQ51" s="232"/>
    </row>
    <row r="52" spans="1:43" ht="11.25" customHeight="1" x14ac:dyDescent="0.2">
      <c r="A52" s="232"/>
      <c r="B52" s="328"/>
      <c r="C52" s="334"/>
      <c r="D52" s="55"/>
      <c r="E52" s="671" t="str">
        <f ca="1">VLOOKUP(INDIRECT(ADDRESS(ROW()-2,COLUMN()-3)),Language_Translations,MATCH(Language_Selected,Language_Options,0),FALSE)</f>
        <v>Just to make sure that I have this right: you have had in TOTAL _____ births during your life. Is that correct?</v>
      </c>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1"/>
      <c r="AL52" s="671"/>
      <c r="AM52" s="334"/>
      <c r="AN52" s="55"/>
      <c r="AO52" s="232"/>
      <c r="AP52" s="232"/>
      <c r="AQ52" s="232"/>
    </row>
    <row r="53" spans="1:43" x14ac:dyDescent="0.2">
      <c r="A53" s="232"/>
      <c r="B53" s="328"/>
      <c r="C53" s="334"/>
      <c r="D53" s="55"/>
      <c r="E53" s="671"/>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334"/>
      <c r="AN53" s="55"/>
      <c r="AO53" s="232"/>
      <c r="AP53" s="232"/>
      <c r="AQ53" s="232"/>
    </row>
    <row r="54" spans="1:43" x14ac:dyDescent="0.2">
      <c r="A54" s="232"/>
      <c r="B54" s="328"/>
      <c r="C54" s="334"/>
      <c r="D54" s="55"/>
      <c r="E54" s="232"/>
      <c r="F54" s="232"/>
      <c r="G54" s="232"/>
      <c r="H54" s="232"/>
      <c r="J54" s="232"/>
      <c r="K54" s="232"/>
      <c r="L54" s="232"/>
      <c r="M54" s="232"/>
      <c r="N54" s="88" t="s">
        <v>112</v>
      </c>
      <c r="O54" s="232"/>
      <c r="P54" s="232"/>
      <c r="Q54" s="232"/>
      <c r="S54" s="232"/>
      <c r="T54" s="232"/>
      <c r="U54" s="232"/>
      <c r="V54" s="232"/>
      <c r="W54" s="232"/>
      <c r="Y54" s="232"/>
      <c r="Z54" s="88" t="s">
        <v>113</v>
      </c>
      <c r="AA54" s="232"/>
      <c r="AB54" s="3"/>
      <c r="AC54" s="3"/>
      <c r="AD54" s="232"/>
      <c r="AE54" s="232"/>
      <c r="AF54" s="232"/>
      <c r="AG54" s="232"/>
      <c r="AH54" s="232"/>
      <c r="AI54" s="232"/>
      <c r="AJ54" s="232"/>
      <c r="AK54" s="232"/>
      <c r="AL54" s="88"/>
      <c r="AM54" s="334"/>
      <c r="AN54" s="55"/>
      <c r="AO54" s="232"/>
      <c r="AP54" s="232"/>
      <c r="AQ54" s="232"/>
    </row>
    <row r="55" spans="1:43" x14ac:dyDescent="0.2">
      <c r="A55" s="232"/>
      <c r="B55" s="328"/>
      <c r="C55" s="334"/>
      <c r="D55" s="55"/>
      <c r="E55" s="232"/>
      <c r="F55" s="232"/>
      <c r="G55" s="232"/>
      <c r="H55" s="232"/>
      <c r="J55" s="232"/>
      <c r="K55" s="232"/>
      <c r="L55" s="232"/>
      <c r="M55" s="232"/>
      <c r="N55" s="88"/>
      <c r="O55" s="232"/>
      <c r="P55" s="232"/>
      <c r="Q55" s="232"/>
      <c r="S55" s="232"/>
      <c r="T55" s="232"/>
      <c r="U55" s="232"/>
      <c r="V55" s="232"/>
      <c r="W55" s="232"/>
      <c r="Y55" s="232"/>
      <c r="Z55" s="88"/>
      <c r="AA55" s="232"/>
      <c r="AB55" s="3"/>
      <c r="AC55" s="3"/>
      <c r="AD55" s="232"/>
      <c r="AE55" s="232"/>
      <c r="AF55" s="232"/>
      <c r="AG55" s="232"/>
      <c r="AH55" s="232"/>
      <c r="AI55" s="232"/>
      <c r="AJ55" s="232"/>
      <c r="AK55" s="232"/>
      <c r="AL55" s="88"/>
      <c r="AM55" s="334"/>
      <c r="AN55" s="55"/>
      <c r="AO55" s="232"/>
      <c r="AP55" s="232"/>
      <c r="AQ55" s="232"/>
    </row>
    <row r="56" spans="1:43" x14ac:dyDescent="0.2">
      <c r="A56" s="232"/>
      <c r="B56" s="328"/>
      <c r="C56" s="334"/>
      <c r="D56" s="55"/>
      <c r="E56" s="232"/>
      <c r="F56" s="232"/>
      <c r="G56" s="232"/>
      <c r="H56" s="232"/>
      <c r="I56" s="232"/>
      <c r="J56" s="232"/>
      <c r="K56" s="232"/>
      <c r="L56" s="232"/>
      <c r="M56" s="232"/>
      <c r="N56" s="232"/>
      <c r="O56" s="232"/>
      <c r="P56" s="232"/>
      <c r="Q56" s="232"/>
      <c r="R56" s="232"/>
      <c r="S56" s="232"/>
      <c r="T56" s="677" t="s">
        <v>160</v>
      </c>
      <c r="U56" s="677"/>
      <c r="V56" s="677"/>
      <c r="W56" s="677"/>
      <c r="X56" s="677"/>
      <c r="Y56" s="677"/>
      <c r="Z56" s="677"/>
      <c r="AA56" s="232"/>
      <c r="AB56" s="3"/>
      <c r="AC56" s="3"/>
      <c r="AD56" s="232"/>
      <c r="AE56" s="232"/>
      <c r="AF56" s="232"/>
      <c r="AG56" s="232"/>
      <c r="AH56" s="232"/>
      <c r="AI56" s="232"/>
      <c r="AJ56" s="232"/>
      <c r="AK56" s="232"/>
      <c r="AL56" s="88"/>
      <c r="AM56" s="334"/>
      <c r="AN56" s="55"/>
      <c r="AO56" s="232"/>
      <c r="AP56" s="232"/>
      <c r="AQ56" s="232"/>
    </row>
    <row r="57" spans="1:43" x14ac:dyDescent="0.2">
      <c r="A57" s="232"/>
      <c r="B57" s="328"/>
      <c r="C57" s="334"/>
      <c r="D57" s="55"/>
      <c r="E57" s="232"/>
      <c r="F57" s="232"/>
      <c r="G57" s="232"/>
      <c r="H57" s="232"/>
      <c r="I57" s="232"/>
      <c r="J57" s="232"/>
      <c r="K57" s="232"/>
      <c r="L57" s="232"/>
      <c r="M57" s="232"/>
      <c r="N57" s="232"/>
      <c r="O57" s="232"/>
      <c r="P57" s="232"/>
      <c r="Q57" s="232"/>
      <c r="R57" s="232"/>
      <c r="S57" s="232"/>
      <c r="T57" s="677"/>
      <c r="U57" s="677"/>
      <c r="V57" s="677"/>
      <c r="W57" s="677"/>
      <c r="X57" s="677"/>
      <c r="Y57" s="677"/>
      <c r="Z57" s="677"/>
      <c r="AA57" s="232"/>
      <c r="AB57" s="3"/>
      <c r="AC57" s="3"/>
      <c r="AD57" s="232"/>
      <c r="AE57" s="232"/>
      <c r="AF57" s="232"/>
      <c r="AG57" s="232"/>
      <c r="AH57" s="232"/>
      <c r="AI57" s="232"/>
      <c r="AJ57" s="232"/>
      <c r="AK57" s="232"/>
      <c r="AL57" s="88"/>
      <c r="AM57" s="334"/>
      <c r="AN57" s="55"/>
      <c r="AO57" s="232"/>
      <c r="AP57" s="232"/>
      <c r="AQ57" s="232"/>
    </row>
    <row r="58" spans="1:43" x14ac:dyDescent="0.2">
      <c r="A58" s="232"/>
      <c r="B58" s="328"/>
      <c r="C58" s="334"/>
      <c r="D58" s="55"/>
      <c r="E58" s="232"/>
      <c r="F58" s="232"/>
      <c r="G58" s="232"/>
      <c r="H58" s="232"/>
      <c r="I58" s="232"/>
      <c r="J58" s="232"/>
      <c r="K58" s="232"/>
      <c r="L58" s="232"/>
      <c r="M58" s="232"/>
      <c r="N58" s="232"/>
      <c r="O58" s="232"/>
      <c r="P58" s="232"/>
      <c r="Q58" s="232"/>
      <c r="R58" s="232"/>
      <c r="S58" s="232"/>
      <c r="T58" s="677"/>
      <c r="U58" s="677"/>
      <c r="V58" s="677"/>
      <c r="W58" s="677"/>
      <c r="X58" s="677"/>
      <c r="Y58" s="677"/>
      <c r="Z58" s="677"/>
      <c r="AA58" s="232"/>
      <c r="AB58" s="3"/>
      <c r="AC58" s="3"/>
      <c r="AD58" s="232"/>
      <c r="AE58" s="232"/>
      <c r="AF58" s="232"/>
      <c r="AG58" s="232"/>
      <c r="AH58" s="232"/>
      <c r="AI58" s="232"/>
      <c r="AJ58" s="232"/>
      <c r="AK58" s="232"/>
      <c r="AL58" s="88"/>
      <c r="AM58" s="334"/>
      <c r="AN58" s="55"/>
      <c r="AO58" s="232"/>
      <c r="AP58" s="232"/>
      <c r="AQ58" s="232"/>
    </row>
    <row r="59" spans="1:43" ht="6" customHeight="1" x14ac:dyDescent="0.2">
      <c r="A59" s="91"/>
      <c r="B59" s="90"/>
      <c r="C59" s="52"/>
      <c r="D59" s="28"/>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2"/>
      <c r="AM59" s="52"/>
      <c r="AN59" s="28"/>
      <c r="AO59" s="91"/>
      <c r="AP59" s="91"/>
      <c r="AQ59" s="91"/>
    </row>
    <row r="60" spans="1:43" ht="6" customHeight="1" x14ac:dyDescent="0.2">
      <c r="A60" s="232"/>
      <c r="B60" s="328"/>
      <c r="C60" s="334"/>
      <c r="D60" s="55"/>
      <c r="E60" s="232"/>
      <c r="F60" s="232"/>
      <c r="G60" s="232"/>
      <c r="H60" s="232"/>
      <c r="I60" s="232"/>
      <c r="J60" s="232"/>
      <c r="K60" s="232"/>
      <c r="L60" s="232"/>
      <c r="M60" s="232"/>
      <c r="N60" s="232"/>
      <c r="O60" s="232"/>
      <c r="P60" s="232"/>
      <c r="Q60" s="232"/>
      <c r="R60" s="232"/>
      <c r="S60" s="232"/>
      <c r="T60" s="232"/>
      <c r="U60" s="334"/>
      <c r="V60" s="55"/>
      <c r="W60" s="232"/>
      <c r="X60" s="232"/>
      <c r="Y60" s="232"/>
      <c r="Z60" s="232"/>
      <c r="AA60" s="232"/>
      <c r="AB60" s="232"/>
      <c r="AC60" s="232"/>
      <c r="AD60" s="232"/>
      <c r="AE60" s="232"/>
      <c r="AF60" s="232"/>
      <c r="AG60" s="232"/>
      <c r="AH60" s="232"/>
      <c r="AI60" s="232"/>
      <c r="AJ60" s="232"/>
      <c r="AK60" s="232"/>
      <c r="AL60" s="88"/>
      <c r="AM60" s="334"/>
      <c r="AN60" s="55"/>
      <c r="AO60" s="232"/>
      <c r="AP60" s="232"/>
      <c r="AQ60" s="232"/>
    </row>
    <row r="61" spans="1:43" ht="11.25" customHeight="1" x14ac:dyDescent="0.2">
      <c r="A61" s="232"/>
      <c r="B61" s="328">
        <v>210</v>
      </c>
      <c r="C61" s="334"/>
      <c r="D61" s="55"/>
      <c r="E61" s="671" t="str">
        <f ca="1">VLOOKUP(INDIRECT(ADDRESS(ROW(),COLUMN()-3)),Language_Translations,MATCH(Language_Selected,Language_Options,0),FALSE)</f>
        <v xml:space="preserve">Women sometimes have a pregnancy that does not result in a live birth. For example, a pregnancy can end in a miscarriage, an abortion, or the child can be born dead. Have you ever had a pregnancy that did not end in a live birth?
</v>
      </c>
      <c r="F61" s="671"/>
      <c r="G61" s="671"/>
      <c r="H61" s="671"/>
      <c r="I61" s="671"/>
      <c r="J61" s="671"/>
      <c r="K61" s="671"/>
      <c r="L61" s="671"/>
      <c r="M61" s="671"/>
      <c r="N61" s="671"/>
      <c r="O61" s="671"/>
      <c r="P61" s="671"/>
      <c r="Q61" s="671"/>
      <c r="R61" s="671"/>
      <c r="S61" s="671"/>
      <c r="T61" s="671"/>
      <c r="U61" s="108"/>
      <c r="V61" s="55"/>
      <c r="W61" s="232"/>
      <c r="X61" s="232"/>
      <c r="Y61" s="232"/>
      <c r="Z61" s="232"/>
      <c r="AA61" s="232"/>
      <c r="AB61" s="232"/>
      <c r="AC61" s="232"/>
      <c r="AD61" s="232"/>
      <c r="AE61" s="232"/>
      <c r="AF61" s="232"/>
      <c r="AG61" s="232"/>
      <c r="AH61" s="232"/>
      <c r="AI61" s="232"/>
      <c r="AJ61" s="232"/>
      <c r="AK61" s="232"/>
      <c r="AL61" s="88"/>
      <c r="AM61" s="334"/>
      <c r="AN61" s="55"/>
      <c r="AO61" s="232"/>
      <c r="AP61" s="232"/>
      <c r="AQ61" s="232"/>
    </row>
    <row r="62" spans="1:43" x14ac:dyDescent="0.2">
      <c r="A62" s="232"/>
      <c r="B62" s="328"/>
      <c r="C62" s="334"/>
      <c r="D62" s="55"/>
      <c r="E62" s="671"/>
      <c r="F62" s="671"/>
      <c r="G62" s="671"/>
      <c r="H62" s="671"/>
      <c r="I62" s="671"/>
      <c r="J62" s="671"/>
      <c r="K62" s="671"/>
      <c r="L62" s="671"/>
      <c r="M62" s="671"/>
      <c r="N62" s="671"/>
      <c r="O62" s="671"/>
      <c r="P62" s="671"/>
      <c r="Q62" s="671"/>
      <c r="R62" s="671"/>
      <c r="S62" s="671"/>
      <c r="T62" s="671"/>
      <c r="U62" s="108"/>
      <c r="V62" s="55"/>
      <c r="W62" s="232"/>
      <c r="X62" s="232"/>
      <c r="Y62" s="232"/>
      <c r="Z62" s="232"/>
      <c r="AA62" s="232"/>
      <c r="AB62" s="232"/>
      <c r="AC62" s="232"/>
      <c r="AD62" s="232"/>
      <c r="AE62" s="232"/>
      <c r="AF62" s="232"/>
      <c r="AG62" s="232"/>
      <c r="AH62" s="232"/>
      <c r="AI62" s="232"/>
      <c r="AJ62" s="232"/>
      <c r="AK62" s="232"/>
      <c r="AL62" s="88"/>
      <c r="AM62" s="334"/>
      <c r="AN62" s="55"/>
      <c r="AO62" s="232"/>
      <c r="AP62" s="232"/>
      <c r="AQ62" s="232"/>
    </row>
    <row r="63" spans="1:43" x14ac:dyDescent="0.2">
      <c r="A63" s="232"/>
      <c r="B63" s="328"/>
      <c r="C63" s="334"/>
      <c r="D63" s="55"/>
      <c r="E63" s="671"/>
      <c r="F63" s="671"/>
      <c r="G63" s="671"/>
      <c r="H63" s="671"/>
      <c r="I63" s="671"/>
      <c r="J63" s="671"/>
      <c r="K63" s="671"/>
      <c r="L63" s="671"/>
      <c r="M63" s="671"/>
      <c r="N63" s="671"/>
      <c r="O63" s="671"/>
      <c r="P63" s="671"/>
      <c r="Q63" s="671"/>
      <c r="R63" s="671"/>
      <c r="S63" s="671"/>
      <c r="T63" s="671"/>
      <c r="U63" s="334"/>
      <c r="V63" s="55"/>
      <c r="W63" s="232" t="s">
        <v>112</v>
      </c>
      <c r="X63" s="232"/>
      <c r="Y63" s="51" t="s">
        <v>9</v>
      </c>
      <c r="Z63" s="51"/>
      <c r="AA63" s="51"/>
      <c r="AB63" s="51"/>
      <c r="AC63" s="51"/>
      <c r="AD63" s="51"/>
      <c r="AE63" s="51"/>
      <c r="AF63" s="51"/>
      <c r="AG63" s="51"/>
      <c r="AH63" s="51"/>
      <c r="AI63" s="51"/>
      <c r="AJ63" s="51"/>
      <c r="AK63" s="51"/>
      <c r="AL63" s="89" t="s">
        <v>87</v>
      </c>
      <c r="AM63" s="334"/>
      <c r="AN63" s="55"/>
      <c r="AO63" s="232"/>
      <c r="AP63" s="232"/>
      <c r="AQ63" s="232"/>
    </row>
    <row r="64" spans="1:43" ht="11.25" customHeight="1" x14ac:dyDescent="0.2">
      <c r="A64" s="232"/>
      <c r="B64" s="328"/>
      <c r="C64" s="334"/>
      <c r="D64" s="55"/>
      <c r="E64" s="671"/>
      <c r="F64" s="671"/>
      <c r="G64" s="671"/>
      <c r="H64" s="671"/>
      <c r="I64" s="671"/>
      <c r="J64" s="671"/>
      <c r="K64" s="671"/>
      <c r="L64" s="671"/>
      <c r="M64" s="671"/>
      <c r="N64" s="671"/>
      <c r="O64" s="671"/>
      <c r="P64" s="671"/>
      <c r="Q64" s="671"/>
      <c r="R64" s="671"/>
      <c r="S64" s="671"/>
      <c r="T64" s="671"/>
      <c r="U64" s="108"/>
      <c r="V64" s="55"/>
      <c r="W64" s="232" t="s">
        <v>113</v>
      </c>
      <c r="X64" s="232"/>
      <c r="Y64" s="51" t="s">
        <v>9</v>
      </c>
      <c r="Z64" s="51"/>
      <c r="AA64" s="51"/>
      <c r="AB64" s="51"/>
      <c r="AC64" s="51"/>
      <c r="AD64" s="51"/>
      <c r="AE64" s="51"/>
      <c r="AF64" s="51"/>
      <c r="AG64" s="51"/>
      <c r="AH64" s="51"/>
      <c r="AI64" s="51"/>
      <c r="AJ64" s="51"/>
      <c r="AK64" s="51"/>
      <c r="AL64" s="89" t="s">
        <v>89</v>
      </c>
      <c r="AM64" s="334"/>
      <c r="AN64" s="55"/>
      <c r="AO64" s="232"/>
      <c r="AP64" s="330">
        <v>212</v>
      </c>
      <c r="AQ64" s="232"/>
    </row>
    <row r="65" spans="1:43" ht="11.25" customHeight="1" x14ac:dyDescent="0.2">
      <c r="A65" s="232"/>
      <c r="B65" s="328"/>
      <c r="C65" s="334"/>
      <c r="D65" s="55"/>
      <c r="E65" s="671"/>
      <c r="F65" s="671"/>
      <c r="G65" s="671"/>
      <c r="H65" s="671"/>
      <c r="I65" s="671"/>
      <c r="J65" s="671"/>
      <c r="K65" s="671"/>
      <c r="L65" s="671"/>
      <c r="M65" s="671"/>
      <c r="N65" s="671"/>
      <c r="O65" s="671"/>
      <c r="P65" s="671"/>
      <c r="Q65" s="671"/>
      <c r="R65" s="671"/>
      <c r="S65" s="671"/>
      <c r="T65" s="671"/>
      <c r="U65" s="108"/>
      <c r="V65" s="55"/>
      <c r="W65" s="232"/>
      <c r="X65" s="232"/>
      <c r="Y65" s="51"/>
      <c r="Z65" s="51"/>
      <c r="AA65" s="51"/>
      <c r="AB65" s="51"/>
      <c r="AC65" s="51"/>
      <c r="AD65" s="51"/>
      <c r="AE65" s="51"/>
      <c r="AF65" s="51"/>
      <c r="AG65" s="51"/>
      <c r="AH65" s="51"/>
      <c r="AI65" s="51"/>
      <c r="AJ65" s="51"/>
      <c r="AK65" s="51"/>
      <c r="AL65" s="89"/>
      <c r="AM65" s="334"/>
      <c r="AN65" s="55"/>
      <c r="AO65" s="232"/>
      <c r="AP65" s="330"/>
      <c r="AQ65" s="232"/>
    </row>
    <row r="66" spans="1:43" ht="6" customHeight="1" x14ac:dyDescent="0.2">
      <c r="A66" s="91"/>
      <c r="B66" s="90"/>
      <c r="C66" s="52"/>
      <c r="D66" s="28"/>
      <c r="E66" s="91"/>
      <c r="F66" s="91"/>
      <c r="G66" s="91"/>
      <c r="H66" s="91"/>
      <c r="I66" s="91"/>
      <c r="J66" s="91"/>
      <c r="K66" s="91"/>
      <c r="L66" s="91"/>
      <c r="M66" s="91"/>
      <c r="N66" s="91"/>
      <c r="O66" s="91"/>
      <c r="P66" s="91"/>
      <c r="Q66" s="91"/>
      <c r="R66" s="91"/>
      <c r="S66" s="91"/>
      <c r="T66" s="91"/>
      <c r="U66" s="52"/>
      <c r="V66" s="28"/>
      <c r="W66" s="91"/>
      <c r="X66" s="91"/>
      <c r="Y66" s="91"/>
      <c r="Z66" s="91"/>
      <c r="AA66" s="91"/>
      <c r="AB66" s="91"/>
      <c r="AC66" s="91"/>
      <c r="AD66" s="91"/>
      <c r="AE66" s="91"/>
      <c r="AF66" s="91"/>
      <c r="AG66" s="91"/>
      <c r="AH66" s="91"/>
      <c r="AI66" s="91"/>
      <c r="AJ66" s="91"/>
      <c r="AK66" s="91"/>
      <c r="AL66" s="92"/>
      <c r="AM66" s="52"/>
      <c r="AN66" s="28"/>
      <c r="AO66" s="91"/>
      <c r="AP66" s="91"/>
      <c r="AQ66" s="91"/>
    </row>
    <row r="67" spans="1:43" ht="6" customHeight="1" x14ac:dyDescent="0.2">
      <c r="A67" s="232"/>
      <c r="B67" s="328"/>
      <c r="C67" s="334"/>
      <c r="D67" s="55"/>
      <c r="E67" s="232"/>
      <c r="F67" s="232"/>
      <c r="G67" s="232"/>
      <c r="H67" s="232"/>
      <c r="I67" s="232"/>
      <c r="J67" s="232"/>
      <c r="K67" s="232"/>
      <c r="L67" s="232"/>
      <c r="M67" s="232"/>
      <c r="N67" s="232"/>
      <c r="O67" s="232"/>
      <c r="P67" s="232"/>
      <c r="Q67" s="232"/>
      <c r="R67" s="232"/>
      <c r="S67" s="232"/>
      <c r="T67" s="232"/>
      <c r="U67" s="334"/>
      <c r="V67" s="55"/>
      <c r="W67" s="232"/>
      <c r="X67" s="232"/>
      <c r="Y67" s="232"/>
      <c r="Z67" s="232"/>
      <c r="AA67" s="232"/>
      <c r="AB67" s="232"/>
      <c r="AC67" s="232"/>
      <c r="AD67" s="232"/>
      <c r="AE67" s="232"/>
      <c r="AF67" s="232"/>
      <c r="AG67" s="232"/>
      <c r="AH67" s="232"/>
      <c r="AI67" s="232"/>
      <c r="AJ67" s="232"/>
      <c r="AK67" s="232"/>
      <c r="AL67" s="88"/>
      <c r="AM67" s="334"/>
      <c r="AN67" s="55"/>
      <c r="AO67" s="232"/>
      <c r="AP67" s="232"/>
      <c r="AQ67" s="232"/>
    </row>
    <row r="68" spans="1:43" ht="11.25" customHeight="1" x14ac:dyDescent="0.2">
      <c r="A68" s="232"/>
      <c r="B68" s="328">
        <v>211</v>
      </c>
      <c r="C68" s="334"/>
      <c r="D68" s="55"/>
      <c r="E68" s="671" t="str">
        <f ca="1">VLOOKUP(INDIRECT(ADDRESS(ROW(),COLUMN()-3)),Language_Translations,MATCH(Language_Selected,Language_Options,0),FALSE)</f>
        <v>How many miscarriages, abortions, and stillbirths have you had?</v>
      </c>
      <c r="F68" s="671"/>
      <c r="G68" s="671"/>
      <c r="H68" s="671"/>
      <c r="I68" s="671"/>
      <c r="J68" s="671"/>
      <c r="K68" s="671"/>
      <c r="L68" s="671"/>
      <c r="M68" s="671"/>
      <c r="N68" s="671"/>
      <c r="O68" s="671"/>
      <c r="P68" s="671"/>
      <c r="Q68" s="671"/>
      <c r="R68" s="671"/>
      <c r="S68" s="671"/>
      <c r="T68" s="671"/>
      <c r="U68" s="108"/>
      <c r="V68" s="55"/>
      <c r="W68" s="232"/>
      <c r="X68" s="232"/>
      <c r="Y68" s="232"/>
      <c r="Z68" s="232"/>
      <c r="AA68" s="232"/>
      <c r="AB68" s="232"/>
      <c r="AC68" s="232"/>
      <c r="AD68" s="232"/>
      <c r="AE68" s="232"/>
      <c r="AF68" s="232"/>
      <c r="AG68" s="232"/>
      <c r="AH68" s="232"/>
      <c r="AI68" s="29"/>
      <c r="AJ68" s="50"/>
      <c r="AK68" s="29"/>
      <c r="AL68" s="23"/>
      <c r="AM68" s="334"/>
      <c r="AN68" s="55"/>
      <c r="AO68" s="232"/>
      <c r="AP68" s="232"/>
      <c r="AQ68" s="232"/>
    </row>
    <row r="69" spans="1:43" x14ac:dyDescent="0.2">
      <c r="A69" s="232"/>
      <c r="B69" s="328"/>
      <c r="C69" s="334"/>
      <c r="D69" s="55"/>
      <c r="E69" s="671"/>
      <c r="F69" s="671"/>
      <c r="G69" s="671"/>
      <c r="H69" s="671"/>
      <c r="I69" s="671"/>
      <c r="J69" s="671"/>
      <c r="K69" s="671"/>
      <c r="L69" s="671"/>
      <c r="M69" s="671"/>
      <c r="N69" s="671"/>
      <c r="O69" s="671"/>
      <c r="P69" s="671"/>
      <c r="Q69" s="671"/>
      <c r="R69" s="671"/>
      <c r="S69" s="671"/>
      <c r="T69" s="671"/>
      <c r="U69" s="108"/>
      <c r="V69" s="55"/>
      <c r="W69" s="232" t="s">
        <v>161</v>
      </c>
      <c r="X69" s="232"/>
      <c r="Y69" s="232"/>
      <c r="Z69" s="232"/>
      <c r="AA69" s="232"/>
      <c r="AB69" s="51"/>
      <c r="AC69" s="51"/>
      <c r="AD69" s="111"/>
      <c r="AE69" s="51" t="s">
        <v>9</v>
      </c>
      <c r="AF69" s="51"/>
      <c r="AG69" s="51"/>
      <c r="AH69" s="51"/>
      <c r="AI69" s="28"/>
      <c r="AJ69" s="52"/>
      <c r="AK69" s="28"/>
      <c r="AL69" s="24"/>
      <c r="AM69" s="334"/>
      <c r="AN69" s="55"/>
      <c r="AO69" s="232"/>
      <c r="AP69" s="330"/>
      <c r="AQ69" s="232"/>
    </row>
    <row r="70" spans="1:43" ht="6" customHeight="1" thickBot="1" x14ac:dyDescent="0.25">
      <c r="A70" s="85"/>
      <c r="B70" s="332"/>
      <c r="C70" s="86"/>
      <c r="D70" s="87"/>
      <c r="E70" s="85"/>
      <c r="F70" s="85"/>
      <c r="G70" s="85"/>
      <c r="H70" s="85"/>
      <c r="I70" s="85"/>
      <c r="J70" s="85"/>
      <c r="K70" s="85"/>
      <c r="L70" s="85"/>
      <c r="M70" s="85"/>
      <c r="N70" s="85"/>
      <c r="O70" s="85"/>
      <c r="P70" s="85"/>
      <c r="Q70" s="85"/>
      <c r="R70" s="85"/>
      <c r="S70" s="85"/>
      <c r="T70" s="85"/>
      <c r="U70" s="86"/>
      <c r="V70" s="87"/>
      <c r="W70" s="85"/>
      <c r="X70" s="85"/>
      <c r="Y70" s="85"/>
      <c r="Z70" s="85"/>
      <c r="AA70" s="85"/>
      <c r="AB70" s="85"/>
      <c r="AC70" s="85"/>
      <c r="AD70" s="85"/>
      <c r="AE70" s="85"/>
      <c r="AF70" s="85"/>
      <c r="AG70" s="85"/>
      <c r="AH70" s="85"/>
      <c r="AI70" s="85"/>
      <c r="AJ70" s="85"/>
      <c r="AK70" s="85"/>
      <c r="AL70" s="105"/>
      <c r="AM70" s="86"/>
      <c r="AN70" s="87"/>
      <c r="AO70" s="85"/>
      <c r="AP70" s="85"/>
      <c r="AQ70" s="85"/>
    </row>
    <row r="71" spans="1:43" ht="6" customHeight="1" x14ac:dyDescent="0.2">
      <c r="A71" s="96"/>
      <c r="B71" s="97"/>
      <c r="C71" s="98"/>
      <c r="D71" s="99"/>
      <c r="E71" s="1"/>
      <c r="F71" s="1"/>
      <c r="G71" s="1"/>
      <c r="H71" s="1"/>
      <c r="I71" s="1"/>
      <c r="J71" s="1"/>
      <c r="K71" s="1"/>
      <c r="L71" s="1"/>
      <c r="M71" s="1"/>
      <c r="N71" s="1"/>
      <c r="O71" s="1"/>
      <c r="P71" s="1"/>
      <c r="Q71" s="1"/>
      <c r="R71" s="1"/>
      <c r="S71" s="1"/>
      <c r="T71" s="1"/>
      <c r="U71" s="98"/>
      <c r="V71" s="99"/>
      <c r="W71" s="1"/>
      <c r="X71" s="1"/>
      <c r="Y71" s="1"/>
      <c r="Z71" s="1"/>
      <c r="AA71" s="1"/>
      <c r="AB71" s="1"/>
      <c r="AC71" s="1"/>
      <c r="AD71" s="1"/>
      <c r="AE71" s="1"/>
      <c r="AF71" s="1"/>
      <c r="AG71" s="1"/>
      <c r="AH71" s="1"/>
      <c r="AI71" s="1"/>
      <c r="AJ71" s="1"/>
      <c r="AK71" s="1"/>
      <c r="AL71" s="100"/>
      <c r="AM71" s="98"/>
      <c r="AN71" s="99"/>
      <c r="AO71" s="1"/>
      <c r="AP71" s="1"/>
      <c r="AQ71" s="101"/>
    </row>
    <row r="72" spans="1:43" ht="11.25" customHeight="1" x14ac:dyDescent="0.2">
      <c r="A72" s="102"/>
      <c r="B72" s="328">
        <v>212</v>
      </c>
      <c r="C72" s="334"/>
      <c r="D72" s="55"/>
      <c r="E72" s="670" t="s">
        <v>162</v>
      </c>
      <c r="F72" s="670"/>
      <c r="G72" s="670"/>
      <c r="H72" s="670"/>
      <c r="I72" s="670"/>
      <c r="J72" s="670"/>
      <c r="K72" s="670"/>
      <c r="L72" s="670"/>
      <c r="M72" s="670"/>
      <c r="N72" s="670"/>
      <c r="O72" s="670"/>
      <c r="P72" s="670"/>
      <c r="Q72" s="670"/>
      <c r="R72" s="670"/>
      <c r="S72" s="670"/>
      <c r="T72" s="670"/>
      <c r="U72" s="334"/>
      <c r="V72" s="55"/>
      <c r="W72" s="232"/>
      <c r="X72" s="232"/>
      <c r="Y72" s="232"/>
      <c r="Z72" s="232"/>
      <c r="AA72" s="232"/>
      <c r="AB72" s="232"/>
      <c r="AC72" s="232"/>
      <c r="AD72" s="232"/>
      <c r="AE72" s="232"/>
      <c r="AF72" s="232"/>
      <c r="AG72" s="232"/>
      <c r="AH72" s="232"/>
      <c r="AI72" s="29"/>
      <c r="AJ72" s="50"/>
      <c r="AK72" s="29"/>
      <c r="AL72" s="23"/>
      <c r="AM72" s="334"/>
      <c r="AN72" s="55"/>
      <c r="AO72" s="232"/>
      <c r="AP72" s="232"/>
      <c r="AQ72" s="103"/>
    </row>
    <row r="73" spans="1:43" ht="11.25" customHeight="1" x14ac:dyDescent="0.2">
      <c r="A73" s="102"/>
      <c r="B73" s="328"/>
      <c r="C73" s="334"/>
      <c r="D73" s="55"/>
      <c r="E73" s="670"/>
      <c r="F73" s="670"/>
      <c r="G73" s="670"/>
      <c r="H73" s="670"/>
      <c r="I73" s="670"/>
      <c r="J73" s="670"/>
      <c r="K73" s="670"/>
      <c r="L73" s="670"/>
      <c r="M73" s="670"/>
      <c r="N73" s="670"/>
      <c r="O73" s="670"/>
      <c r="P73" s="670"/>
      <c r="Q73" s="670"/>
      <c r="R73" s="670"/>
      <c r="S73" s="670"/>
      <c r="T73" s="670"/>
      <c r="U73" s="334"/>
      <c r="V73" s="55"/>
      <c r="W73" s="232" t="s">
        <v>163</v>
      </c>
      <c r="X73" s="232"/>
      <c r="Y73" s="232"/>
      <c r="Z73" s="232"/>
      <c r="AA73" s="232"/>
      <c r="AB73" s="51"/>
      <c r="AC73" s="51"/>
      <c r="AD73" s="232"/>
      <c r="AE73" s="232"/>
      <c r="AF73" s="232"/>
      <c r="AG73" s="232"/>
      <c r="AH73" s="51" t="s">
        <v>9</v>
      </c>
      <c r="AI73" s="28"/>
      <c r="AJ73" s="52"/>
      <c r="AK73" s="28"/>
      <c r="AL73" s="24"/>
      <c r="AM73" s="334"/>
      <c r="AN73" s="55"/>
      <c r="AO73" s="232"/>
      <c r="AP73" s="232"/>
      <c r="AQ73" s="103"/>
    </row>
    <row r="74" spans="1:43" ht="6" customHeight="1" thickBot="1" x14ac:dyDescent="0.25">
      <c r="A74" s="104"/>
      <c r="B74" s="332"/>
      <c r="C74" s="86"/>
      <c r="D74" s="87"/>
      <c r="E74" s="370"/>
      <c r="F74" s="370"/>
      <c r="G74" s="370"/>
      <c r="H74" s="370"/>
      <c r="I74" s="370"/>
      <c r="J74" s="370"/>
      <c r="K74" s="370"/>
      <c r="L74" s="370"/>
      <c r="M74" s="370"/>
      <c r="N74" s="370"/>
      <c r="O74" s="370"/>
      <c r="P74" s="370"/>
      <c r="Q74" s="370"/>
      <c r="R74" s="370"/>
      <c r="S74" s="370"/>
      <c r="T74" s="370"/>
      <c r="U74" s="86"/>
      <c r="V74" s="87"/>
      <c r="W74" s="85"/>
      <c r="X74" s="85"/>
      <c r="Y74" s="85"/>
      <c r="Z74" s="85"/>
      <c r="AA74" s="85"/>
      <c r="AB74" s="371"/>
      <c r="AC74" s="371"/>
      <c r="AD74" s="372"/>
      <c r="AE74" s="371"/>
      <c r="AF74" s="371"/>
      <c r="AG74" s="371"/>
      <c r="AH74" s="371"/>
      <c r="AI74" s="85"/>
      <c r="AJ74" s="85"/>
      <c r="AK74" s="85"/>
      <c r="AL74" s="105"/>
      <c r="AM74" s="86"/>
      <c r="AN74" s="87"/>
      <c r="AO74" s="85"/>
      <c r="AP74" s="85"/>
      <c r="AQ74" s="106"/>
    </row>
    <row r="75" spans="1:43" ht="6" customHeight="1" x14ac:dyDescent="0.2">
      <c r="A75" s="96"/>
      <c r="B75" s="97"/>
      <c r="C75" s="98"/>
      <c r="D75" s="99"/>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00"/>
      <c r="AM75" s="98"/>
      <c r="AN75" s="99"/>
      <c r="AO75" s="1"/>
      <c r="AP75" s="1"/>
      <c r="AQ75" s="101"/>
    </row>
    <row r="76" spans="1:43" ht="11.25" customHeight="1" x14ac:dyDescent="0.2">
      <c r="A76" s="102"/>
      <c r="B76" s="328">
        <v>213</v>
      </c>
      <c r="C76" s="334"/>
      <c r="D76" s="55"/>
      <c r="E76" s="670" t="s">
        <v>164</v>
      </c>
      <c r="F76" s="670"/>
      <c r="G76" s="670"/>
      <c r="H76" s="670"/>
      <c r="I76" s="670"/>
      <c r="J76" s="670"/>
      <c r="K76" s="670"/>
      <c r="L76" s="670"/>
      <c r="M76" s="670"/>
      <c r="N76" s="670"/>
      <c r="O76" s="670"/>
      <c r="P76" s="670"/>
      <c r="Q76" s="670"/>
      <c r="R76" s="670"/>
      <c r="S76" s="670"/>
      <c r="T76" s="670"/>
      <c r="U76" s="232"/>
      <c r="V76" s="232"/>
      <c r="W76" s="232"/>
      <c r="X76" s="232"/>
      <c r="Y76" s="232"/>
      <c r="Z76" s="232"/>
      <c r="AA76" s="232"/>
      <c r="AB76" s="232"/>
      <c r="AC76" s="232"/>
      <c r="AD76" s="232"/>
      <c r="AE76" s="232"/>
      <c r="AF76" s="232"/>
      <c r="AG76" s="232"/>
      <c r="AH76" s="232"/>
      <c r="AI76" s="232"/>
      <c r="AJ76" s="232"/>
      <c r="AK76" s="232"/>
      <c r="AL76" s="88"/>
      <c r="AM76" s="334"/>
      <c r="AN76" s="55"/>
      <c r="AO76" s="232"/>
      <c r="AP76" s="232"/>
      <c r="AQ76" s="103"/>
    </row>
    <row r="77" spans="1:43" ht="6" customHeight="1" x14ac:dyDescent="0.2">
      <c r="A77" s="102"/>
      <c r="B77" s="328"/>
      <c r="C77" s="334"/>
      <c r="D77" s="55"/>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88"/>
      <c r="AM77" s="334"/>
      <c r="AN77" s="55"/>
      <c r="AO77" s="232"/>
      <c r="AP77" s="232"/>
      <c r="AQ77" s="103"/>
    </row>
    <row r="78" spans="1:43" x14ac:dyDescent="0.2">
      <c r="A78" s="102"/>
      <c r="B78" s="328"/>
      <c r="C78" s="334"/>
      <c r="D78" s="55"/>
      <c r="E78" s="232"/>
      <c r="F78" s="232"/>
      <c r="G78" s="232"/>
      <c r="H78" s="232"/>
      <c r="I78" s="232"/>
      <c r="J78" s="232"/>
      <c r="K78" s="232"/>
      <c r="L78" s="232"/>
      <c r="M78" s="232"/>
      <c r="N78" s="88" t="s">
        <v>165</v>
      </c>
      <c r="O78" s="232"/>
      <c r="P78" s="232"/>
      <c r="Q78" s="232"/>
      <c r="R78" s="232"/>
      <c r="S78" s="232"/>
      <c r="U78" s="232"/>
      <c r="V78" s="232"/>
      <c r="W78" s="232"/>
      <c r="X78" s="88" t="s">
        <v>166</v>
      </c>
      <c r="Y78" s="232"/>
      <c r="Z78" s="232"/>
      <c r="AA78" s="232"/>
      <c r="AB78" s="232"/>
      <c r="AC78" s="232"/>
      <c r="AD78" s="232"/>
      <c r="AE78" s="232"/>
      <c r="AF78" s="232"/>
      <c r="AG78" s="232"/>
      <c r="AH78" s="232"/>
      <c r="AI78" s="232"/>
      <c r="AJ78" s="232"/>
      <c r="AK78" s="232"/>
      <c r="AL78" s="88"/>
      <c r="AM78" s="334"/>
      <c r="AN78" s="55"/>
      <c r="AO78" s="232"/>
      <c r="AP78" s="330">
        <v>232</v>
      </c>
      <c r="AQ78" s="103"/>
    </row>
    <row r="79" spans="1:43" x14ac:dyDescent="0.2">
      <c r="A79" s="102"/>
      <c r="B79" s="328"/>
      <c r="C79" s="334"/>
      <c r="D79" s="55"/>
      <c r="E79" s="232"/>
      <c r="F79" s="232"/>
      <c r="G79" s="232"/>
      <c r="H79" s="232"/>
      <c r="I79" s="232"/>
      <c r="J79" s="232"/>
      <c r="K79" s="232"/>
      <c r="L79" s="232"/>
      <c r="M79" s="232"/>
      <c r="N79" s="88" t="s">
        <v>167</v>
      </c>
      <c r="O79" s="232"/>
      <c r="P79" s="232"/>
      <c r="Q79" s="232"/>
      <c r="R79" s="232"/>
      <c r="S79" s="232"/>
      <c r="T79" s="232"/>
      <c r="U79" s="232"/>
      <c r="V79" s="232"/>
      <c r="W79" s="232"/>
      <c r="X79" s="88" t="s">
        <v>167</v>
      </c>
      <c r="Y79" s="232"/>
      <c r="Z79" s="232"/>
      <c r="AA79" s="232"/>
      <c r="AB79" s="232"/>
      <c r="AC79" s="232"/>
      <c r="AD79" s="232"/>
      <c r="AE79" s="232"/>
      <c r="AF79" s="232"/>
      <c r="AG79" s="232"/>
      <c r="AH79" s="232"/>
      <c r="AI79" s="232"/>
      <c r="AJ79" s="232"/>
      <c r="AK79" s="232"/>
      <c r="AL79" s="88"/>
      <c r="AM79" s="334"/>
      <c r="AN79" s="55"/>
      <c r="AO79" s="232"/>
      <c r="AQ79" s="103"/>
    </row>
    <row r="80" spans="1:43" ht="6" customHeight="1" thickBot="1" x14ac:dyDescent="0.25">
      <c r="A80" s="104"/>
      <c r="B80" s="332"/>
      <c r="C80" s="86"/>
      <c r="D80" s="87"/>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105"/>
      <c r="AM80" s="86"/>
      <c r="AN80" s="87"/>
      <c r="AO80" s="85"/>
      <c r="AP80" s="85"/>
      <c r="AQ80" s="106"/>
    </row>
    <row r="81" spans="1:43" ht="6" customHeight="1" x14ac:dyDescent="0.2">
      <c r="A81" s="1"/>
      <c r="B81" s="97"/>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00"/>
      <c r="AM81" s="1"/>
      <c r="AN81" s="1"/>
      <c r="AO81" s="1"/>
      <c r="AP81" s="1"/>
      <c r="AQ81" s="1"/>
    </row>
  </sheetData>
  <sheetProtection formatCells="0" formatRows="0" insertRows="0" deleteRows="0"/>
  <mergeCells count="25">
    <mergeCell ref="E61:T65"/>
    <mergeCell ref="E68:T69"/>
    <mergeCell ref="E72:T73"/>
    <mergeCell ref="AO3:AP3"/>
    <mergeCell ref="W3:AL3"/>
    <mergeCell ref="E3:T3"/>
    <mergeCell ref="F24:T25"/>
    <mergeCell ref="E20:T21"/>
    <mergeCell ref="F17:T17"/>
    <mergeCell ref="A1:AQ1"/>
    <mergeCell ref="E76:T76"/>
    <mergeCell ref="E50:T50"/>
    <mergeCell ref="E46:T47"/>
    <mergeCell ref="F43:T43"/>
    <mergeCell ref="F41:T42"/>
    <mergeCell ref="F39:T40"/>
    <mergeCell ref="E31:T36"/>
    <mergeCell ref="T56:Z58"/>
    <mergeCell ref="E52:AL53"/>
    <mergeCell ref="F13:T14"/>
    <mergeCell ref="E9:T10"/>
    <mergeCell ref="E5:T6"/>
    <mergeCell ref="F15:T16"/>
    <mergeCell ref="F28:T28"/>
    <mergeCell ref="F26:T27"/>
  </mergeCells>
  <printOptions horizontalCentered="1"/>
  <pageMargins left="0.5" right="0.5" top="0.5" bottom="0.5" header="0.3" footer="0.3"/>
  <pageSetup paperSize="9" scale="98" orientation="portrait" r:id="rId1"/>
  <headerFooter>
    <oddFooter>&amp;CW-&amp;P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EG88"/>
  <sheetViews>
    <sheetView view="pageBreakPreview" zoomScaleNormal="100" zoomScaleSheetLayoutView="100" zoomScalePageLayoutView="30" workbookViewId="0">
      <selection activeCell="B4" sqref="B4:E4"/>
    </sheetView>
  </sheetViews>
  <sheetFormatPr defaultColWidth="2.77734375" defaultRowHeight="10" x14ac:dyDescent="0.2"/>
  <cols>
    <col min="1" max="1" width="1" customWidth="1"/>
    <col min="2" max="6" width="1.77734375" customWidth="1"/>
    <col min="7" max="7" width="1" customWidth="1"/>
    <col min="8" max="8" width="0.33203125" customWidth="1"/>
    <col min="9" max="9" width="1.6640625" customWidth="1"/>
    <col min="10" max="12" width="1.77734375" customWidth="1"/>
    <col min="13" max="13" width="2" customWidth="1"/>
    <col min="14" max="16" width="1.77734375" customWidth="1"/>
    <col min="17" max="17" width="2.6640625" customWidth="1"/>
    <col min="18" max="19" width="1" customWidth="1"/>
    <col min="20" max="23" width="1.77734375" customWidth="1"/>
    <col min="24" max="25" width="1" customWidth="1"/>
    <col min="26" max="31" width="1.77734375" customWidth="1"/>
    <col min="32" max="33" width="1" customWidth="1"/>
    <col min="34" max="38" width="1.77734375" customWidth="1"/>
    <col min="39" max="40" width="1" customWidth="1"/>
    <col min="41" max="49" width="1.77734375" customWidth="1"/>
    <col min="50" max="51" width="1" customWidth="1"/>
    <col min="52" max="61" width="1.77734375" customWidth="1"/>
    <col min="62" max="63" width="1" customWidth="1"/>
    <col min="64" max="73" width="1.77734375" customWidth="1"/>
    <col min="74" max="74" width="1" customWidth="1"/>
    <col min="75" max="76" width="0.44140625" customWidth="1"/>
    <col min="77" max="77" width="1" customWidth="1"/>
    <col min="78" max="78" width="1.77734375" customWidth="1"/>
    <col min="79" max="80" width="1" customWidth="1"/>
    <col min="81" max="90" width="1.77734375" customWidth="1"/>
    <col min="91" max="92" width="1" customWidth="1"/>
    <col min="93" max="96" width="1.77734375" customWidth="1"/>
    <col min="97" max="99" width="1" customWidth="1"/>
    <col min="100" max="103" width="1.77734375" customWidth="1"/>
    <col min="104" max="106" width="1" customWidth="1"/>
    <col min="107" max="110" width="1.77734375" customWidth="1"/>
    <col min="111" max="113" width="1" customWidth="1"/>
    <col min="114" max="119" width="1.77734375" customWidth="1"/>
    <col min="120" max="122" width="1" customWidth="1"/>
    <col min="123" max="132" width="1.77734375" customWidth="1"/>
    <col min="133" max="133" width="1" customWidth="1"/>
  </cols>
  <sheetData>
    <row r="1" spans="1:137" x14ac:dyDescent="0.2">
      <c r="A1" s="683" t="s">
        <v>147</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683"/>
      <c r="AG1" s="683"/>
      <c r="AH1" s="683"/>
      <c r="AI1" s="683"/>
      <c r="AJ1" s="683"/>
      <c r="AK1" s="683"/>
      <c r="AL1" s="683"/>
      <c r="AM1" s="683"/>
      <c r="AN1" s="683"/>
      <c r="AO1" s="683"/>
      <c r="AP1" s="683"/>
      <c r="AQ1" s="683"/>
      <c r="AR1" s="683"/>
      <c r="AS1" s="683"/>
      <c r="AT1" s="683"/>
      <c r="AU1" s="683"/>
      <c r="AV1" s="683"/>
      <c r="AW1" s="683"/>
      <c r="AX1" s="683"/>
      <c r="AY1" s="683"/>
      <c r="AZ1" s="683"/>
      <c r="BA1" s="683"/>
      <c r="BB1" s="683"/>
      <c r="BC1" s="683"/>
      <c r="BD1" s="683"/>
      <c r="BE1" s="683"/>
      <c r="BF1" s="683"/>
      <c r="BG1" s="683"/>
      <c r="BH1" s="683"/>
      <c r="BI1" s="683"/>
      <c r="BJ1" s="683"/>
      <c r="BK1" s="683"/>
      <c r="BL1" s="683"/>
      <c r="BM1" s="683"/>
      <c r="BN1" s="683"/>
      <c r="BO1" s="683"/>
      <c r="BP1" s="683"/>
      <c r="BQ1" s="683"/>
      <c r="BR1" s="683"/>
      <c r="BS1" s="683"/>
      <c r="BT1" s="683"/>
      <c r="BU1" s="683"/>
      <c r="BV1" s="683"/>
      <c r="BW1" s="576"/>
      <c r="BX1" s="125"/>
      <c r="BY1" s="125"/>
      <c r="BZ1" s="683" t="s">
        <v>147</v>
      </c>
      <c r="CA1" s="683"/>
      <c r="CB1" s="683"/>
      <c r="CC1" s="683"/>
      <c r="CD1" s="683"/>
      <c r="CE1" s="683"/>
      <c r="CF1" s="683"/>
      <c r="CG1" s="683"/>
      <c r="CH1" s="683"/>
      <c r="CI1" s="683"/>
      <c r="CJ1" s="683"/>
      <c r="CK1" s="683"/>
      <c r="CL1" s="683"/>
      <c r="CM1" s="683"/>
      <c r="CN1" s="683"/>
      <c r="CO1" s="683"/>
      <c r="CP1" s="683"/>
      <c r="CQ1" s="683"/>
      <c r="CR1" s="683"/>
      <c r="CS1" s="683"/>
      <c r="CT1" s="683"/>
      <c r="CU1" s="683"/>
      <c r="CV1" s="683"/>
      <c r="CW1" s="683"/>
      <c r="CX1" s="683"/>
      <c r="CY1" s="683"/>
      <c r="CZ1" s="683"/>
      <c r="DA1" s="683"/>
      <c r="DB1" s="683"/>
      <c r="DC1" s="683"/>
      <c r="DD1" s="683"/>
      <c r="DE1" s="683"/>
      <c r="DF1" s="683"/>
      <c r="DG1" s="683"/>
      <c r="DH1" s="683"/>
      <c r="DI1" s="683"/>
      <c r="DJ1" s="683"/>
      <c r="DK1" s="683"/>
      <c r="DL1" s="683"/>
      <c r="DM1" s="683"/>
      <c r="DN1" s="683"/>
      <c r="DO1" s="683"/>
      <c r="DP1" s="683"/>
      <c r="DQ1" s="683"/>
      <c r="DR1" s="683"/>
      <c r="DS1" s="683"/>
      <c r="DT1" s="683"/>
      <c r="DU1" s="683"/>
      <c r="DV1" s="683"/>
      <c r="DW1" s="683"/>
      <c r="DX1" s="683"/>
      <c r="DY1" s="683"/>
      <c r="DZ1" s="683"/>
      <c r="EA1" s="683"/>
      <c r="EB1" s="683"/>
      <c r="EC1" s="683"/>
    </row>
    <row r="2" spans="1:137" ht="6" customHeight="1" thickBot="1" x14ac:dyDescent="0.25">
      <c r="A2" s="85"/>
      <c r="B2" s="332"/>
      <c r="C2" s="85"/>
      <c r="D2" s="85"/>
      <c r="E2" s="85"/>
      <c r="F2" s="85"/>
      <c r="G2" s="85"/>
      <c r="H2" s="85"/>
      <c r="I2" s="85"/>
      <c r="J2" s="85"/>
      <c r="K2" s="85"/>
      <c r="L2" s="85"/>
      <c r="M2" s="85"/>
      <c r="N2" s="85"/>
      <c r="O2" s="85"/>
      <c r="P2" s="85"/>
      <c r="Q2" s="85"/>
      <c r="R2" s="85"/>
      <c r="S2" s="85"/>
      <c r="T2" s="85"/>
      <c r="U2" s="85"/>
      <c r="V2" s="85"/>
      <c r="W2" s="232"/>
      <c r="X2" s="232"/>
      <c r="Y2" s="232"/>
      <c r="Z2" s="232"/>
      <c r="AA2" s="232"/>
      <c r="AB2" s="232"/>
      <c r="AC2" s="85"/>
      <c r="AD2" s="85"/>
      <c r="AE2" s="85"/>
      <c r="AF2" s="85"/>
      <c r="AG2" s="85"/>
      <c r="AH2" s="85"/>
      <c r="AI2" s="85"/>
      <c r="AJ2" s="85"/>
      <c r="AK2" s="85"/>
      <c r="AL2" s="85"/>
      <c r="AM2" s="232"/>
      <c r="AN2" s="232"/>
      <c r="AO2" s="232"/>
      <c r="AP2" s="232"/>
      <c r="AQ2" s="232"/>
      <c r="AR2" s="232"/>
      <c r="AS2" s="232"/>
      <c r="AT2" s="232"/>
      <c r="AU2" s="232"/>
      <c r="AV2" s="232"/>
      <c r="AW2" s="232"/>
      <c r="AX2" s="232"/>
      <c r="CB2" s="232"/>
      <c r="CC2" s="232"/>
      <c r="CD2" s="232"/>
      <c r="CE2" s="232"/>
      <c r="CF2" s="232"/>
      <c r="CG2" s="232"/>
      <c r="CH2" s="232"/>
      <c r="CI2" s="232"/>
      <c r="CJ2" s="232"/>
      <c r="CK2" s="232"/>
      <c r="CL2" s="232"/>
      <c r="CM2" s="232"/>
      <c r="CN2" s="232"/>
      <c r="CO2" s="232"/>
      <c r="CP2" s="232"/>
      <c r="CQ2" s="232"/>
      <c r="CR2" s="232"/>
      <c r="CS2" s="232"/>
      <c r="CT2" s="232"/>
      <c r="CU2" s="88"/>
      <c r="CV2" s="88"/>
      <c r="CW2" s="88"/>
      <c r="CX2" s="232"/>
      <c r="CY2" s="232"/>
      <c r="CZ2" s="232"/>
    </row>
    <row r="3" spans="1:137" ht="6" customHeight="1" x14ac:dyDescent="0.2">
      <c r="A3" s="96"/>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01"/>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2"/>
      <c r="EB3" s="232"/>
      <c r="EC3" s="232"/>
    </row>
    <row r="4" spans="1:137" ht="10.4" customHeight="1" x14ac:dyDescent="0.2">
      <c r="A4" s="102"/>
      <c r="B4" s="675">
        <v>214</v>
      </c>
      <c r="C4" s="675"/>
      <c r="D4" s="675"/>
      <c r="E4" s="675"/>
      <c r="F4" s="676" t="str">
        <f ca="1">VLOOKUP(INDIRECT(ADDRESS(ROW(),COLUMN()-4)),Language_Translations,MATCH(Language_Selected,Language_Options,0),FALSE)</f>
        <v>Now I would like to record all your pregnancies including live births, stillbirths, miscarriages, and abortions, starting with your first pregnancy.</v>
      </c>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6"/>
      <c r="BC4" s="676"/>
      <c r="BD4" s="676"/>
      <c r="BE4" s="676"/>
      <c r="BF4" s="676"/>
      <c r="BG4" s="676"/>
      <c r="BH4" s="676"/>
      <c r="BI4" s="676"/>
      <c r="BJ4" s="676"/>
      <c r="BK4" s="676"/>
      <c r="BL4" s="676"/>
      <c r="BM4" s="676"/>
      <c r="BN4" s="676"/>
      <c r="BO4" s="676"/>
      <c r="BP4" s="676"/>
      <c r="BQ4" s="676"/>
      <c r="BR4" s="676"/>
      <c r="BS4" s="676"/>
      <c r="BT4" s="676"/>
      <c r="BU4" s="676"/>
      <c r="BV4" s="103"/>
      <c r="BW4" s="232"/>
      <c r="BX4" s="232"/>
      <c r="BY4" s="232"/>
      <c r="BZ4" s="232"/>
      <c r="CA4" s="232"/>
      <c r="CB4" s="331"/>
      <c r="CC4" s="331"/>
      <c r="CD4" s="331"/>
      <c r="CE4" s="331"/>
      <c r="CF4" s="331"/>
      <c r="CG4" s="331"/>
      <c r="CH4" s="331"/>
      <c r="CI4" s="331"/>
      <c r="CJ4" s="331"/>
      <c r="CK4" s="331"/>
      <c r="CL4" s="331"/>
      <c r="CM4" s="331"/>
      <c r="CN4" s="331"/>
      <c r="CO4" s="331"/>
      <c r="CP4" s="331"/>
      <c r="CQ4" s="331"/>
      <c r="CR4" s="331"/>
      <c r="DG4" s="295"/>
      <c r="DH4" s="295"/>
      <c r="DI4" s="295"/>
      <c r="DJ4" s="295"/>
      <c r="DK4" s="295"/>
      <c r="DL4" s="295"/>
      <c r="DM4" s="295"/>
      <c r="DN4" s="295"/>
      <c r="DO4" s="295"/>
      <c r="DP4" s="295"/>
      <c r="DQ4" s="295"/>
      <c r="DR4" s="295"/>
      <c r="DS4" s="295"/>
      <c r="DT4" s="295"/>
      <c r="DU4" s="295"/>
      <c r="DV4" s="295"/>
      <c r="DW4" s="295"/>
      <c r="DX4" s="295"/>
      <c r="DY4" s="295"/>
      <c r="DZ4" s="295"/>
      <c r="EA4" s="295"/>
      <c r="EB4" s="295"/>
      <c r="EC4" s="295"/>
    </row>
    <row r="5" spans="1:137" x14ac:dyDescent="0.2">
      <c r="A5" s="102"/>
      <c r="B5" s="330"/>
      <c r="C5" s="330"/>
      <c r="D5" s="330"/>
      <c r="E5" s="330"/>
      <c r="F5" s="676"/>
      <c r="G5" s="676"/>
      <c r="H5" s="676"/>
      <c r="I5" s="676"/>
      <c r="J5" s="676"/>
      <c r="K5" s="676"/>
      <c r="L5" s="676"/>
      <c r="M5" s="676"/>
      <c r="N5" s="676"/>
      <c r="O5" s="676"/>
      <c r="P5" s="676"/>
      <c r="Q5" s="676"/>
      <c r="R5" s="676"/>
      <c r="S5" s="676"/>
      <c r="T5" s="676"/>
      <c r="U5" s="676"/>
      <c r="V5" s="676"/>
      <c r="W5" s="676"/>
      <c r="X5" s="676"/>
      <c r="Y5" s="676"/>
      <c r="Z5" s="676"/>
      <c r="AA5" s="676"/>
      <c r="AB5" s="676"/>
      <c r="AC5" s="676"/>
      <c r="AD5" s="676"/>
      <c r="AE5" s="676"/>
      <c r="AF5" s="676"/>
      <c r="AG5" s="676"/>
      <c r="AH5" s="676"/>
      <c r="AI5" s="676"/>
      <c r="AJ5" s="676"/>
      <c r="AK5" s="676"/>
      <c r="AL5" s="676"/>
      <c r="AM5" s="676"/>
      <c r="AN5" s="676"/>
      <c r="AO5" s="676"/>
      <c r="AP5" s="676"/>
      <c r="AQ5" s="676"/>
      <c r="AR5" s="676"/>
      <c r="AS5" s="676"/>
      <c r="AT5" s="676"/>
      <c r="AU5" s="676"/>
      <c r="AV5" s="676"/>
      <c r="AW5" s="676"/>
      <c r="AX5" s="676"/>
      <c r="AY5" s="676"/>
      <c r="AZ5" s="676"/>
      <c r="BA5" s="676"/>
      <c r="BB5" s="676"/>
      <c r="BC5" s="676"/>
      <c r="BD5" s="676"/>
      <c r="BE5" s="676"/>
      <c r="BF5" s="676"/>
      <c r="BG5" s="676"/>
      <c r="BH5" s="676"/>
      <c r="BI5" s="676"/>
      <c r="BJ5" s="676"/>
      <c r="BK5" s="676"/>
      <c r="BL5" s="676"/>
      <c r="BM5" s="676"/>
      <c r="BN5" s="676"/>
      <c r="BO5" s="676"/>
      <c r="BP5" s="676"/>
      <c r="BQ5" s="676"/>
      <c r="BR5" s="676"/>
      <c r="BS5" s="676"/>
      <c r="BT5" s="676"/>
      <c r="BU5" s="676"/>
      <c r="BV5" s="103"/>
      <c r="BW5" s="232"/>
      <c r="BX5" s="232"/>
      <c r="BY5" s="232"/>
      <c r="BZ5" s="232"/>
      <c r="CA5" s="232"/>
      <c r="CB5" s="331"/>
      <c r="CC5" s="331"/>
      <c r="CD5" s="331"/>
      <c r="CE5" s="331"/>
      <c r="CF5" s="331"/>
      <c r="CG5" s="331"/>
      <c r="CH5" s="331"/>
      <c r="CI5" s="331"/>
      <c r="CJ5" s="331"/>
      <c r="CK5" s="331"/>
      <c r="CL5" s="331"/>
      <c r="CM5" s="331"/>
      <c r="CN5" s="331"/>
      <c r="CO5" s="331"/>
      <c r="CP5" s="331"/>
      <c r="CQ5" s="331"/>
      <c r="CR5" s="331"/>
      <c r="DG5" s="295"/>
      <c r="DH5" s="295"/>
      <c r="DI5" s="295"/>
      <c r="DJ5" s="295"/>
      <c r="DK5" s="295"/>
      <c r="DL5" s="295"/>
      <c r="DM5" s="295"/>
      <c r="DN5" s="295"/>
      <c r="DO5" s="295"/>
      <c r="DP5" s="295"/>
      <c r="DQ5" s="295"/>
      <c r="DR5" s="295"/>
      <c r="DS5" s="295"/>
      <c r="DT5" s="295"/>
      <c r="DU5" s="295"/>
      <c r="DV5" s="295"/>
      <c r="DW5" s="295"/>
      <c r="DX5" s="295"/>
      <c r="DY5" s="295"/>
      <c r="DZ5" s="295"/>
      <c r="EA5" s="295"/>
      <c r="EB5" s="295"/>
      <c r="EC5" s="295"/>
    </row>
    <row r="6" spans="1:137" ht="11.25" customHeight="1" x14ac:dyDescent="0.2">
      <c r="A6" s="102"/>
      <c r="B6" s="232"/>
      <c r="C6" s="232"/>
      <c r="D6" s="232"/>
      <c r="F6" s="645" t="s">
        <v>168</v>
      </c>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45"/>
      <c r="AI6" s="645"/>
      <c r="AJ6" s="645"/>
      <c r="AK6" s="645"/>
      <c r="AL6" s="645"/>
      <c r="AM6" s="645"/>
      <c r="AN6" s="645"/>
      <c r="AO6" s="645"/>
      <c r="AP6" s="645"/>
      <c r="AQ6" s="645"/>
      <c r="AR6" s="645"/>
      <c r="AS6" s="645"/>
      <c r="AT6" s="645"/>
      <c r="AU6" s="645"/>
      <c r="AV6" s="645"/>
      <c r="AW6" s="645"/>
      <c r="AX6" s="645"/>
      <c r="AY6" s="645"/>
      <c r="AZ6" s="645"/>
      <c r="BA6" s="645"/>
      <c r="BB6" s="645"/>
      <c r="BC6" s="645"/>
      <c r="BD6" s="645"/>
      <c r="BE6" s="645"/>
      <c r="BF6" s="645"/>
      <c r="BG6" s="645"/>
      <c r="BH6" s="645"/>
      <c r="BI6" s="645"/>
      <c r="BJ6" s="645"/>
      <c r="BK6" s="645"/>
      <c r="BL6" s="645"/>
      <c r="BM6" s="645"/>
      <c r="BN6" s="645"/>
      <c r="BO6" s="645"/>
      <c r="BP6" s="645"/>
      <c r="BQ6" s="645"/>
      <c r="BR6" s="645"/>
      <c r="BS6" s="645"/>
      <c r="BT6" s="645"/>
      <c r="BU6" s="645"/>
      <c r="BV6" s="103"/>
      <c r="BW6" s="232"/>
      <c r="BX6" s="232"/>
      <c r="BY6" s="232"/>
      <c r="BZ6" s="232"/>
      <c r="CA6" s="232"/>
      <c r="CB6" s="296"/>
      <c r="CC6" s="296"/>
      <c r="CD6" s="296"/>
      <c r="CE6" s="296"/>
      <c r="CF6" s="296"/>
      <c r="CG6" s="296"/>
      <c r="CH6" s="296"/>
      <c r="CI6" s="296"/>
      <c r="CJ6" s="296"/>
      <c r="CK6" s="296"/>
      <c r="CL6" s="296"/>
      <c r="CM6" s="296"/>
      <c r="CN6" s="296"/>
      <c r="CO6" s="296"/>
      <c r="CP6" s="296"/>
      <c r="CQ6" s="296"/>
      <c r="CR6" s="296"/>
      <c r="DG6" s="295"/>
      <c r="DH6" s="295"/>
      <c r="DI6" s="295"/>
      <c r="DJ6" s="295"/>
      <c r="DK6" s="295"/>
      <c r="DL6" s="295"/>
      <c r="DM6" s="295"/>
      <c r="DN6" s="295"/>
      <c r="DO6" s="295"/>
      <c r="DP6" s="295"/>
      <c r="DQ6" s="295"/>
      <c r="DR6" s="295"/>
      <c r="DS6" s="295"/>
      <c r="DT6" s="295"/>
      <c r="DU6" s="295"/>
      <c r="DV6" s="295"/>
      <c r="DW6" s="295"/>
      <c r="DX6" s="295"/>
      <c r="DY6" s="295"/>
      <c r="DZ6" s="295"/>
      <c r="EA6" s="295"/>
      <c r="EB6" s="295"/>
      <c r="EC6" s="295"/>
    </row>
    <row r="7" spans="1:137" ht="11.25" customHeight="1" x14ac:dyDescent="0.2">
      <c r="A7" s="102"/>
      <c r="B7" s="232"/>
      <c r="C7" s="232"/>
      <c r="D7" s="232"/>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c r="AW7" s="645"/>
      <c r="AX7" s="645"/>
      <c r="AY7" s="645"/>
      <c r="AZ7" s="645"/>
      <c r="BA7" s="645"/>
      <c r="BB7" s="645"/>
      <c r="BC7" s="645"/>
      <c r="BD7" s="645"/>
      <c r="BE7" s="645"/>
      <c r="BF7" s="645"/>
      <c r="BG7" s="645"/>
      <c r="BH7" s="645"/>
      <c r="BI7" s="645"/>
      <c r="BJ7" s="645"/>
      <c r="BK7" s="645"/>
      <c r="BL7" s="645"/>
      <c r="BM7" s="645"/>
      <c r="BN7" s="645"/>
      <c r="BO7" s="645"/>
      <c r="BP7" s="645"/>
      <c r="BQ7" s="645"/>
      <c r="BR7" s="645"/>
      <c r="BS7" s="645"/>
      <c r="BT7" s="645"/>
      <c r="BU7" s="645"/>
      <c r="BV7" s="103"/>
      <c r="BW7" s="232"/>
      <c r="BX7" s="232"/>
      <c r="BY7" s="232"/>
      <c r="BZ7" s="232"/>
      <c r="CA7" s="232"/>
      <c r="CB7" s="296"/>
      <c r="CC7" s="296"/>
      <c r="CD7" s="296"/>
      <c r="CE7" s="296"/>
      <c r="CF7" s="296"/>
      <c r="CG7" s="296"/>
      <c r="CH7" s="296"/>
      <c r="CI7" s="296"/>
      <c r="CJ7" s="296"/>
      <c r="CK7" s="296"/>
      <c r="CL7" s="296"/>
      <c r="CM7" s="296"/>
      <c r="CN7" s="296"/>
      <c r="CO7" s="296"/>
      <c r="CP7" s="296"/>
      <c r="CQ7" s="296"/>
      <c r="CR7" s="296"/>
      <c r="DG7" s="295"/>
      <c r="DH7" s="295"/>
      <c r="DI7" s="295"/>
      <c r="DJ7" s="295"/>
      <c r="DK7" s="295"/>
      <c r="DL7" s="295"/>
      <c r="DM7" s="295"/>
      <c r="DN7" s="295"/>
      <c r="DO7" s="295"/>
      <c r="DP7" s="295"/>
      <c r="DQ7" s="295"/>
      <c r="DR7" s="295"/>
      <c r="DS7" s="295"/>
      <c r="DT7" s="295"/>
      <c r="DU7" s="295"/>
      <c r="DV7" s="295"/>
      <c r="DW7" s="295"/>
      <c r="DX7" s="295"/>
      <c r="DY7" s="295"/>
      <c r="DZ7" s="295"/>
      <c r="EA7" s="295"/>
      <c r="EB7" s="295"/>
      <c r="EC7" s="295"/>
    </row>
    <row r="8" spans="1:137" ht="6" customHeight="1" thickBot="1" x14ac:dyDescent="0.25">
      <c r="A8" s="104"/>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106"/>
      <c r="BW8" s="232"/>
      <c r="BX8" s="232"/>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row>
    <row r="9" spans="1:137" ht="6" customHeight="1" x14ac:dyDescent="0.2">
      <c r="A9" s="99"/>
      <c r="B9" s="1"/>
      <c r="C9" s="1"/>
      <c r="D9" s="1"/>
      <c r="E9" s="1"/>
      <c r="F9" s="1"/>
      <c r="G9" s="1"/>
      <c r="H9" s="98"/>
      <c r="I9" s="99"/>
      <c r="J9" s="1"/>
      <c r="K9" s="1"/>
      <c r="L9" s="1"/>
      <c r="M9" s="1"/>
      <c r="N9" s="1"/>
      <c r="O9" s="1"/>
      <c r="P9" s="1"/>
      <c r="Q9" s="1"/>
      <c r="R9" s="1"/>
      <c r="S9" s="99"/>
      <c r="T9" s="1"/>
      <c r="U9" s="1"/>
      <c r="V9" s="1"/>
      <c r="W9" s="1"/>
      <c r="X9" s="98"/>
      <c r="Y9" s="99"/>
      <c r="Z9" s="1"/>
      <c r="AA9" s="1"/>
      <c r="AB9" s="1"/>
      <c r="AC9" s="1"/>
      <c r="AD9" s="1"/>
      <c r="AE9" s="1"/>
      <c r="AF9" s="98"/>
      <c r="AG9" s="99"/>
      <c r="AH9" s="1"/>
      <c r="AI9" s="1"/>
      <c r="AJ9" s="1"/>
      <c r="AK9" s="1"/>
      <c r="AL9" s="1"/>
      <c r="AM9" s="98"/>
      <c r="AN9" s="1"/>
      <c r="AO9" s="1"/>
      <c r="AP9" s="1"/>
      <c r="AQ9" s="1"/>
      <c r="AR9" s="1"/>
      <c r="AS9" s="1"/>
      <c r="AT9" s="1"/>
      <c r="AU9" s="1"/>
      <c r="AV9" s="1"/>
      <c r="AW9" s="1"/>
      <c r="AX9" s="98"/>
      <c r="AY9" s="99"/>
      <c r="AZ9" s="1"/>
      <c r="BA9" s="1"/>
      <c r="BB9" s="1"/>
      <c r="BC9" s="1"/>
      <c r="BD9" s="1"/>
      <c r="BE9" s="1"/>
      <c r="BF9" s="1"/>
      <c r="BG9" s="1"/>
      <c r="BH9" s="1"/>
      <c r="BI9" s="1"/>
      <c r="BJ9" s="1"/>
      <c r="BK9" s="99"/>
      <c r="BL9" s="1"/>
      <c r="BM9" s="1"/>
      <c r="BN9" s="1"/>
      <c r="BO9" s="1"/>
      <c r="BP9" s="1"/>
      <c r="BQ9" s="1"/>
      <c r="BR9" s="1"/>
      <c r="BS9" s="1"/>
      <c r="BT9" s="1"/>
      <c r="BU9" s="1"/>
      <c r="BV9" s="297"/>
      <c r="BW9" s="232"/>
      <c r="BX9" s="232"/>
      <c r="BY9" s="99"/>
      <c r="BZ9" s="1"/>
      <c r="CA9" s="98"/>
      <c r="CB9" s="1"/>
      <c r="CC9" s="1"/>
      <c r="CD9" s="1"/>
      <c r="CE9" s="1"/>
      <c r="CF9" s="1"/>
      <c r="CG9" s="1"/>
      <c r="CH9" s="1"/>
      <c r="CI9" s="1"/>
      <c r="CJ9" s="1"/>
      <c r="CK9" s="1"/>
      <c r="CL9" s="1"/>
      <c r="CM9" s="98"/>
      <c r="CN9" s="99"/>
      <c r="CO9" s="1"/>
      <c r="CP9" s="1"/>
      <c r="CQ9" s="1"/>
      <c r="CR9" s="1"/>
      <c r="CS9" s="98"/>
      <c r="CT9" s="99"/>
      <c r="CU9" s="1"/>
      <c r="CV9" s="1"/>
      <c r="CW9" s="1"/>
      <c r="CX9" s="1"/>
      <c r="CY9" s="1"/>
      <c r="CZ9" s="1"/>
      <c r="DA9" s="98"/>
      <c r="DB9" s="99"/>
      <c r="DC9" s="1"/>
      <c r="DD9" s="1"/>
      <c r="DE9" s="1"/>
      <c r="DF9" s="1"/>
      <c r="DG9" s="98"/>
      <c r="DH9" s="99"/>
      <c r="DI9" s="1"/>
      <c r="DJ9" s="1"/>
      <c r="DK9" s="1"/>
      <c r="DL9" s="1"/>
      <c r="DM9" s="1"/>
      <c r="DN9" s="1"/>
      <c r="DO9" s="1"/>
      <c r="DP9" s="1"/>
      <c r="DQ9" s="98"/>
      <c r="DR9" s="99"/>
      <c r="DS9" s="1"/>
      <c r="DT9" s="1"/>
      <c r="DU9" s="1"/>
      <c r="DV9" s="1"/>
      <c r="DW9" s="1"/>
      <c r="DX9" s="1"/>
      <c r="DY9" s="1"/>
      <c r="DZ9" s="1"/>
      <c r="EA9" s="1"/>
      <c r="EB9" s="1"/>
      <c r="EC9" s="98"/>
    </row>
    <row r="10" spans="1:137" x14ac:dyDescent="0.2">
      <c r="A10" s="55"/>
      <c r="B10" s="684">
        <v>215</v>
      </c>
      <c r="C10" s="685"/>
      <c r="D10" s="685"/>
      <c r="E10" s="685"/>
      <c r="F10" s="685"/>
      <c r="G10" s="232"/>
      <c r="H10" s="334"/>
      <c r="I10" s="232"/>
      <c r="J10" s="668">
        <v>216</v>
      </c>
      <c r="K10" s="661"/>
      <c r="L10" s="661"/>
      <c r="M10" s="661"/>
      <c r="N10" s="661"/>
      <c r="O10" s="661"/>
      <c r="P10" s="661"/>
      <c r="Q10" s="661"/>
      <c r="R10" s="232"/>
      <c r="S10" s="55"/>
      <c r="T10" s="668">
        <v>217</v>
      </c>
      <c r="U10" s="661"/>
      <c r="V10" s="661"/>
      <c r="W10" s="661"/>
      <c r="X10" s="334"/>
      <c r="Y10" s="55"/>
      <c r="Z10" s="668">
        <v>218</v>
      </c>
      <c r="AA10" s="668"/>
      <c r="AB10" s="668"/>
      <c r="AC10" s="668"/>
      <c r="AD10" s="668"/>
      <c r="AE10" s="668"/>
      <c r="AF10" s="334"/>
      <c r="AG10" s="232"/>
      <c r="AH10" s="668">
        <v>219</v>
      </c>
      <c r="AI10" s="668"/>
      <c r="AJ10" s="668"/>
      <c r="AK10" s="668"/>
      <c r="AL10" s="668"/>
      <c r="AM10" s="334"/>
      <c r="AN10" s="232"/>
      <c r="AO10" s="668">
        <v>220</v>
      </c>
      <c r="AP10" s="668"/>
      <c r="AQ10" s="668"/>
      <c r="AR10" s="668"/>
      <c r="AS10" s="668"/>
      <c r="AT10" s="668"/>
      <c r="AU10" s="668"/>
      <c r="AV10" s="668"/>
      <c r="AW10" s="668"/>
      <c r="AX10" s="334"/>
      <c r="AY10" s="232"/>
      <c r="AZ10" s="668">
        <v>221</v>
      </c>
      <c r="BA10" s="668"/>
      <c r="BB10" s="668"/>
      <c r="BC10" s="668"/>
      <c r="BD10" s="668"/>
      <c r="BE10" s="668"/>
      <c r="BF10" s="668"/>
      <c r="BG10" s="668"/>
      <c r="BH10" s="668"/>
      <c r="BI10" s="668"/>
      <c r="BJ10" s="334"/>
      <c r="BK10" s="55"/>
      <c r="BL10" s="668">
        <v>222</v>
      </c>
      <c r="BM10" s="668"/>
      <c r="BN10" s="668"/>
      <c r="BO10" s="668"/>
      <c r="BP10" s="668"/>
      <c r="BQ10" s="668"/>
      <c r="BR10" s="668"/>
      <c r="BS10" s="668"/>
      <c r="BT10" s="668"/>
      <c r="BU10" s="668"/>
      <c r="BV10" s="298"/>
      <c r="BW10" s="232"/>
      <c r="BX10" s="232"/>
      <c r="BY10" s="55"/>
      <c r="BZ10" s="232"/>
      <c r="CA10" s="334"/>
      <c r="CB10" s="232"/>
      <c r="CC10" s="668">
        <v>223</v>
      </c>
      <c r="CD10" s="668"/>
      <c r="CE10" s="668"/>
      <c r="CF10" s="668"/>
      <c r="CG10" s="668"/>
      <c r="CH10" s="668"/>
      <c r="CI10" s="668"/>
      <c r="CJ10" s="668"/>
      <c r="CK10" s="668"/>
      <c r="CL10" s="668"/>
      <c r="CM10" s="334"/>
      <c r="CN10" s="55"/>
      <c r="CO10" s="668">
        <v>224</v>
      </c>
      <c r="CP10" s="668"/>
      <c r="CQ10" s="668"/>
      <c r="CR10" s="668"/>
      <c r="CS10" s="334"/>
      <c r="CT10" s="55"/>
      <c r="CU10" s="686">
        <v>225</v>
      </c>
      <c r="CV10" s="686"/>
      <c r="CW10" s="686"/>
      <c r="CX10" s="686"/>
      <c r="CY10" s="686"/>
      <c r="CZ10" s="686"/>
      <c r="DA10" s="334"/>
      <c r="DB10" s="55"/>
      <c r="DC10" s="668">
        <v>226</v>
      </c>
      <c r="DD10" s="668"/>
      <c r="DE10" s="668"/>
      <c r="DF10" s="668"/>
      <c r="DG10" s="334"/>
      <c r="DH10" s="55"/>
      <c r="DI10" s="686">
        <v>227</v>
      </c>
      <c r="DJ10" s="686"/>
      <c r="DK10" s="686"/>
      <c r="DL10" s="686"/>
      <c r="DM10" s="686"/>
      <c r="DN10" s="686"/>
      <c r="DO10" s="686"/>
      <c r="DP10" s="686"/>
      <c r="DQ10" s="334"/>
      <c r="DR10" s="55"/>
      <c r="DS10" s="686">
        <v>228</v>
      </c>
      <c r="DT10" s="686"/>
      <c r="DU10" s="686"/>
      <c r="DV10" s="686"/>
      <c r="DW10" s="686"/>
      <c r="DX10" s="686"/>
      <c r="DY10" s="686"/>
      <c r="DZ10" s="686"/>
      <c r="EA10" s="686"/>
      <c r="EB10" s="686"/>
      <c r="EC10" s="334"/>
    </row>
    <row r="11" spans="1:137" ht="11.25" customHeight="1" x14ac:dyDescent="0.2">
      <c r="A11" s="55"/>
      <c r="B11" s="2"/>
      <c r="C11" s="2"/>
      <c r="D11" s="2"/>
      <c r="E11" s="2"/>
      <c r="F11" s="2"/>
      <c r="G11" s="2"/>
      <c r="H11" s="108"/>
      <c r="I11" s="2"/>
      <c r="J11" s="2"/>
      <c r="K11" s="2"/>
      <c r="L11" s="2"/>
      <c r="M11" s="2"/>
      <c r="N11" s="2"/>
      <c r="O11" s="2"/>
      <c r="P11" s="2"/>
      <c r="Q11" s="2"/>
      <c r="R11" s="108"/>
      <c r="S11" s="2"/>
      <c r="T11" s="2"/>
      <c r="U11" s="2"/>
      <c r="V11" s="2"/>
      <c r="W11" s="2"/>
      <c r="X11" s="108"/>
      <c r="Y11" s="55"/>
      <c r="Z11" s="2"/>
      <c r="AA11" s="2"/>
      <c r="AB11" s="2"/>
      <c r="AC11" s="2"/>
      <c r="AD11" s="2"/>
      <c r="AE11" s="2"/>
      <c r="AF11" s="108"/>
      <c r="AG11" s="2"/>
      <c r="AH11" s="2"/>
      <c r="AI11" s="2"/>
      <c r="AJ11" s="2"/>
      <c r="AK11" s="2"/>
      <c r="AL11" s="232"/>
      <c r="AM11" s="108"/>
      <c r="AN11" s="2"/>
      <c r="AO11" s="2"/>
      <c r="AP11" s="2"/>
      <c r="AQ11" s="2"/>
      <c r="AR11" s="2"/>
      <c r="AS11" s="2"/>
      <c r="AT11" s="2"/>
      <c r="AU11" s="2"/>
      <c r="AV11" s="2"/>
      <c r="AW11" s="2"/>
      <c r="AX11" s="108"/>
      <c r="AY11" s="2"/>
      <c r="AZ11" s="2"/>
      <c r="BA11" s="2"/>
      <c r="BB11" s="2"/>
      <c r="BC11" s="2"/>
      <c r="BD11" s="2"/>
      <c r="BE11" s="2"/>
      <c r="BF11" s="2"/>
      <c r="BG11" s="2"/>
      <c r="BH11" s="2"/>
      <c r="BI11" s="2"/>
      <c r="BJ11" s="108"/>
      <c r="BK11" s="55"/>
      <c r="BM11" s="578"/>
      <c r="BN11" s="578"/>
      <c r="BO11" s="578"/>
      <c r="BP11" s="578"/>
      <c r="BQ11" s="578"/>
      <c r="BR11" s="578"/>
      <c r="BS11" s="578"/>
      <c r="BT11" s="578"/>
      <c r="BU11" s="578"/>
      <c r="BV11" s="579"/>
      <c r="BW11" s="578"/>
      <c r="BX11" s="232"/>
      <c r="BY11" s="55"/>
      <c r="BZ11" s="232"/>
      <c r="CA11" s="334"/>
      <c r="CB11" s="232"/>
      <c r="CC11" s="232"/>
      <c r="CD11" s="232"/>
      <c r="CE11" s="232"/>
      <c r="CF11" s="232"/>
      <c r="CG11" s="232"/>
      <c r="CH11" s="232"/>
      <c r="CI11" s="232"/>
      <c r="CJ11" s="232"/>
      <c r="CK11" s="232"/>
      <c r="CL11" s="232"/>
      <c r="CM11" s="334"/>
      <c r="CN11" s="55"/>
      <c r="CO11" s="232"/>
      <c r="CP11" s="232"/>
      <c r="CQ11" s="232"/>
      <c r="CR11" s="232"/>
      <c r="CS11" s="334"/>
      <c r="CT11" s="55"/>
      <c r="CU11" s="688" t="s">
        <v>169</v>
      </c>
      <c r="CV11" s="689"/>
      <c r="CW11" s="689"/>
      <c r="CX11" s="689"/>
      <c r="CY11" s="689"/>
      <c r="CZ11" s="689"/>
      <c r="DA11" s="689"/>
      <c r="DB11" s="689"/>
      <c r="DC11" s="689"/>
      <c r="DD11" s="689"/>
      <c r="DE11" s="689"/>
      <c r="DF11" s="689"/>
      <c r="DG11" s="689"/>
      <c r="DH11" s="689"/>
      <c r="DI11" s="689"/>
      <c r="DJ11" s="689"/>
      <c r="DK11" s="689"/>
      <c r="DL11" s="689"/>
      <c r="DM11" s="689"/>
      <c r="DN11" s="689"/>
      <c r="DO11" s="689"/>
      <c r="DP11" s="690"/>
      <c r="DQ11" s="334"/>
      <c r="DR11" s="55"/>
      <c r="DS11" s="694" t="s">
        <v>170</v>
      </c>
      <c r="DT11" s="695"/>
      <c r="DU11" s="695"/>
      <c r="DV11" s="695"/>
      <c r="DW11" s="695"/>
      <c r="DX11" s="695"/>
      <c r="DY11" s="695"/>
      <c r="DZ11" s="695"/>
      <c r="EA11" s="695"/>
      <c r="EB11" s="696"/>
      <c r="EC11" s="580"/>
    </row>
    <row r="12" spans="1:137" x14ac:dyDescent="0.2">
      <c r="A12" s="55"/>
      <c r="B12" s="2"/>
      <c r="C12" s="2"/>
      <c r="D12" s="2"/>
      <c r="E12" s="2"/>
      <c r="F12" s="2"/>
      <c r="G12" s="2"/>
      <c r="H12" s="108"/>
      <c r="I12" s="2"/>
      <c r="J12" s="2"/>
      <c r="K12" s="2"/>
      <c r="L12" s="2"/>
      <c r="M12" s="2"/>
      <c r="N12" s="2"/>
      <c r="O12" s="2"/>
      <c r="P12" s="2"/>
      <c r="Q12" s="2"/>
      <c r="R12" s="108"/>
      <c r="S12" s="2"/>
      <c r="T12" s="2"/>
      <c r="U12" s="2"/>
      <c r="V12" s="2"/>
      <c r="W12" s="2"/>
      <c r="X12" s="108"/>
      <c r="Y12" s="55"/>
      <c r="Z12" s="2"/>
      <c r="AA12" s="2"/>
      <c r="AB12" s="2"/>
      <c r="AC12" s="2"/>
      <c r="AD12" s="2"/>
      <c r="AE12" s="2"/>
      <c r="AF12" s="108"/>
      <c r="AG12" s="2"/>
      <c r="AH12" s="2"/>
      <c r="AI12" s="2"/>
      <c r="AJ12" s="2"/>
      <c r="AK12" s="2"/>
      <c r="AL12" s="232"/>
      <c r="AM12" s="108"/>
      <c r="AN12" s="2"/>
      <c r="AO12" s="2"/>
      <c r="AP12" s="2"/>
      <c r="AQ12" s="2"/>
      <c r="AR12" s="2"/>
      <c r="AS12" s="2"/>
      <c r="AT12" s="2"/>
      <c r="AU12" s="2"/>
      <c r="AV12" s="2"/>
      <c r="AW12" s="2"/>
      <c r="AX12" s="108"/>
      <c r="AY12" s="2"/>
      <c r="AZ12" s="2"/>
      <c r="BA12" s="2"/>
      <c r="BB12" s="2"/>
      <c r="BC12" s="2"/>
      <c r="BD12" s="2"/>
      <c r="BE12" s="2"/>
      <c r="BF12" s="2"/>
      <c r="BG12" s="2"/>
      <c r="BH12" s="2"/>
      <c r="BI12" s="2"/>
      <c r="BJ12" s="108"/>
      <c r="BK12" s="55"/>
      <c r="BL12" s="578"/>
      <c r="BM12" s="578"/>
      <c r="BN12" s="578"/>
      <c r="BO12" s="578"/>
      <c r="BP12" s="578"/>
      <c r="BQ12" s="578"/>
      <c r="BR12" s="578"/>
      <c r="BS12" s="578"/>
      <c r="BT12" s="578"/>
      <c r="BU12" s="578"/>
      <c r="BV12" s="579"/>
      <c r="BW12" s="578"/>
      <c r="BX12" s="232"/>
      <c r="BY12" s="55"/>
      <c r="BZ12" s="232"/>
      <c r="CA12" s="334"/>
      <c r="CB12" s="232"/>
      <c r="CC12" s="232"/>
      <c r="CD12" s="232"/>
      <c r="CE12" s="232"/>
      <c r="CF12" s="232"/>
      <c r="CG12" s="232"/>
      <c r="CH12" s="232"/>
      <c r="CI12" s="232"/>
      <c r="CJ12" s="232"/>
      <c r="CK12" s="232"/>
      <c r="CL12" s="232"/>
      <c r="CM12" s="334"/>
      <c r="CN12" s="55"/>
      <c r="CO12" s="232"/>
      <c r="CP12" s="232"/>
      <c r="CQ12" s="232"/>
      <c r="CR12" s="232"/>
      <c r="CS12" s="334"/>
      <c r="CT12" s="55"/>
      <c r="CU12" s="691"/>
      <c r="CV12" s="692"/>
      <c r="CW12" s="692"/>
      <c r="CX12" s="692"/>
      <c r="CY12" s="692"/>
      <c r="CZ12" s="692"/>
      <c r="DA12" s="692"/>
      <c r="DB12" s="692"/>
      <c r="DC12" s="692"/>
      <c r="DD12" s="692"/>
      <c r="DE12" s="692"/>
      <c r="DF12" s="692"/>
      <c r="DG12" s="692"/>
      <c r="DH12" s="692"/>
      <c r="DI12" s="692"/>
      <c r="DJ12" s="692"/>
      <c r="DK12" s="692"/>
      <c r="DL12" s="692"/>
      <c r="DM12" s="692"/>
      <c r="DN12" s="692"/>
      <c r="DO12" s="692"/>
      <c r="DP12" s="693"/>
      <c r="DQ12" s="334"/>
      <c r="DR12" s="55"/>
      <c r="DS12" s="697"/>
      <c r="DT12" s="698"/>
      <c r="DU12" s="698"/>
      <c r="DV12" s="698"/>
      <c r="DW12" s="698"/>
      <c r="DX12" s="698"/>
      <c r="DY12" s="698"/>
      <c r="DZ12" s="698"/>
      <c r="EA12" s="698"/>
      <c r="EB12" s="699"/>
      <c r="EC12" s="581"/>
    </row>
    <row r="13" spans="1:137" ht="6" customHeight="1" x14ac:dyDescent="0.2">
      <c r="A13" s="55"/>
      <c r="B13" s="232"/>
      <c r="C13" s="232"/>
      <c r="D13" s="232"/>
      <c r="E13" s="232"/>
      <c r="F13" s="232"/>
      <c r="G13" s="232"/>
      <c r="H13" s="334"/>
      <c r="I13" s="232"/>
      <c r="J13" s="232"/>
      <c r="K13" s="232"/>
      <c r="L13" s="232"/>
      <c r="M13" s="232"/>
      <c r="N13" s="232"/>
      <c r="O13" s="232"/>
      <c r="P13" s="232"/>
      <c r="Q13" s="232"/>
      <c r="R13" s="334"/>
      <c r="S13" s="232"/>
      <c r="T13" s="232"/>
      <c r="U13" s="232"/>
      <c r="V13" s="232"/>
      <c r="W13" s="232"/>
      <c r="X13" s="334"/>
      <c r="Y13" s="55"/>
      <c r="Z13" s="232"/>
      <c r="AA13" s="232"/>
      <c r="AB13" s="232"/>
      <c r="AC13" s="232"/>
      <c r="AD13" s="232"/>
      <c r="AE13" s="232"/>
      <c r="AF13" s="334"/>
      <c r="AG13" s="55"/>
      <c r="AH13" s="232"/>
      <c r="AI13" s="232"/>
      <c r="AJ13" s="232"/>
      <c r="AK13" s="232"/>
      <c r="AL13" s="232"/>
      <c r="AM13" s="334"/>
      <c r="AN13" s="232"/>
      <c r="AO13" s="232"/>
      <c r="AP13" s="232"/>
      <c r="AQ13" s="232"/>
      <c r="AR13" s="232"/>
      <c r="AS13" s="232"/>
      <c r="AT13" s="232"/>
      <c r="AU13" s="232"/>
      <c r="AV13" s="232"/>
      <c r="AW13" s="232"/>
      <c r="AX13" s="334"/>
      <c r="AY13" s="232"/>
      <c r="AZ13" s="232"/>
      <c r="BA13" s="232"/>
      <c r="BB13" s="232"/>
      <c r="BC13" s="232"/>
      <c r="BD13" s="232"/>
      <c r="BE13" s="232"/>
      <c r="BF13" s="232"/>
      <c r="BG13" s="232"/>
      <c r="BH13" s="232"/>
      <c r="BI13" s="232"/>
      <c r="BJ13" s="232"/>
      <c r="BK13" s="55"/>
      <c r="BL13" s="578"/>
      <c r="BM13" s="578"/>
      <c r="BN13" s="578"/>
      <c r="BO13" s="578"/>
      <c r="BP13" s="578"/>
      <c r="BQ13" s="578"/>
      <c r="BR13" s="578"/>
      <c r="BS13" s="578"/>
      <c r="BT13" s="578"/>
      <c r="BU13" s="578"/>
      <c r="BV13" s="579"/>
      <c r="BW13" s="578"/>
      <c r="BX13" s="232"/>
      <c r="BY13" s="55"/>
      <c r="BZ13" s="232"/>
      <c r="CA13" s="334"/>
      <c r="CB13" s="232"/>
      <c r="CC13" s="232"/>
      <c r="CD13" s="232"/>
      <c r="CE13" s="232"/>
      <c r="CF13" s="232"/>
      <c r="CG13" s="232"/>
      <c r="CH13" s="232"/>
      <c r="CI13" s="232"/>
      <c r="CJ13" s="232"/>
      <c r="CK13" s="232"/>
      <c r="CL13" s="232"/>
      <c r="CM13" s="334"/>
      <c r="CN13" s="55"/>
      <c r="CO13" s="232"/>
      <c r="CP13" s="232"/>
      <c r="CQ13" s="232"/>
      <c r="CR13" s="232"/>
      <c r="CS13" s="334"/>
      <c r="CT13" s="55"/>
      <c r="CU13" s="232"/>
      <c r="CV13" s="232"/>
      <c r="CW13" s="232"/>
      <c r="CX13" s="232"/>
      <c r="CY13" s="232"/>
      <c r="CZ13" s="232"/>
      <c r="DA13" s="334"/>
      <c r="DB13" s="55"/>
      <c r="DC13" s="232"/>
      <c r="DD13" s="232"/>
      <c r="DE13" s="232"/>
      <c r="DF13" s="232"/>
      <c r="DG13" s="334"/>
      <c r="DH13" s="55"/>
      <c r="DI13" s="232"/>
      <c r="DL13" s="232"/>
      <c r="DM13" s="232"/>
      <c r="DN13" s="232"/>
      <c r="DO13" s="232"/>
      <c r="DP13" s="232"/>
      <c r="DQ13" s="334"/>
      <c r="DR13" s="55"/>
      <c r="DS13" s="232"/>
      <c r="DT13" s="232"/>
      <c r="DU13" s="232"/>
      <c r="DV13" s="232"/>
      <c r="DW13" s="232"/>
      <c r="DX13" s="232"/>
      <c r="DY13" s="232"/>
      <c r="DZ13" s="232"/>
      <c r="EA13" s="232"/>
      <c r="EB13" s="232"/>
      <c r="EC13" s="334"/>
    </row>
    <row r="14" spans="1:137" ht="11.25" customHeight="1" x14ac:dyDescent="0.2">
      <c r="A14" s="55"/>
      <c r="B14" s="676" t="str">
        <f ca="1">VLOOKUP(INDIRECT(ADDRESS(ROW()-4,COLUMN())),Language_Translations,MATCH(Language_Selected,Language_Options,0),FALSE)</f>
        <v xml:space="preserve">Think back to your (first/next) pregnancy. Was that a single pregnancy, twins, or triplets? </v>
      </c>
      <c r="C14" s="676"/>
      <c r="D14" s="676"/>
      <c r="E14" s="676"/>
      <c r="F14" s="676"/>
      <c r="G14" s="676"/>
      <c r="H14" s="334"/>
      <c r="I14" s="55"/>
      <c r="J14" s="676" t="str">
        <f ca="1">VLOOKUP(CONCATENATE(INDIRECT(ADDRESS(ROW()-4,COLUMN())),"sing"),Language_Translations,MATCH(Language_Selected,Language_Options,0),FALSE)</f>
        <v>IF 215=1, ASK: Was the baby born alive, born dead, or did you have a miscarriage or abortion?</v>
      </c>
      <c r="K14" s="676"/>
      <c r="L14" s="676"/>
      <c r="M14" s="676"/>
      <c r="N14" s="676"/>
      <c r="O14" s="676"/>
      <c r="P14" s="676"/>
      <c r="Q14" s="676"/>
      <c r="R14" s="232"/>
      <c r="S14" s="55"/>
      <c r="T14" s="676" t="str">
        <f ca="1">VLOOKUP(INDIRECT(ADDRESS(ROW()-4,COLUMN())),Language_Translations,MATCH(Language_Selected,Language_Options,0),FALSE)</f>
        <v>Did the baby cry, move, or breathe?</v>
      </c>
      <c r="U14" s="700"/>
      <c r="V14" s="700"/>
      <c r="W14" s="700"/>
      <c r="X14" s="334"/>
      <c r="Y14" s="55"/>
      <c r="Z14" s="676" t="str">
        <f ca="1">VLOOKUP(INDIRECT(ADDRESS(ROW()-4,COLUMN())),Language_Translations,MATCH(Language_Selected,Language_Options,0),FALSE)</f>
        <v>What name was given to the baby?</v>
      </c>
      <c r="AA14" s="676"/>
      <c r="AB14" s="676"/>
      <c r="AC14" s="676"/>
      <c r="AD14" s="676"/>
      <c r="AE14" s="676"/>
      <c r="AF14" s="334"/>
      <c r="AG14" s="55"/>
      <c r="AH14" s="671" t="str">
        <f ca="1">VLOOKUP(INDIRECT(ADDRESS(ROW()-4,COLUMN())),Language_Translations,MATCH(Language_Selected,Language_Options,0),FALSE)</f>
        <v>Is (NAME) a boy or a girl?</v>
      </c>
      <c r="AI14" s="671"/>
      <c r="AJ14" s="671"/>
      <c r="AK14" s="671"/>
      <c r="AL14" s="671"/>
      <c r="AM14" s="334"/>
      <c r="AN14" s="232"/>
      <c r="AO14" s="671" t="s">
        <v>171</v>
      </c>
      <c r="AP14" s="671"/>
      <c r="AQ14" s="671"/>
      <c r="AR14" s="671"/>
      <c r="AS14" s="671"/>
      <c r="AT14" s="671"/>
      <c r="AU14" s="671"/>
      <c r="AV14" s="671"/>
      <c r="AW14" s="671"/>
      <c r="AX14" s="334"/>
      <c r="AY14" s="55"/>
      <c r="AZ14" s="671" t="str">
        <f ca="1">VLOOKUP(INDIRECT(ADDRESS(ROW()-4,COLUMN())),Language_Translations,MATCH(Language_Selected,Language_Options,0),FALSE)</f>
        <v>How long did this pregnancy last in weeks or months?</v>
      </c>
      <c r="BA14" s="671"/>
      <c r="BB14" s="671"/>
      <c r="BC14" s="671"/>
      <c r="BD14" s="671"/>
      <c r="BE14" s="671"/>
      <c r="BF14" s="671"/>
      <c r="BG14" s="671"/>
      <c r="BH14" s="671"/>
      <c r="BI14" s="671"/>
      <c r="BJ14" s="331"/>
      <c r="BK14" s="55"/>
      <c r="BL14" s="676" t="str">
        <f ca="1">VLOOKUP(INDIRECT(ADDRESS(ROW()-4,COLUMN())),Language_Translations,MATCH(Language_Selected,Language_Options,0),FALSE)</f>
        <v>FOR ROW 01, ASK: 
Were there any other pregnancies before this pregnancy?
AFTER ROW 01: 
IF 215=1 OR THIS IS THE FIRST BIRTH OF A MULTIPLE PREGNANCY, ASK: Were there any other pregnancies between the previous pregnancy and this pregnancy? 
IF 215 &gt; 1 AND THIS IS NOT THE FIRST BIRTH OF THE PREGNANCY, SKIP TO 216 IN NEXT ROW.</v>
      </c>
      <c r="BM14" s="676"/>
      <c r="BN14" s="676"/>
      <c r="BO14" s="676"/>
      <c r="BP14" s="676"/>
      <c r="BQ14" s="676"/>
      <c r="BR14" s="676"/>
      <c r="BS14" s="676"/>
      <c r="BT14" s="676"/>
      <c r="BU14" s="676"/>
      <c r="BV14" s="596"/>
      <c r="BW14" s="578"/>
      <c r="BX14" s="232"/>
      <c r="BY14" s="55"/>
      <c r="BZ14" s="232"/>
      <c r="CA14" s="334"/>
      <c r="CB14" s="232"/>
      <c r="CC14" s="676" t="s">
        <v>172</v>
      </c>
      <c r="CD14" s="676"/>
      <c r="CE14" s="676"/>
      <c r="CF14" s="676"/>
      <c r="CG14" s="676"/>
      <c r="CH14" s="676"/>
      <c r="CI14" s="676"/>
      <c r="CJ14" s="676"/>
      <c r="CK14" s="676"/>
      <c r="CL14" s="676"/>
      <c r="CM14" s="334"/>
      <c r="CN14" s="55"/>
      <c r="CO14" s="671" t="str">
        <f ca="1">VLOOKUP(INDIRECT(ADDRESS(ROW()-4,COLUMN())),Language_Translations,MATCH(Language_Selected,Language_Options,0),FALSE)</f>
        <v>Is (NAME) still alive?</v>
      </c>
      <c r="CP14" s="671"/>
      <c r="CQ14" s="671"/>
      <c r="CR14" s="671"/>
      <c r="CS14" s="334"/>
      <c r="CT14" s="55"/>
      <c r="CU14" s="671" t="str">
        <f ca="1">VLOOKUP(INDIRECT(ADDRESS(ROW()-4,COLUMN())),Language_Translations,MATCH(Language_Selected,Language_Options,0),FALSE)</f>
        <v>How old was (NAME) at (his/her) last birthday?</v>
      </c>
      <c r="CV14" s="671"/>
      <c r="CW14" s="671"/>
      <c r="CX14" s="671"/>
      <c r="CY14" s="671"/>
      <c r="CZ14" s="671"/>
      <c r="DA14" s="334"/>
      <c r="DB14" s="55"/>
      <c r="DC14" s="671" t="str">
        <f ca="1">VLOOKUP(INDIRECT(ADDRESS(ROW()-4,COLUMN())),Language_Translations,MATCH(Language_Selected,Language_Options,0),FALSE)</f>
        <v>Is (NAME) living with you?</v>
      </c>
      <c r="DD14" s="671"/>
      <c r="DE14" s="671"/>
      <c r="DF14" s="671"/>
      <c r="DG14" s="334"/>
      <c r="DH14" s="55"/>
      <c r="DI14" s="670" t="s">
        <v>173</v>
      </c>
      <c r="DJ14" s="670"/>
      <c r="DK14" s="670"/>
      <c r="DL14" s="670"/>
      <c r="DM14" s="670"/>
      <c r="DN14" s="670"/>
      <c r="DO14" s="670"/>
      <c r="DP14" s="670"/>
      <c r="DQ14" s="334"/>
      <c r="DR14" s="55"/>
      <c r="DS14" s="676" t="str">
        <f ca="1">VLOOKUP(INDIRECT(ADDRESS(ROW()-4,COLUMN())),Language_Translations,MATCH(Language_Selected,Language_Options,0),FALSE)</f>
        <v>How old was (NAME) when (he/she) died?
IF '12 MONTHS' OR '1 YR', ASK: Did (NAME) have (his/her) first birthday?
THEN ASK: Exactly how many months old was (NAME) when (he/she) died?</v>
      </c>
      <c r="DT14" s="676"/>
      <c r="DU14" s="676"/>
      <c r="DV14" s="676"/>
      <c r="DW14" s="676"/>
      <c r="DX14" s="676"/>
      <c r="DY14" s="676"/>
      <c r="DZ14" s="676"/>
      <c r="EA14" s="676"/>
      <c r="EB14" s="676"/>
      <c r="EC14" s="259"/>
      <c r="EE14" s="582"/>
    </row>
    <row r="15" spans="1:137" x14ac:dyDescent="0.2">
      <c r="A15" s="55"/>
      <c r="B15" s="676"/>
      <c r="C15" s="676"/>
      <c r="D15" s="676"/>
      <c r="E15" s="676"/>
      <c r="F15" s="676"/>
      <c r="G15" s="676"/>
      <c r="H15" s="334"/>
      <c r="I15" s="55"/>
      <c r="J15" s="676"/>
      <c r="K15" s="676"/>
      <c r="L15" s="676"/>
      <c r="M15" s="676"/>
      <c r="N15" s="676"/>
      <c r="O15" s="676"/>
      <c r="P15" s="676"/>
      <c r="Q15" s="676"/>
      <c r="R15" s="232"/>
      <c r="S15" s="55"/>
      <c r="T15" s="700"/>
      <c r="U15" s="700"/>
      <c r="V15" s="700"/>
      <c r="W15" s="700"/>
      <c r="X15" s="334"/>
      <c r="Y15" s="55"/>
      <c r="Z15" s="676"/>
      <c r="AA15" s="676"/>
      <c r="AB15" s="676"/>
      <c r="AC15" s="676"/>
      <c r="AD15" s="676"/>
      <c r="AE15" s="676"/>
      <c r="AF15" s="334"/>
      <c r="AG15" s="55"/>
      <c r="AH15" s="671"/>
      <c r="AI15" s="671"/>
      <c r="AJ15" s="671"/>
      <c r="AK15" s="671"/>
      <c r="AL15" s="671"/>
      <c r="AM15" s="334"/>
      <c r="AN15" s="232"/>
      <c r="AO15" s="671"/>
      <c r="AP15" s="671"/>
      <c r="AQ15" s="671"/>
      <c r="AR15" s="671"/>
      <c r="AS15" s="671"/>
      <c r="AT15" s="671"/>
      <c r="AU15" s="671"/>
      <c r="AV15" s="671"/>
      <c r="AW15" s="671"/>
      <c r="AX15" s="334"/>
      <c r="AY15" s="55"/>
      <c r="AZ15" s="671"/>
      <c r="BA15" s="671"/>
      <c r="BB15" s="671"/>
      <c r="BC15" s="671"/>
      <c r="BD15" s="671"/>
      <c r="BE15" s="671"/>
      <c r="BF15" s="671"/>
      <c r="BG15" s="671"/>
      <c r="BH15" s="671"/>
      <c r="BI15" s="671"/>
      <c r="BJ15" s="331"/>
      <c r="BK15" s="55"/>
      <c r="BL15" s="676"/>
      <c r="BM15" s="676"/>
      <c r="BN15" s="676"/>
      <c r="BO15" s="676"/>
      <c r="BP15" s="676"/>
      <c r="BQ15" s="676"/>
      <c r="BR15" s="676"/>
      <c r="BS15" s="676"/>
      <c r="BT15" s="676"/>
      <c r="BU15" s="676"/>
      <c r="BV15" s="596"/>
      <c r="BW15" s="578"/>
      <c r="BX15" s="232"/>
      <c r="BY15" s="55"/>
      <c r="BZ15" s="232"/>
      <c r="CA15" s="334"/>
      <c r="CB15" s="232"/>
      <c r="CC15" s="676"/>
      <c r="CD15" s="676"/>
      <c r="CE15" s="676"/>
      <c r="CF15" s="676"/>
      <c r="CG15" s="676"/>
      <c r="CH15" s="676"/>
      <c r="CI15" s="676"/>
      <c r="CJ15" s="676"/>
      <c r="CK15" s="676"/>
      <c r="CL15" s="676"/>
      <c r="CM15" s="334"/>
      <c r="CN15" s="55"/>
      <c r="CO15" s="671"/>
      <c r="CP15" s="671"/>
      <c r="CQ15" s="671"/>
      <c r="CR15" s="671"/>
      <c r="CS15" s="334"/>
      <c r="CT15" s="55"/>
      <c r="CU15" s="671"/>
      <c r="CV15" s="671"/>
      <c r="CW15" s="671"/>
      <c r="CX15" s="671"/>
      <c r="CY15" s="671"/>
      <c r="CZ15" s="671"/>
      <c r="DA15" s="334"/>
      <c r="DB15" s="55"/>
      <c r="DC15" s="671"/>
      <c r="DD15" s="671"/>
      <c r="DE15" s="671"/>
      <c r="DF15" s="671"/>
      <c r="DG15" s="334"/>
      <c r="DH15" s="55"/>
      <c r="DI15" s="670"/>
      <c r="DJ15" s="670"/>
      <c r="DK15" s="670"/>
      <c r="DL15" s="670"/>
      <c r="DM15" s="670"/>
      <c r="DN15" s="670"/>
      <c r="DO15" s="670"/>
      <c r="DP15" s="670"/>
      <c r="DQ15" s="334"/>
      <c r="DR15" s="55"/>
      <c r="DS15" s="676"/>
      <c r="DT15" s="676"/>
      <c r="DU15" s="676"/>
      <c r="DV15" s="676"/>
      <c r="DW15" s="676"/>
      <c r="DX15" s="676"/>
      <c r="DY15" s="676"/>
      <c r="DZ15" s="676"/>
      <c r="EA15" s="676"/>
      <c r="EB15" s="676"/>
      <c r="EC15" s="259"/>
      <c r="EE15" s="582"/>
      <c r="EG15" s="582"/>
    </row>
    <row r="16" spans="1:137" x14ac:dyDescent="0.2">
      <c r="A16" s="55"/>
      <c r="B16" s="676"/>
      <c r="C16" s="676"/>
      <c r="D16" s="676"/>
      <c r="E16" s="676"/>
      <c r="F16" s="676"/>
      <c r="G16" s="676"/>
      <c r="H16" s="334"/>
      <c r="I16" s="55"/>
      <c r="J16" s="676"/>
      <c r="K16" s="676"/>
      <c r="L16" s="676"/>
      <c r="M16" s="676"/>
      <c r="N16" s="676"/>
      <c r="O16" s="676"/>
      <c r="P16" s="676"/>
      <c r="Q16" s="676"/>
      <c r="R16" s="232"/>
      <c r="S16" s="55"/>
      <c r="T16" s="700"/>
      <c r="U16" s="700"/>
      <c r="V16" s="700"/>
      <c r="W16" s="700"/>
      <c r="X16" s="334"/>
      <c r="Y16" s="55"/>
      <c r="Z16" s="676"/>
      <c r="AA16" s="676"/>
      <c r="AB16" s="676"/>
      <c r="AC16" s="676"/>
      <c r="AD16" s="676"/>
      <c r="AE16" s="676"/>
      <c r="AF16" s="334"/>
      <c r="AG16" s="55"/>
      <c r="AH16" s="671"/>
      <c r="AI16" s="671"/>
      <c r="AJ16" s="671"/>
      <c r="AK16" s="671"/>
      <c r="AL16" s="671"/>
      <c r="AM16" s="334"/>
      <c r="AN16" s="232"/>
      <c r="AO16" s="671"/>
      <c r="AP16" s="671"/>
      <c r="AQ16" s="671"/>
      <c r="AR16" s="671"/>
      <c r="AS16" s="671"/>
      <c r="AT16" s="671"/>
      <c r="AU16" s="671"/>
      <c r="AV16" s="671"/>
      <c r="AW16" s="671"/>
      <c r="AX16" s="334"/>
      <c r="AY16" s="55"/>
      <c r="AZ16" s="671"/>
      <c r="BA16" s="671"/>
      <c r="BB16" s="671"/>
      <c r="BC16" s="671"/>
      <c r="BD16" s="671"/>
      <c r="BE16" s="671"/>
      <c r="BF16" s="671"/>
      <c r="BG16" s="671"/>
      <c r="BH16" s="671"/>
      <c r="BI16" s="671"/>
      <c r="BJ16" s="331"/>
      <c r="BK16" s="55"/>
      <c r="BL16" s="676"/>
      <c r="BM16" s="676"/>
      <c r="BN16" s="676"/>
      <c r="BO16" s="676"/>
      <c r="BP16" s="676"/>
      <c r="BQ16" s="676"/>
      <c r="BR16" s="676"/>
      <c r="BS16" s="676"/>
      <c r="BT16" s="676"/>
      <c r="BU16" s="676"/>
      <c r="BV16" s="596"/>
      <c r="BW16" s="578"/>
      <c r="BX16" s="232"/>
      <c r="BY16" s="55"/>
      <c r="BZ16" s="232"/>
      <c r="CA16" s="334"/>
      <c r="CB16" s="232"/>
      <c r="CC16" s="676"/>
      <c r="CD16" s="676"/>
      <c r="CE16" s="676"/>
      <c r="CF16" s="676"/>
      <c r="CG16" s="676"/>
      <c r="CH16" s="676"/>
      <c r="CI16" s="676"/>
      <c r="CJ16" s="676"/>
      <c r="CK16" s="676"/>
      <c r="CL16" s="676"/>
      <c r="CM16" s="334"/>
      <c r="CN16" s="55"/>
      <c r="CO16" s="671"/>
      <c r="CP16" s="671"/>
      <c r="CQ16" s="671"/>
      <c r="CR16" s="671"/>
      <c r="CS16" s="334"/>
      <c r="CT16" s="55"/>
      <c r="CU16" s="671"/>
      <c r="CV16" s="671"/>
      <c r="CW16" s="671"/>
      <c r="CX16" s="671"/>
      <c r="CY16" s="671"/>
      <c r="CZ16" s="671"/>
      <c r="DA16" s="334"/>
      <c r="DB16" s="55"/>
      <c r="DC16" s="671"/>
      <c r="DD16" s="671"/>
      <c r="DE16" s="671"/>
      <c r="DF16" s="671"/>
      <c r="DG16" s="334"/>
      <c r="DH16" s="55"/>
      <c r="DI16" s="670"/>
      <c r="DJ16" s="670"/>
      <c r="DK16" s="670"/>
      <c r="DL16" s="670"/>
      <c r="DM16" s="670"/>
      <c r="DN16" s="670"/>
      <c r="DO16" s="670"/>
      <c r="DP16" s="670"/>
      <c r="DQ16" s="334"/>
      <c r="DR16" s="55"/>
      <c r="DS16" s="676"/>
      <c r="DT16" s="676"/>
      <c r="DU16" s="676"/>
      <c r="DV16" s="676"/>
      <c r="DW16" s="676"/>
      <c r="DX16" s="676"/>
      <c r="DY16" s="676"/>
      <c r="DZ16" s="676"/>
      <c r="EA16" s="676"/>
      <c r="EB16" s="676"/>
      <c r="EC16" s="259"/>
    </row>
    <row r="17" spans="1:133" x14ac:dyDescent="0.2">
      <c r="A17" s="55"/>
      <c r="B17" s="676"/>
      <c r="C17" s="676"/>
      <c r="D17" s="676"/>
      <c r="E17" s="676"/>
      <c r="F17" s="676"/>
      <c r="G17" s="676"/>
      <c r="H17" s="334"/>
      <c r="I17" s="55"/>
      <c r="J17" s="676"/>
      <c r="K17" s="676"/>
      <c r="L17" s="676"/>
      <c r="M17" s="676"/>
      <c r="N17" s="676"/>
      <c r="O17" s="676"/>
      <c r="P17" s="676"/>
      <c r="Q17" s="676"/>
      <c r="R17" s="232"/>
      <c r="S17" s="55"/>
      <c r="T17" s="700"/>
      <c r="U17" s="700"/>
      <c r="V17" s="700"/>
      <c r="W17" s="700"/>
      <c r="X17" s="334"/>
      <c r="Y17" s="55"/>
      <c r="Z17" s="676"/>
      <c r="AA17" s="676"/>
      <c r="AB17" s="676"/>
      <c r="AC17" s="676"/>
      <c r="AD17" s="676"/>
      <c r="AE17" s="676"/>
      <c r="AF17" s="334"/>
      <c r="AG17" s="55"/>
      <c r="AH17" s="671"/>
      <c r="AI17" s="671"/>
      <c r="AJ17" s="671"/>
      <c r="AK17" s="671"/>
      <c r="AL17" s="671"/>
      <c r="AM17" s="334"/>
      <c r="AN17" s="232"/>
      <c r="AO17" s="671"/>
      <c r="AP17" s="671"/>
      <c r="AQ17" s="671"/>
      <c r="AR17" s="671"/>
      <c r="AS17" s="671"/>
      <c r="AT17" s="671"/>
      <c r="AU17" s="671"/>
      <c r="AV17" s="671"/>
      <c r="AW17" s="671"/>
      <c r="AX17" s="334"/>
      <c r="AY17" s="55"/>
      <c r="AZ17" s="671"/>
      <c r="BA17" s="671"/>
      <c r="BB17" s="671"/>
      <c r="BC17" s="671"/>
      <c r="BD17" s="671"/>
      <c r="BE17" s="671"/>
      <c r="BF17" s="671"/>
      <c r="BG17" s="671"/>
      <c r="BH17" s="671"/>
      <c r="BI17" s="671"/>
      <c r="BJ17" s="331"/>
      <c r="BK17" s="55"/>
      <c r="BL17" s="676"/>
      <c r="BM17" s="676"/>
      <c r="BN17" s="676"/>
      <c r="BO17" s="676"/>
      <c r="BP17" s="676"/>
      <c r="BQ17" s="676"/>
      <c r="BR17" s="676"/>
      <c r="BS17" s="676"/>
      <c r="BT17" s="676"/>
      <c r="BU17" s="676"/>
      <c r="BV17" s="596"/>
      <c r="BW17" s="578"/>
      <c r="BX17" s="232"/>
      <c r="BY17" s="55"/>
      <c r="BZ17" s="232"/>
      <c r="CA17" s="334"/>
      <c r="CB17" s="232"/>
      <c r="CC17" s="676"/>
      <c r="CD17" s="676"/>
      <c r="CE17" s="676"/>
      <c r="CF17" s="676"/>
      <c r="CG17" s="676"/>
      <c r="CH17" s="676"/>
      <c r="CI17" s="676"/>
      <c r="CJ17" s="676"/>
      <c r="CK17" s="676"/>
      <c r="CL17" s="676"/>
      <c r="CM17" s="334"/>
      <c r="CN17" s="55"/>
      <c r="CO17" s="671"/>
      <c r="CP17" s="671"/>
      <c r="CQ17" s="671"/>
      <c r="CR17" s="671"/>
      <c r="CS17" s="334"/>
      <c r="CT17" s="55"/>
      <c r="CU17" s="671"/>
      <c r="CV17" s="671"/>
      <c r="CW17" s="671"/>
      <c r="CX17" s="671"/>
      <c r="CY17" s="671"/>
      <c r="CZ17" s="671"/>
      <c r="DA17" s="334"/>
      <c r="DB17" s="55"/>
      <c r="DC17" s="671"/>
      <c r="DD17" s="671"/>
      <c r="DE17" s="671"/>
      <c r="DF17" s="671"/>
      <c r="DG17" s="334"/>
      <c r="DH17" s="55"/>
      <c r="DI17" s="670"/>
      <c r="DJ17" s="670"/>
      <c r="DK17" s="670"/>
      <c r="DL17" s="670"/>
      <c r="DM17" s="670"/>
      <c r="DN17" s="670"/>
      <c r="DO17" s="670"/>
      <c r="DP17" s="670"/>
      <c r="DQ17" s="334"/>
      <c r="DR17" s="55"/>
      <c r="DS17" s="676"/>
      <c r="DT17" s="676"/>
      <c r="DU17" s="676"/>
      <c r="DV17" s="676"/>
      <c r="DW17" s="676"/>
      <c r="DX17" s="676"/>
      <c r="DY17" s="676"/>
      <c r="DZ17" s="676"/>
      <c r="EA17" s="676"/>
      <c r="EB17" s="676"/>
      <c r="EC17" s="259"/>
    </row>
    <row r="18" spans="1:133" ht="11.25" customHeight="1" x14ac:dyDescent="0.2">
      <c r="A18" s="55"/>
      <c r="B18" s="676"/>
      <c r="C18" s="676"/>
      <c r="D18" s="676"/>
      <c r="E18" s="676"/>
      <c r="F18" s="676"/>
      <c r="G18" s="676"/>
      <c r="H18" s="334"/>
      <c r="I18" s="55"/>
      <c r="J18" s="676"/>
      <c r="K18" s="676"/>
      <c r="L18" s="676"/>
      <c r="M18" s="676"/>
      <c r="N18" s="676"/>
      <c r="O18" s="676"/>
      <c r="P18" s="676"/>
      <c r="Q18" s="676"/>
      <c r="R18" s="232"/>
      <c r="S18" s="55"/>
      <c r="T18" s="700"/>
      <c r="U18" s="700"/>
      <c r="V18" s="700"/>
      <c r="W18" s="700"/>
      <c r="X18" s="334"/>
      <c r="Y18" s="55"/>
      <c r="Z18" s="676"/>
      <c r="AA18" s="676"/>
      <c r="AB18" s="676"/>
      <c r="AC18" s="676"/>
      <c r="AD18" s="676"/>
      <c r="AE18" s="676"/>
      <c r="AF18" s="334"/>
      <c r="AG18" s="55"/>
      <c r="AH18" s="671"/>
      <c r="AI18" s="671"/>
      <c r="AJ18" s="671"/>
      <c r="AK18" s="671"/>
      <c r="AL18" s="671"/>
      <c r="AM18" s="334"/>
      <c r="AN18" s="232"/>
      <c r="AO18" s="671"/>
      <c r="AP18" s="671"/>
      <c r="AQ18" s="671"/>
      <c r="AR18" s="671"/>
      <c r="AS18" s="671"/>
      <c r="AT18" s="671"/>
      <c r="AU18" s="671"/>
      <c r="AV18" s="671"/>
      <c r="AW18" s="671"/>
      <c r="AX18" s="334"/>
      <c r="AY18" s="55"/>
      <c r="AZ18" s="671"/>
      <c r="BA18" s="671"/>
      <c r="BB18" s="671"/>
      <c r="BC18" s="671"/>
      <c r="BD18" s="671"/>
      <c r="BE18" s="671"/>
      <c r="BF18" s="671"/>
      <c r="BG18" s="671"/>
      <c r="BH18" s="671"/>
      <c r="BI18" s="671"/>
      <c r="BJ18" s="331"/>
      <c r="BK18" s="55"/>
      <c r="BL18" s="676"/>
      <c r="BM18" s="676"/>
      <c r="BN18" s="676"/>
      <c r="BO18" s="676"/>
      <c r="BP18" s="676"/>
      <c r="BQ18" s="676"/>
      <c r="BR18" s="676"/>
      <c r="BS18" s="676"/>
      <c r="BT18" s="676"/>
      <c r="BU18" s="676"/>
      <c r="BV18" s="596"/>
      <c r="BW18" s="578"/>
      <c r="BX18" s="232"/>
      <c r="BY18" s="55"/>
      <c r="BZ18" s="232"/>
      <c r="CA18" s="334"/>
      <c r="CB18" s="232"/>
      <c r="CC18" s="676"/>
      <c r="CD18" s="676"/>
      <c r="CE18" s="676"/>
      <c r="CF18" s="676"/>
      <c r="CG18" s="676"/>
      <c r="CH18" s="676"/>
      <c r="CI18" s="676"/>
      <c r="CJ18" s="676"/>
      <c r="CK18" s="676"/>
      <c r="CL18" s="676"/>
      <c r="CM18" s="334"/>
      <c r="CN18" s="55"/>
      <c r="CO18" s="671"/>
      <c r="CP18" s="671"/>
      <c r="CQ18" s="671"/>
      <c r="CR18" s="671"/>
      <c r="CS18" s="334"/>
      <c r="CT18" s="55"/>
      <c r="CU18" s="671"/>
      <c r="CV18" s="671"/>
      <c r="CW18" s="671"/>
      <c r="CX18" s="671"/>
      <c r="CY18" s="671"/>
      <c r="CZ18" s="671"/>
      <c r="DA18" s="334"/>
      <c r="DB18" s="55"/>
      <c r="DC18" s="671"/>
      <c r="DD18" s="671"/>
      <c r="DE18" s="671"/>
      <c r="DF18" s="671"/>
      <c r="DG18" s="334"/>
      <c r="DH18" s="55"/>
      <c r="DI18" s="670"/>
      <c r="DJ18" s="670"/>
      <c r="DK18" s="670"/>
      <c r="DL18" s="670"/>
      <c r="DM18" s="670"/>
      <c r="DN18" s="670"/>
      <c r="DO18" s="670"/>
      <c r="DP18" s="670"/>
      <c r="DQ18" s="334"/>
      <c r="DR18" s="55"/>
      <c r="DS18" s="676"/>
      <c r="DT18" s="676"/>
      <c r="DU18" s="676"/>
      <c r="DV18" s="676"/>
      <c r="DW18" s="676"/>
      <c r="DX18" s="676"/>
      <c r="DY18" s="676"/>
      <c r="DZ18" s="676"/>
      <c r="EA18" s="676"/>
      <c r="EB18" s="676"/>
      <c r="EC18" s="259"/>
    </row>
    <row r="19" spans="1:133" ht="11.25" customHeight="1" x14ac:dyDescent="0.2">
      <c r="A19" s="55"/>
      <c r="B19" s="676"/>
      <c r="C19" s="676"/>
      <c r="D19" s="676"/>
      <c r="E19" s="676"/>
      <c r="F19" s="676"/>
      <c r="G19" s="676"/>
      <c r="H19" s="334"/>
      <c r="I19" s="55"/>
      <c r="J19" s="676"/>
      <c r="K19" s="676"/>
      <c r="L19" s="676"/>
      <c r="M19" s="676"/>
      <c r="N19" s="676"/>
      <c r="O19" s="676"/>
      <c r="P19" s="676"/>
      <c r="Q19" s="676"/>
      <c r="R19" s="232"/>
      <c r="S19" s="55"/>
      <c r="T19" s="700"/>
      <c r="U19" s="700"/>
      <c r="V19" s="700"/>
      <c r="W19" s="700"/>
      <c r="X19" s="334"/>
      <c r="Y19" s="55"/>
      <c r="Z19" s="676"/>
      <c r="AA19" s="676"/>
      <c r="AB19" s="676"/>
      <c r="AC19" s="676"/>
      <c r="AD19" s="676"/>
      <c r="AE19" s="676"/>
      <c r="AF19" s="334"/>
      <c r="AG19" s="55"/>
      <c r="AH19" s="671"/>
      <c r="AI19" s="671"/>
      <c r="AJ19" s="671"/>
      <c r="AK19" s="671"/>
      <c r="AL19" s="671"/>
      <c r="AM19" s="334"/>
      <c r="AN19" s="232"/>
      <c r="AO19" s="671"/>
      <c r="AP19" s="671"/>
      <c r="AQ19" s="671"/>
      <c r="AR19" s="671"/>
      <c r="AS19" s="671"/>
      <c r="AT19" s="671"/>
      <c r="AU19" s="671"/>
      <c r="AV19" s="671"/>
      <c r="AW19" s="671"/>
      <c r="AX19" s="334"/>
      <c r="AY19" s="55"/>
      <c r="AZ19" s="671"/>
      <c r="BA19" s="671"/>
      <c r="BB19" s="671"/>
      <c r="BC19" s="671"/>
      <c r="BD19" s="671"/>
      <c r="BE19" s="671"/>
      <c r="BF19" s="671"/>
      <c r="BG19" s="671"/>
      <c r="BH19" s="671"/>
      <c r="BI19" s="671"/>
      <c r="BJ19" s="331"/>
      <c r="BK19" s="55"/>
      <c r="BL19" s="676"/>
      <c r="BM19" s="676"/>
      <c r="BN19" s="676"/>
      <c r="BO19" s="676"/>
      <c r="BP19" s="676"/>
      <c r="BQ19" s="676"/>
      <c r="BR19" s="676"/>
      <c r="BS19" s="676"/>
      <c r="BT19" s="676"/>
      <c r="BU19" s="676"/>
      <c r="BV19" s="596"/>
      <c r="BW19" s="578"/>
      <c r="BX19" s="232"/>
      <c r="BY19" s="55"/>
      <c r="BZ19" s="232"/>
      <c r="CA19" s="334"/>
      <c r="CB19" s="232"/>
      <c r="CC19" s="676"/>
      <c r="CD19" s="676"/>
      <c r="CE19" s="676"/>
      <c r="CF19" s="676"/>
      <c r="CG19" s="676"/>
      <c r="CH19" s="676"/>
      <c r="CI19" s="676"/>
      <c r="CJ19" s="676"/>
      <c r="CK19" s="676"/>
      <c r="CL19" s="676"/>
      <c r="CM19" s="334"/>
      <c r="CN19" s="55"/>
      <c r="CO19" s="671"/>
      <c r="CP19" s="671"/>
      <c r="CQ19" s="671"/>
      <c r="CR19" s="671"/>
      <c r="CS19" s="334"/>
      <c r="CT19" s="55"/>
      <c r="CU19" s="671"/>
      <c r="CV19" s="671"/>
      <c r="CW19" s="671"/>
      <c r="CX19" s="671"/>
      <c r="CY19" s="671"/>
      <c r="CZ19" s="671"/>
      <c r="DA19" s="334"/>
      <c r="DB19" s="55"/>
      <c r="DC19" s="671"/>
      <c r="DD19" s="671"/>
      <c r="DE19" s="671"/>
      <c r="DF19" s="671"/>
      <c r="DG19" s="334"/>
      <c r="DH19" s="55"/>
      <c r="DI19" s="670"/>
      <c r="DJ19" s="670"/>
      <c r="DK19" s="670"/>
      <c r="DL19" s="670"/>
      <c r="DM19" s="670"/>
      <c r="DN19" s="670"/>
      <c r="DO19" s="670"/>
      <c r="DP19" s="670"/>
      <c r="DQ19" s="334"/>
      <c r="DR19" s="55"/>
      <c r="DS19" s="676"/>
      <c r="DT19" s="676"/>
      <c r="DU19" s="676"/>
      <c r="DV19" s="676"/>
      <c r="DW19" s="676"/>
      <c r="DX19" s="676"/>
      <c r="DY19" s="676"/>
      <c r="DZ19" s="676"/>
      <c r="EA19" s="676"/>
      <c r="EB19" s="676"/>
      <c r="EC19" s="259"/>
    </row>
    <row r="20" spans="1:133" ht="11.25" customHeight="1" x14ac:dyDescent="0.2">
      <c r="A20" s="55"/>
      <c r="B20" s="676"/>
      <c r="C20" s="676"/>
      <c r="D20" s="676"/>
      <c r="E20" s="676"/>
      <c r="F20" s="676"/>
      <c r="G20" s="676"/>
      <c r="H20" s="334"/>
      <c r="I20" s="55"/>
      <c r="J20" s="676"/>
      <c r="K20" s="676"/>
      <c r="L20" s="676"/>
      <c r="M20" s="676"/>
      <c r="N20" s="676"/>
      <c r="O20" s="676"/>
      <c r="P20" s="676"/>
      <c r="Q20" s="676"/>
      <c r="R20" s="232"/>
      <c r="S20" s="55"/>
      <c r="T20" s="700"/>
      <c r="U20" s="700"/>
      <c r="V20" s="700"/>
      <c r="W20" s="700"/>
      <c r="X20" s="334"/>
      <c r="Y20" s="55"/>
      <c r="Z20" s="676"/>
      <c r="AA20" s="676"/>
      <c r="AB20" s="676"/>
      <c r="AC20" s="676"/>
      <c r="AD20" s="676"/>
      <c r="AE20" s="676"/>
      <c r="AF20" s="334"/>
      <c r="AG20" s="55"/>
      <c r="AH20" s="671"/>
      <c r="AI20" s="671"/>
      <c r="AJ20" s="671"/>
      <c r="AK20" s="671"/>
      <c r="AL20" s="671"/>
      <c r="AM20" s="334"/>
      <c r="AN20" s="232"/>
      <c r="AO20" s="671"/>
      <c r="AP20" s="671"/>
      <c r="AQ20" s="671"/>
      <c r="AR20" s="671"/>
      <c r="AS20" s="671"/>
      <c r="AT20" s="671"/>
      <c r="AU20" s="671"/>
      <c r="AV20" s="671"/>
      <c r="AW20" s="671"/>
      <c r="AX20" s="334"/>
      <c r="AY20" s="55"/>
      <c r="AZ20" s="671"/>
      <c r="BA20" s="671"/>
      <c r="BB20" s="671"/>
      <c r="BC20" s="671"/>
      <c r="BD20" s="671"/>
      <c r="BE20" s="671"/>
      <c r="BF20" s="671"/>
      <c r="BG20" s="671"/>
      <c r="BH20" s="671"/>
      <c r="BI20" s="671"/>
      <c r="BJ20" s="331"/>
      <c r="BK20" s="55"/>
      <c r="BL20" s="676"/>
      <c r="BM20" s="676"/>
      <c r="BN20" s="676"/>
      <c r="BO20" s="676"/>
      <c r="BP20" s="676"/>
      <c r="BQ20" s="676"/>
      <c r="BR20" s="676"/>
      <c r="BS20" s="676"/>
      <c r="BT20" s="676"/>
      <c r="BU20" s="676"/>
      <c r="BV20" s="596"/>
      <c r="BW20" s="578"/>
      <c r="BX20" s="232"/>
      <c r="BY20" s="55"/>
      <c r="BZ20" s="232"/>
      <c r="CA20" s="334"/>
      <c r="CB20" s="232"/>
      <c r="CC20" s="676"/>
      <c r="CD20" s="676"/>
      <c r="CE20" s="676"/>
      <c r="CF20" s="676"/>
      <c r="CG20" s="676"/>
      <c r="CH20" s="676"/>
      <c r="CI20" s="676"/>
      <c r="CJ20" s="676"/>
      <c r="CK20" s="676"/>
      <c r="CL20" s="676"/>
      <c r="CM20" s="334"/>
      <c r="CN20" s="55"/>
      <c r="CO20" s="671"/>
      <c r="CP20" s="671"/>
      <c r="CQ20" s="671"/>
      <c r="CR20" s="671"/>
      <c r="CS20" s="334"/>
      <c r="CT20" s="55"/>
      <c r="CU20" s="671"/>
      <c r="CV20" s="671"/>
      <c r="CW20" s="671"/>
      <c r="CX20" s="671"/>
      <c r="CY20" s="671"/>
      <c r="CZ20" s="671"/>
      <c r="DA20" s="334"/>
      <c r="DB20" s="55"/>
      <c r="DC20" s="671"/>
      <c r="DD20" s="671"/>
      <c r="DE20" s="671"/>
      <c r="DF20" s="671"/>
      <c r="DG20" s="334"/>
      <c r="DH20" s="55"/>
      <c r="DI20" s="670"/>
      <c r="DJ20" s="670"/>
      <c r="DK20" s="670"/>
      <c r="DL20" s="670"/>
      <c r="DM20" s="670"/>
      <c r="DN20" s="670"/>
      <c r="DO20" s="670"/>
      <c r="DP20" s="670"/>
      <c r="DQ20" s="334"/>
      <c r="DR20" s="55"/>
      <c r="DS20" s="676"/>
      <c r="DT20" s="676"/>
      <c r="DU20" s="676"/>
      <c r="DV20" s="676"/>
      <c r="DW20" s="676"/>
      <c r="DX20" s="676"/>
      <c r="DY20" s="676"/>
      <c r="DZ20" s="676"/>
      <c r="EA20" s="676"/>
      <c r="EB20" s="676"/>
      <c r="EC20" s="259"/>
    </row>
    <row r="21" spans="1:133" ht="11.25" customHeight="1" x14ac:dyDescent="0.2">
      <c r="A21" s="55"/>
      <c r="B21" s="676"/>
      <c r="C21" s="676"/>
      <c r="D21" s="676"/>
      <c r="E21" s="676"/>
      <c r="F21" s="676"/>
      <c r="G21" s="676"/>
      <c r="H21" s="334"/>
      <c r="I21" s="55"/>
      <c r="J21" s="700" t="str">
        <f ca="1">VLOOKUP(CONCATENATE(INDIRECT(ADDRESS(ROW()-11,COLUMN())),"mult"),Language_Translations,MATCH(Language_Selected,Language_Options,0),FALSE)</f>
        <v>IF 215 &gt; 1, ASK: Was the (first/next) baby in this pregnancy born alive or born dead?</v>
      </c>
      <c r="K21" s="700"/>
      <c r="L21" s="700"/>
      <c r="M21" s="700"/>
      <c r="N21" s="700"/>
      <c r="O21" s="700"/>
      <c r="P21" s="700"/>
      <c r="Q21" s="700"/>
      <c r="R21" s="232"/>
      <c r="S21" s="55"/>
      <c r="T21" s="700"/>
      <c r="U21" s="700"/>
      <c r="V21" s="700"/>
      <c r="W21" s="700"/>
      <c r="X21" s="334"/>
      <c r="Y21" s="55"/>
      <c r="Z21" s="676"/>
      <c r="AA21" s="676"/>
      <c r="AB21" s="676"/>
      <c r="AC21" s="676"/>
      <c r="AD21" s="676"/>
      <c r="AE21" s="676"/>
      <c r="AF21" s="334"/>
      <c r="AG21" s="55"/>
      <c r="AH21" s="671"/>
      <c r="AI21" s="671"/>
      <c r="AJ21" s="671"/>
      <c r="AK21" s="671"/>
      <c r="AL21" s="671"/>
      <c r="AM21" s="334"/>
      <c r="AN21" s="232"/>
      <c r="AO21" s="671"/>
      <c r="AP21" s="671"/>
      <c r="AQ21" s="671"/>
      <c r="AR21" s="671"/>
      <c r="AS21" s="671"/>
      <c r="AT21" s="671"/>
      <c r="AU21" s="671"/>
      <c r="AV21" s="671"/>
      <c r="AW21" s="671"/>
      <c r="AX21" s="334"/>
      <c r="AY21" s="55"/>
      <c r="AZ21" s="671"/>
      <c r="BA21" s="671"/>
      <c r="BB21" s="671"/>
      <c r="BC21" s="671"/>
      <c r="BD21" s="671"/>
      <c r="BE21" s="671"/>
      <c r="BF21" s="671"/>
      <c r="BG21" s="671"/>
      <c r="BH21" s="671"/>
      <c r="BI21" s="671"/>
      <c r="BJ21" s="331"/>
      <c r="BK21" s="55"/>
      <c r="BL21" s="676"/>
      <c r="BM21" s="676"/>
      <c r="BN21" s="676"/>
      <c r="BO21" s="676"/>
      <c r="BP21" s="676"/>
      <c r="BQ21" s="676"/>
      <c r="BR21" s="676"/>
      <c r="BS21" s="676"/>
      <c r="BT21" s="676"/>
      <c r="BU21" s="676"/>
      <c r="BV21" s="596"/>
      <c r="BW21" s="578"/>
      <c r="BX21" s="232"/>
      <c r="BY21" s="55"/>
      <c r="BZ21" s="232"/>
      <c r="CA21" s="334"/>
      <c r="CB21" s="232"/>
      <c r="CC21" s="676"/>
      <c r="CD21" s="676"/>
      <c r="CE21" s="676"/>
      <c r="CF21" s="676"/>
      <c r="CG21" s="676"/>
      <c r="CH21" s="676"/>
      <c r="CI21" s="676"/>
      <c r="CJ21" s="676"/>
      <c r="CK21" s="676"/>
      <c r="CL21" s="676"/>
      <c r="CM21" s="334"/>
      <c r="CN21" s="55"/>
      <c r="CO21" s="671"/>
      <c r="CP21" s="671"/>
      <c r="CQ21" s="671"/>
      <c r="CR21" s="671"/>
      <c r="CS21" s="334"/>
      <c r="CT21" s="55"/>
      <c r="CU21" s="671"/>
      <c r="CV21" s="671"/>
      <c r="CW21" s="671"/>
      <c r="CX21" s="671"/>
      <c r="CY21" s="671"/>
      <c r="CZ21" s="671"/>
      <c r="DA21" s="334"/>
      <c r="DB21" s="55"/>
      <c r="DC21" s="671"/>
      <c r="DD21" s="671"/>
      <c r="DE21" s="671"/>
      <c r="DF21" s="671"/>
      <c r="DG21" s="334"/>
      <c r="DH21" s="55"/>
      <c r="DI21" s="670"/>
      <c r="DJ21" s="670"/>
      <c r="DK21" s="670"/>
      <c r="DL21" s="670"/>
      <c r="DM21" s="670"/>
      <c r="DN21" s="670"/>
      <c r="DO21" s="670"/>
      <c r="DP21" s="670"/>
      <c r="DQ21" s="334"/>
      <c r="DR21" s="55"/>
      <c r="DS21" s="676"/>
      <c r="DT21" s="676"/>
      <c r="DU21" s="676"/>
      <c r="DV21" s="676"/>
      <c r="DW21" s="676"/>
      <c r="DX21" s="676"/>
      <c r="DY21" s="676"/>
      <c r="DZ21" s="676"/>
      <c r="EA21" s="676"/>
      <c r="EB21" s="676"/>
      <c r="EC21" s="259"/>
    </row>
    <row r="22" spans="1:133" ht="11.25" customHeight="1" x14ac:dyDescent="0.2">
      <c r="A22" s="55"/>
      <c r="B22" s="676"/>
      <c r="C22" s="676"/>
      <c r="D22" s="676"/>
      <c r="E22" s="676"/>
      <c r="F22" s="676"/>
      <c r="G22" s="676"/>
      <c r="H22" s="334"/>
      <c r="I22" s="55"/>
      <c r="J22" s="700"/>
      <c r="K22" s="700"/>
      <c r="L22" s="700"/>
      <c r="M22" s="700"/>
      <c r="N22" s="700"/>
      <c r="O22" s="700"/>
      <c r="P22" s="700"/>
      <c r="Q22" s="700"/>
      <c r="R22" s="232"/>
      <c r="S22" s="55"/>
      <c r="T22" s="700"/>
      <c r="U22" s="700"/>
      <c r="V22" s="700"/>
      <c r="W22" s="700"/>
      <c r="X22" s="334"/>
      <c r="Y22" s="55"/>
      <c r="Z22" s="676"/>
      <c r="AA22" s="676"/>
      <c r="AB22" s="676"/>
      <c r="AC22" s="676"/>
      <c r="AD22" s="676"/>
      <c r="AE22" s="676"/>
      <c r="AF22" s="334"/>
      <c r="AG22" s="55"/>
      <c r="AH22" s="671"/>
      <c r="AI22" s="671"/>
      <c r="AJ22" s="671"/>
      <c r="AK22" s="671"/>
      <c r="AL22" s="671"/>
      <c r="AM22" s="334"/>
      <c r="AN22" s="232"/>
      <c r="AO22" s="671"/>
      <c r="AP22" s="671"/>
      <c r="AQ22" s="671"/>
      <c r="AR22" s="671"/>
      <c r="AS22" s="671"/>
      <c r="AT22" s="671"/>
      <c r="AU22" s="671"/>
      <c r="AV22" s="671"/>
      <c r="AW22" s="671"/>
      <c r="AX22" s="334"/>
      <c r="AY22" s="55"/>
      <c r="AZ22" s="671"/>
      <c r="BA22" s="671"/>
      <c r="BB22" s="671"/>
      <c r="BC22" s="671"/>
      <c r="BD22" s="671"/>
      <c r="BE22" s="671"/>
      <c r="BF22" s="671"/>
      <c r="BG22" s="671"/>
      <c r="BH22" s="671"/>
      <c r="BI22" s="671"/>
      <c r="BJ22" s="331"/>
      <c r="BK22" s="55"/>
      <c r="BL22" s="676"/>
      <c r="BM22" s="676"/>
      <c r="BN22" s="676"/>
      <c r="BO22" s="676"/>
      <c r="BP22" s="676"/>
      <c r="BQ22" s="676"/>
      <c r="BR22" s="676"/>
      <c r="BS22" s="676"/>
      <c r="BT22" s="676"/>
      <c r="BU22" s="676"/>
      <c r="BV22" s="596"/>
      <c r="BW22" s="578"/>
      <c r="BX22" s="232"/>
      <c r="BY22" s="55"/>
      <c r="BZ22" s="232"/>
      <c r="CA22" s="334"/>
      <c r="CB22" s="232"/>
      <c r="CC22" s="676"/>
      <c r="CD22" s="676"/>
      <c r="CE22" s="676"/>
      <c r="CF22" s="676"/>
      <c r="CG22" s="676"/>
      <c r="CH22" s="676"/>
      <c r="CI22" s="676"/>
      <c r="CJ22" s="676"/>
      <c r="CK22" s="676"/>
      <c r="CL22" s="676"/>
      <c r="CM22" s="334"/>
      <c r="CN22" s="55"/>
      <c r="CO22" s="671"/>
      <c r="CP22" s="671"/>
      <c r="CQ22" s="671"/>
      <c r="CR22" s="671"/>
      <c r="CS22" s="334"/>
      <c r="CT22" s="55"/>
      <c r="CU22" s="671"/>
      <c r="CV22" s="671"/>
      <c r="CW22" s="671"/>
      <c r="CX22" s="671"/>
      <c r="CY22" s="671"/>
      <c r="CZ22" s="671"/>
      <c r="DA22" s="334"/>
      <c r="DB22" s="55"/>
      <c r="DC22" s="671"/>
      <c r="DD22" s="671"/>
      <c r="DE22" s="671"/>
      <c r="DF22" s="671"/>
      <c r="DG22" s="334"/>
      <c r="DH22" s="55"/>
      <c r="DI22" s="670"/>
      <c r="DJ22" s="670"/>
      <c r="DK22" s="670"/>
      <c r="DL22" s="670"/>
      <c r="DM22" s="670"/>
      <c r="DN22" s="670"/>
      <c r="DO22" s="670"/>
      <c r="DP22" s="670"/>
      <c r="DQ22" s="334"/>
      <c r="DR22" s="55"/>
      <c r="DS22" s="676"/>
      <c r="DT22" s="676"/>
      <c r="DU22" s="676"/>
      <c r="DV22" s="676"/>
      <c r="DW22" s="676"/>
      <c r="DX22" s="676"/>
      <c r="DY22" s="676"/>
      <c r="DZ22" s="676"/>
      <c r="EA22" s="676"/>
      <c r="EB22" s="676"/>
      <c r="EC22" s="259"/>
    </row>
    <row r="23" spans="1:133" ht="11.25" customHeight="1" x14ac:dyDescent="0.2">
      <c r="A23" s="55"/>
      <c r="B23" s="706" t="s">
        <v>174</v>
      </c>
      <c r="C23" s="706"/>
      <c r="D23" s="706"/>
      <c r="E23" s="706"/>
      <c r="F23" s="706"/>
      <c r="G23" s="706"/>
      <c r="H23" s="334"/>
      <c r="I23" s="55"/>
      <c r="J23" s="700"/>
      <c r="K23" s="700"/>
      <c r="L23" s="700"/>
      <c r="M23" s="700"/>
      <c r="N23" s="700"/>
      <c r="O23" s="700"/>
      <c r="P23" s="700"/>
      <c r="Q23" s="700"/>
      <c r="R23" s="232"/>
      <c r="S23" s="55"/>
      <c r="T23" s="700"/>
      <c r="U23" s="700"/>
      <c r="V23" s="700"/>
      <c r="W23" s="700"/>
      <c r="X23" s="334"/>
      <c r="Y23" s="55"/>
      <c r="Z23" s="645" t="s">
        <v>175</v>
      </c>
      <c r="AA23" s="645"/>
      <c r="AB23" s="645"/>
      <c r="AC23" s="645"/>
      <c r="AD23" s="645"/>
      <c r="AE23" s="645"/>
      <c r="AF23" s="334"/>
      <c r="AG23" s="55"/>
      <c r="AH23" s="671"/>
      <c r="AI23" s="671"/>
      <c r="AJ23" s="671"/>
      <c r="AK23" s="671"/>
      <c r="AL23" s="671"/>
      <c r="AM23" s="334"/>
      <c r="AN23" s="232"/>
      <c r="AO23" s="671"/>
      <c r="AP23" s="671"/>
      <c r="AQ23" s="671"/>
      <c r="AR23" s="671"/>
      <c r="AS23" s="671"/>
      <c r="AT23" s="671"/>
      <c r="AU23" s="671"/>
      <c r="AV23" s="671"/>
      <c r="AW23" s="671"/>
      <c r="AX23" s="334"/>
      <c r="AY23" s="55"/>
      <c r="AZ23" s="645" t="s">
        <v>176</v>
      </c>
      <c r="BA23" s="645"/>
      <c r="BB23" s="645"/>
      <c r="BC23" s="645"/>
      <c r="BD23" s="645"/>
      <c r="BE23" s="645"/>
      <c r="BF23" s="645"/>
      <c r="BG23" s="645"/>
      <c r="BH23" s="645"/>
      <c r="BI23" s="645"/>
      <c r="BJ23" s="331"/>
      <c r="BK23" s="55"/>
      <c r="BL23" s="676"/>
      <c r="BM23" s="676"/>
      <c r="BN23" s="676"/>
      <c r="BO23" s="676"/>
      <c r="BP23" s="676"/>
      <c r="BQ23" s="676"/>
      <c r="BR23" s="676"/>
      <c r="BS23" s="676"/>
      <c r="BT23" s="676"/>
      <c r="BU23" s="676"/>
      <c r="BV23" s="596"/>
      <c r="BW23" s="578"/>
      <c r="BX23" s="232"/>
      <c r="BY23" s="55"/>
      <c r="BZ23" s="232"/>
      <c r="CA23" s="334"/>
      <c r="CB23" s="232"/>
      <c r="CC23" s="676"/>
      <c r="CD23" s="676"/>
      <c r="CE23" s="676"/>
      <c r="CF23" s="676"/>
      <c r="CG23" s="676"/>
      <c r="CH23" s="676"/>
      <c r="CI23" s="676"/>
      <c r="CJ23" s="676"/>
      <c r="CK23" s="676"/>
      <c r="CL23" s="676"/>
      <c r="CM23" s="334"/>
      <c r="CN23" s="55"/>
      <c r="CO23" s="671"/>
      <c r="CP23" s="671"/>
      <c r="CQ23" s="671"/>
      <c r="CR23" s="671"/>
      <c r="CS23" s="334"/>
      <c r="CT23" s="55"/>
      <c r="CU23" s="671"/>
      <c r="CV23" s="671"/>
      <c r="CW23" s="671"/>
      <c r="CX23" s="671"/>
      <c r="CY23" s="671"/>
      <c r="CZ23" s="671"/>
      <c r="DA23" s="334"/>
      <c r="DB23" s="55"/>
      <c r="DC23" s="671"/>
      <c r="DD23" s="671"/>
      <c r="DE23" s="671"/>
      <c r="DF23" s="671"/>
      <c r="DG23" s="334"/>
      <c r="DH23" s="55"/>
      <c r="DI23" s="670"/>
      <c r="DJ23" s="670"/>
      <c r="DK23" s="670"/>
      <c r="DL23" s="670"/>
      <c r="DM23" s="670"/>
      <c r="DN23" s="670"/>
      <c r="DO23" s="670"/>
      <c r="DP23" s="670"/>
      <c r="DQ23" s="334"/>
      <c r="DR23" s="55"/>
      <c r="DS23" s="676"/>
      <c r="DT23" s="676"/>
      <c r="DU23" s="676"/>
      <c r="DV23" s="676"/>
      <c r="DW23" s="676"/>
      <c r="DX23" s="676"/>
      <c r="DY23" s="676"/>
      <c r="DZ23" s="676"/>
      <c r="EA23" s="676"/>
      <c r="EB23" s="676"/>
      <c r="EC23" s="259"/>
    </row>
    <row r="24" spans="1:133" ht="10.4" customHeight="1" x14ac:dyDescent="0.2">
      <c r="A24" s="55"/>
      <c r="B24" s="706"/>
      <c r="C24" s="706"/>
      <c r="D24" s="706"/>
      <c r="E24" s="706"/>
      <c r="F24" s="706"/>
      <c r="G24" s="706"/>
      <c r="H24" s="334"/>
      <c r="I24" s="55"/>
      <c r="J24" s="700"/>
      <c r="K24" s="700"/>
      <c r="L24" s="700"/>
      <c r="M24" s="700"/>
      <c r="N24" s="700"/>
      <c r="O24" s="700"/>
      <c r="P24" s="700"/>
      <c r="Q24" s="700"/>
      <c r="R24" s="232"/>
      <c r="S24" s="55"/>
      <c r="T24" s="700"/>
      <c r="U24" s="700"/>
      <c r="V24" s="700"/>
      <c r="W24" s="700"/>
      <c r="X24" s="334"/>
      <c r="Y24" s="55"/>
      <c r="Z24" s="645"/>
      <c r="AA24" s="645"/>
      <c r="AB24" s="645"/>
      <c r="AC24" s="645"/>
      <c r="AD24" s="645"/>
      <c r="AE24" s="645"/>
      <c r="AF24" s="334"/>
      <c r="AG24" s="55"/>
      <c r="AH24" s="671"/>
      <c r="AI24" s="671"/>
      <c r="AJ24" s="671"/>
      <c r="AK24" s="671"/>
      <c r="AL24" s="671"/>
      <c r="AM24" s="334"/>
      <c r="AN24" s="232"/>
      <c r="AO24" s="671"/>
      <c r="AP24" s="671"/>
      <c r="AQ24" s="671"/>
      <c r="AR24" s="671"/>
      <c r="AS24" s="671"/>
      <c r="AT24" s="671"/>
      <c r="AU24" s="671"/>
      <c r="AV24" s="671"/>
      <c r="AW24" s="671"/>
      <c r="AX24" s="334"/>
      <c r="AY24" s="55"/>
      <c r="AZ24" s="645"/>
      <c r="BA24" s="645"/>
      <c r="BB24" s="645"/>
      <c r="BC24" s="645"/>
      <c r="BD24" s="645"/>
      <c r="BE24" s="645"/>
      <c r="BF24" s="645"/>
      <c r="BG24" s="645"/>
      <c r="BH24" s="645"/>
      <c r="BI24" s="645"/>
      <c r="BJ24" s="331"/>
      <c r="BK24" s="55"/>
      <c r="BL24" s="676"/>
      <c r="BM24" s="676"/>
      <c r="BN24" s="676"/>
      <c r="BO24" s="676"/>
      <c r="BP24" s="676"/>
      <c r="BQ24" s="676"/>
      <c r="BR24" s="676"/>
      <c r="BS24" s="676"/>
      <c r="BT24" s="676"/>
      <c r="BU24" s="676"/>
      <c r="BV24" s="596"/>
      <c r="BW24" s="578"/>
      <c r="BX24" s="232"/>
      <c r="BY24" s="55"/>
      <c r="BZ24" s="232"/>
      <c r="CA24" s="334"/>
      <c r="CB24" s="232"/>
      <c r="CC24" s="676"/>
      <c r="CD24" s="676"/>
      <c r="CE24" s="676"/>
      <c r="CF24" s="676"/>
      <c r="CG24" s="676"/>
      <c r="CH24" s="676"/>
      <c r="CI24" s="676"/>
      <c r="CJ24" s="676"/>
      <c r="CK24" s="676"/>
      <c r="CL24" s="676"/>
      <c r="CM24" s="334"/>
      <c r="CN24" s="55"/>
      <c r="CO24" s="671"/>
      <c r="CP24" s="671"/>
      <c r="CQ24" s="671"/>
      <c r="CR24" s="671"/>
      <c r="CS24" s="334"/>
      <c r="CT24" s="55"/>
      <c r="CU24" s="671"/>
      <c r="CV24" s="671"/>
      <c r="CW24" s="671"/>
      <c r="CX24" s="671"/>
      <c r="CY24" s="671"/>
      <c r="CZ24" s="671"/>
      <c r="DA24" s="334"/>
      <c r="DB24" s="55"/>
      <c r="DC24" s="671"/>
      <c r="DD24" s="671"/>
      <c r="DE24" s="671"/>
      <c r="DF24" s="671"/>
      <c r="DG24" s="334"/>
      <c r="DH24" s="55"/>
      <c r="DI24" s="670"/>
      <c r="DJ24" s="670"/>
      <c r="DK24" s="670"/>
      <c r="DL24" s="670"/>
      <c r="DM24" s="670"/>
      <c r="DN24" s="670"/>
      <c r="DO24" s="670"/>
      <c r="DP24" s="670"/>
      <c r="DQ24" s="334"/>
      <c r="DR24" s="55"/>
      <c r="DS24" s="676"/>
      <c r="DT24" s="676"/>
      <c r="DU24" s="676"/>
      <c r="DV24" s="676"/>
      <c r="DW24" s="676"/>
      <c r="DX24" s="676"/>
      <c r="DY24" s="676"/>
      <c r="DZ24" s="676"/>
      <c r="EA24" s="676"/>
      <c r="EB24" s="676"/>
      <c r="EC24" s="259"/>
    </row>
    <row r="25" spans="1:133" ht="11.25" customHeight="1" x14ac:dyDescent="0.2">
      <c r="A25" s="55"/>
      <c r="B25" s="706"/>
      <c r="C25" s="706"/>
      <c r="D25" s="706"/>
      <c r="E25" s="706"/>
      <c r="F25" s="706"/>
      <c r="G25" s="706"/>
      <c r="H25" s="334"/>
      <c r="I25" s="55"/>
      <c r="J25" s="700"/>
      <c r="K25" s="700"/>
      <c r="L25" s="700"/>
      <c r="M25" s="700"/>
      <c r="N25" s="700"/>
      <c r="O25" s="700"/>
      <c r="P25" s="700"/>
      <c r="Q25" s="700"/>
      <c r="R25" s="232"/>
      <c r="S25" s="55"/>
      <c r="T25" s="700"/>
      <c r="U25" s="700"/>
      <c r="V25" s="700"/>
      <c r="W25" s="700"/>
      <c r="X25" s="334"/>
      <c r="Y25" s="55"/>
      <c r="Z25" s="645"/>
      <c r="AA25" s="645"/>
      <c r="AB25" s="645"/>
      <c r="AC25" s="645"/>
      <c r="AD25" s="645"/>
      <c r="AE25" s="645"/>
      <c r="AF25" s="334"/>
      <c r="AG25" s="55"/>
      <c r="AH25" s="671"/>
      <c r="AI25" s="671"/>
      <c r="AJ25" s="671"/>
      <c r="AK25" s="671"/>
      <c r="AL25" s="671"/>
      <c r="AM25" s="334"/>
      <c r="AN25" s="232"/>
      <c r="AO25" s="671" t="str">
        <f ca="1">VLOOKUP(INDIRECT(ADDRESS(ROW()-15,COLUMN())),Language_Translations,MATCH(Language_Selected,Language_Options,0),FALSE)</f>
        <v>IF BORN ALIVE, ASK: On what day, month, and year was (NAME) born?
IF BORN DEAD, A MISCARRIAGE, OR AN ABORTION, ASK: On what day, month, and year did this pregnancy end?</v>
      </c>
      <c r="AP25" s="671"/>
      <c r="AQ25" s="671"/>
      <c r="AR25" s="671"/>
      <c r="AS25" s="671"/>
      <c r="AT25" s="671"/>
      <c r="AU25" s="671"/>
      <c r="AV25" s="671"/>
      <c r="AW25" s="671"/>
      <c r="AX25" s="334"/>
      <c r="AY25" s="55"/>
      <c r="AZ25" s="645"/>
      <c r="BA25" s="645"/>
      <c r="BB25" s="645"/>
      <c r="BC25" s="645"/>
      <c r="BD25" s="645"/>
      <c r="BE25" s="645"/>
      <c r="BF25" s="645"/>
      <c r="BG25" s="645"/>
      <c r="BH25" s="645"/>
      <c r="BI25" s="645"/>
      <c r="BJ25" s="331"/>
      <c r="BK25" s="55"/>
      <c r="BL25" s="676"/>
      <c r="BM25" s="676"/>
      <c r="BN25" s="676"/>
      <c r="BO25" s="676"/>
      <c r="BP25" s="676"/>
      <c r="BQ25" s="676"/>
      <c r="BR25" s="676"/>
      <c r="BS25" s="676"/>
      <c r="BT25" s="676"/>
      <c r="BU25" s="676"/>
      <c r="BV25" s="596"/>
      <c r="BW25" s="578"/>
      <c r="BX25" s="232"/>
      <c r="BY25" s="55"/>
      <c r="BZ25" s="232"/>
      <c r="CA25" s="334"/>
      <c r="CB25" s="232"/>
      <c r="CC25" s="676"/>
      <c r="CD25" s="676"/>
      <c r="CE25" s="676"/>
      <c r="CF25" s="676"/>
      <c r="CG25" s="676"/>
      <c r="CH25" s="676"/>
      <c r="CI25" s="676"/>
      <c r="CJ25" s="676"/>
      <c r="CK25" s="676"/>
      <c r="CL25" s="676"/>
      <c r="CM25" s="334"/>
      <c r="CN25" s="55"/>
      <c r="CO25" s="671"/>
      <c r="CP25" s="671"/>
      <c r="CQ25" s="671"/>
      <c r="CR25" s="671"/>
      <c r="CS25" s="334"/>
      <c r="CT25" s="55"/>
      <c r="CU25" s="671"/>
      <c r="CV25" s="671"/>
      <c r="CW25" s="671"/>
      <c r="CX25" s="671"/>
      <c r="CY25" s="671"/>
      <c r="CZ25" s="671"/>
      <c r="DA25" s="334"/>
      <c r="DB25" s="55"/>
      <c r="DC25" s="671"/>
      <c r="DD25" s="671"/>
      <c r="DE25" s="671"/>
      <c r="DF25" s="671"/>
      <c r="DG25" s="334"/>
      <c r="DH25" s="55"/>
      <c r="DI25" s="670"/>
      <c r="DJ25" s="670"/>
      <c r="DK25" s="670"/>
      <c r="DL25" s="670"/>
      <c r="DM25" s="670"/>
      <c r="DN25" s="670"/>
      <c r="DO25" s="670"/>
      <c r="DP25" s="670"/>
      <c r="DQ25" s="334"/>
      <c r="DR25" s="55"/>
      <c r="DS25" s="676"/>
      <c r="DT25" s="676"/>
      <c r="DU25" s="676"/>
      <c r="DV25" s="676"/>
      <c r="DW25" s="676"/>
      <c r="DX25" s="676"/>
      <c r="DY25" s="676"/>
      <c r="DZ25" s="676"/>
      <c r="EA25" s="676"/>
      <c r="EB25" s="676"/>
      <c r="EC25" s="259"/>
    </row>
    <row r="26" spans="1:133" ht="10.4" customHeight="1" x14ac:dyDescent="0.2">
      <c r="A26" s="55"/>
      <c r="B26" s="706"/>
      <c r="C26" s="706"/>
      <c r="D26" s="706"/>
      <c r="E26" s="706"/>
      <c r="F26" s="706"/>
      <c r="G26" s="706"/>
      <c r="H26" s="334"/>
      <c r="I26" s="55"/>
      <c r="J26" s="700"/>
      <c r="K26" s="700"/>
      <c r="L26" s="700"/>
      <c r="M26" s="700"/>
      <c r="N26" s="700"/>
      <c r="O26" s="700"/>
      <c r="P26" s="700"/>
      <c r="Q26" s="700"/>
      <c r="R26" s="232"/>
      <c r="S26" s="55"/>
      <c r="T26" s="700"/>
      <c r="U26" s="700"/>
      <c r="V26" s="700"/>
      <c r="W26" s="700"/>
      <c r="X26" s="334"/>
      <c r="Y26" s="55"/>
      <c r="Z26" s="645"/>
      <c r="AA26" s="645"/>
      <c r="AB26" s="645"/>
      <c r="AC26" s="645"/>
      <c r="AD26" s="645"/>
      <c r="AE26" s="645"/>
      <c r="AF26" s="334"/>
      <c r="AG26" s="55"/>
      <c r="AH26" s="671"/>
      <c r="AI26" s="671"/>
      <c r="AJ26" s="671"/>
      <c r="AK26" s="671"/>
      <c r="AL26" s="671"/>
      <c r="AM26" s="334"/>
      <c r="AN26" s="232"/>
      <c r="AO26" s="671"/>
      <c r="AP26" s="671"/>
      <c r="AQ26" s="671"/>
      <c r="AR26" s="671"/>
      <c r="AS26" s="671"/>
      <c r="AT26" s="671"/>
      <c r="AU26" s="671"/>
      <c r="AV26" s="671"/>
      <c r="AW26" s="671"/>
      <c r="AX26" s="334"/>
      <c r="AY26" s="55"/>
      <c r="AZ26" s="645"/>
      <c r="BA26" s="645"/>
      <c r="BB26" s="645"/>
      <c r="BC26" s="645"/>
      <c r="BD26" s="645"/>
      <c r="BE26" s="645"/>
      <c r="BF26" s="645"/>
      <c r="BG26" s="645"/>
      <c r="BH26" s="645"/>
      <c r="BI26" s="645"/>
      <c r="BJ26" s="333"/>
      <c r="BK26" s="55"/>
      <c r="BL26" s="676"/>
      <c r="BM26" s="676"/>
      <c r="BN26" s="676"/>
      <c r="BO26" s="676"/>
      <c r="BP26" s="676"/>
      <c r="BQ26" s="676"/>
      <c r="BR26" s="676"/>
      <c r="BS26" s="676"/>
      <c r="BT26" s="676"/>
      <c r="BU26" s="676"/>
      <c r="BV26" s="596"/>
      <c r="BW26" s="578"/>
      <c r="BX26" s="232"/>
      <c r="BY26" s="55"/>
      <c r="BZ26" s="232"/>
      <c r="CA26" s="334"/>
      <c r="CB26" s="232"/>
      <c r="CC26" s="676"/>
      <c r="CD26" s="676"/>
      <c r="CE26" s="676"/>
      <c r="CF26" s="676"/>
      <c r="CG26" s="676"/>
      <c r="CH26" s="676"/>
      <c r="CI26" s="676"/>
      <c r="CJ26" s="676"/>
      <c r="CK26" s="676"/>
      <c r="CL26" s="676"/>
      <c r="CM26" s="334"/>
      <c r="CN26" s="55"/>
      <c r="CO26" s="671"/>
      <c r="CP26" s="671"/>
      <c r="CQ26" s="671"/>
      <c r="CR26" s="671"/>
      <c r="CS26" s="334"/>
      <c r="CT26" s="55"/>
      <c r="CU26" s="670" t="s">
        <v>177</v>
      </c>
      <c r="CV26" s="670"/>
      <c r="CW26" s="670"/>
      <c r="CX26" s="670"/>
      <c r="CY26" s="670"/>
      <c r="CZ26" s="670"/>
      <c r="DA26" s="334"/>
      <c r="DB26" s="55"/>
      <c r="DC26" s="671"/>
      <c r="DD26" s="671"/>
      <c r="DE26" s="671"/>
      <c r="DF26" s="671"/>
      <c r="DG26" s="334"/>
      <c r="DH26" s="55"/>
      <c r="DI26" s="670"/>
      <c r="DJ26" s="670"/>
      <c r="DK26" s="670"/>
      <c r="DL26" s="670"/>
      <c r="DM26" s="670"/>
      <c r="DN26" s="670"/>
      <c r="DO26" s="670"/>
      <c r="DP26" s="670"/>
      <c r="DQ26" s="334"/>
      <c r="DR26" s="55"/>
      <c r="DS26" s="676"/>
      <c r="DT26" s="676"/>
      <c r="DU26" s="676"/>
      <c r="DV26" s="676"/>
      <c r="DW26" s="676"/>
      <c r="DX26" s="676"/>
      <c r="DY26" s="676"/>
      <c r="DZ26" s="676"/>
      <c r="EA26" s="676"/>
      <c r="EB26" s="676"/>
      <c r="EC26" s="480"/>
    </row>
    <row r="27" spans="1:133" ht="10.4" customHeight="1" x14ac:dyDescent="0.2">
      <c r="A27" s="55"/>
      <c r="B27" s="706"/>
      <c r="C27" s="706"/>
      <c r="D27" s="706"/>
      <c r="E27" s="706"/>
      <c r="F27" s="706"/>
      <c r="G27" s="706"/>
      <c r="H27" s="334"/>
      <c r="I27" s="55"/>
      <c r="J27" s="460"/>
      <c r="K27" s="460"/>
      <c r="L27" s="460"/>
      <c r="M27" s="460"/>
      <c r="N27" s="460"/>
      <c r="O27" s="460"/>
      <c r="P27" s="460"/>
      <c r="Q27" s="460"/>
      <c r="R27" s="232"/>
      <c r="S27" s="55"/>
      <c r="T27" s="700"/>
      <c r="U27" s="700"/>
      <c r="V27" s="700"/>
      <c r="W27" s="700"/>
      <c r="X27" s="334"/>
      <c r="Y27" s="55"/>
      <c r="Z27" s="645"/>
      <c r="AA27" s="645"/>
      <c r="AB27" s="645"/>
      <c r="AC27" s="645"/>
      <c r="AD27" s="645"/>
      <c r="AE27" s="645"/>
      <c r="AF27" s="334"/>
      <c r="AG27" s="55"/>
      <c r="AH27" s="671"/>
      <c r="AI27" s="671"/>
      <c r="AJ27" s="671"/>
      <c r="AK27" s="671"/>
      <c r="AL27" s="671"/>
      <c r="AM27" s="334"/>
      <c r="AN27" s="232"/>
      <c r="AO27" s="671"/>
      <c r="AP27" s="671"/>
      <c r="AQ27" s="671"/>
      <c r="AR27" s="671"/>
      <c r="AS27" s="671"/>
      <c r="AT27" s="671"/>
      <c r="AU27" s="671"/>
      <c r="AV27" s="671"/>
      <c r="AW27" s="671"/>
      <c r="AX27" s="334"/>
      <c r="AY27" s="55"/>
      <c r="AZ27" s="645"/>
      <c r="BA27" s="645"/>
      <c r="BB27" s="645"/>
      <c r="BC27" s="645"/>
      <c r="BD27" s="645"/>
      <c r="BE27" s="645"/>
      <c r="BF27" s="645"/>
      <c r="BG27" s="645"/>
      <c r="BH27" s="645"/>
      <c r="BI27" s="645"/>
      <c r="BJ27" s="333"/>
      <c r="BK27" s="55"/>
      <c r="BL27" s="676"/>
      <c r="BM27" s="676"/>
      <c r="BN27" s="676"/>
      <c r="BO27" s="676"/>
      <c r="BP27" s="676"/>
      <c r="BQ27" s="676"/>
      <c r="BR27" s="676"/>
      <c r="BS27" s="676"/>
      <c r="BT27" s="676"/>
      <c r="BU27" s="676"/>
      <c r="BV27" s="596"/>
      <c r="BW27" s="578"/>
      <c r="BX27" s="232"/>
      <c r="BY27" s="55"/>
      <c r="BZ27" s="232"/>
      <c r="CA27" s="334"/>
      <c r="CB27" s="232"/>
      <c r="CC27" s="676"/>
      <c r="CD27" s="676"/>
      <c r="CE27" s="676"/>
      <c r="CF27" s="676"/>
      <c r="CG27" s="676"/>
      <c r="CH27" s="676"/>
      <c r="CI27" s="676"/>
      <c r="CJ27" s="676"/>
      <c r="CK27" s="676"/>
      <c r="CL27" s="676"/>
      <c r="CM27" s="334"/>
      <c r="CN27" s="55"/>
      <c r="CO27" s="671"/>
      <c r="CP27" s="671"/>
      <c r="CQ27" s="671"/>
      <c r="CR27" s="671"/>
      <c r="CS27" s="334"/>
      <c r="CT27" s="55"/>
      <c r="CU27" s="670"/>
      <c r="CV27" s="670"/>
      <c r="CW27" s="670"/>
      <c r="CX27" s="670"/>
      <c r="CY27" s="670"/>
      <c r="CZ27" s="670"/>
      <c r="DA27" s="334"/>
      <c r="DB27" s="55"/>
      <c r="DC27" s="671"/>
      <c r="DD27" s="671"/>
      <c r="DE27" s="671"/>
      <c r="DF27" s="671"/>
      <c r="DG27" s="334"/>
      <c r="DH27" s="55"/>
      <c r="DI27" s="670"/>
      <c r="DJ27" s="670"/>
      <c r="DK27" s="670"/>
      <c r="DL27" s="670"/>
      <c r="DM27" s="670"/>
      <c r="DN27" s="670"/>
      <c r="DO27" s="670"/>
      <c r="DP27" s="670"/>
      <c r="DQ27" s="334"/>
      <c r="DR27" s="55"/>
      <c r="DS27" s="676"/>
      <c r="DT27" s="676"/>
      <c r="DU27" s="676"/>
      <c r="DV27" s="676"/>
      <c r="DW27" s="676"/>
      <c r="DX27" s="676"/>
      <c r="DY27" s="676"/>
      <c r="DZ27" s="676"/>
      <c r="EA27" s="676"/>
      <c r="EB27" s="676"/>
      <c r="EC27" s="480"/>
    </row>
    <row r="28" spans="1:133" ht="11.25" customHeight="1" x14ac:dyDescent="0.2">
      <c r="A28" s="55"/>
      <c r="B28" s="706"/>
      <c r="C28" s="706"/>
      <c r="D28" s="706"/>
      <c r="E28" s="706"/>
      <c r="F28" s="706"/>
      <c r="G28" s="706"/>
      <c r="H28" s="334"/>
      <c r="I28" s="55"/>
      <c r="J28" s="460"/>
      <c r="K28" s="460"/>
      <c r="L28" s="460"/>
      <c r="M28" s="460"/>
      <c r="N28" s="460"/>
      <c r="O28" s="460"/>
      <c r="P28" s="460"/>
      <c r="Q28" s="460"/>
      <c r="R28" s="232"/>
      <c r="S28" s="55"/>
      <c r="T28" s="700"/>
      <c r="U28" s="700"/>
      <c r="V28" s="700"/>
      <c r="W28" s="700"/>
      <c r="X28" s="334"/>
      <c r="Y28" s="55"/>
      <c r="Z28" s="645"/>
      <c r="AA28" s="645"/>
      <c r="AB28" s="645"/>
      <c r="AC28" s="645"/>
      <c r="AD28" s="645"/>
      <c r="AE28" s="645"/>
      <c r="AF28" s="334"/>
      <c r="AG28" s="55"/>
      <c r="AH28" s="671"/>
      <c r="AI28" s="671"/>
      <c r="AJ28" s="671"/>
      <c r="AK28" s="671"/>
      <c r="AL28" s="671"/>
      <c r="AM28" s="334"/>
      <c r="AN28" s="232"/>
      <c r="AO28" s="671"/>
      <c r="AP28" s="671"/>
      <c r="AQ28" s="671"/>
      <c r="AR28" s="671"/>
      <c r="AS28" s="671"/>
      <c r="AT28" s="671"/>
      <c r="AU28" s="671"/>
      <c r="AV28" s="671"/>
      <c r="AW28" s="671"/>
      <c r="AX28" s="334"/>
      <c r="AY28" s="55"/>
      <c r="BH28" s="350"/>
      <c r="BI28" s="350"/>
      <c r="BJ28" s="333"/>
      <c r="BK28" s="55"/>
      <c r="BL28" s="676"/>
      <c r="BM28" s="676"/>
      <c r="BN28" s="676"/>
      <c r="BO28" s="676"/>
      <c r="BP28" s="676"/>
      <c r="BQ28" s="676"/>
      <c r="BR28" s="676"/>
      <c r="BS28" s="676"/>
      <c r="BT28" s="676"/>
      <c r="BU28" s="676"/>
      <c r="BV28" s="596"/>
      <c r="BW28" s="578"/>
      <c r="BX28" s="232"/>
      <c r="BY28" s="55"/>
      <c r="BZ28" s="232"/>
      <c r="CA28" s="334"/>
      <c r="CB28" s="232"/>
      <c r="CC28" s="676"/>
      <c r="CD28" s="676"/>
      <c r="CE28" s="676"/>
      <c r="CF28" s="676"/>
      <c r="CG28" s="676"/>
      <c r="CH28" s="676"/>
      <c r="CI28" s="676"/>
      <c r="CJ28" s="676"/>
      <c r="CK28" s="676"/>
      <c r="CL28" s="676"/>
      <c r="CM28" s="334"/>
      <c r="CN28" s="55"/>
      <c r="CO28" s="671"/>
      <c r="CP28" s="671"/>
      <c r="CQ28" s="671"/>
      <c r="CR28" s="671"/>
      <c r="CS28" s="334"/>
      <c r="CT28" s="55"/>
      <c r="CU28" s="670"/>
      <c r="CV28" s="670"/>
      <c r="CW28" s="670"/>
      <c r="CX28" s="670"/>
      <c r="CY28" s="670"/>
      <c r="CZ28" s="670"/>
      <c r="DA28" s="334"/>
      <c r="DB28" s="55"/>
      <c r="DC28" s="671"/>
      <c r="DD28" s="671"/>
      <c r="DE28" s="671"/>
      <c r="DF28" s="671"/>
      <c r="DG28" s="334"/>
      <c r="DH28" s="55"/>
      <c r="DI28" s="670"/>
      <c r="DJ28" s="670"/>
      <c r="DK28" s="670"/>
      <c r="DL28" s="670"/>
      <c r="DM28" s="670"/>
      <c r="DN28" s="670"/>
      <c r="DO28" s="670"/>
      <c r="DP28" s="670"/>
      <c r="DQ28" s="334"/>
      <c r="DR28" s="55"/>
      <c r="DS28" s="645" t="s">
        <v>178</v>
      </c>
      <c r="DT28" s="645"/>
      <c r="DU28" s="645"/>
      <c r="DV28" s="645"/>
      <c r="DW28" s="645"/>
      <c r="DX28" s="645"/>
      <c r="DY28" s="645"/>
      <c r="DZ28" s="645"/>
      <c r="EA28" s="645"/>
      <c r="EB28" s="645"/>
      <c r="EC28" s="480"/>
    </row>
    <row r="29" spans="1:133" ht="10" customHeight="1" x14ac:dyDescent="0.2">
      <c r="A29" s="55"/>
      <c r="B29" s="706"/>
      <c r="C29" s="706"/>
      <c r="D29" s="706"/>
      <c r="E29" s="706"/>
      <c r="F29" s="706"/>
      <c r="G29" s="706"/>
      <c r="H29" s="334"/>
      <c r="I29" s="55"/>
      <c r="J29" s="460"/>
      <c r="K29" s="460"/>
      <c r="L29" s="460"/>
      <c r="M29" s="460"/>
      <c r="N29" s="460"/>
      <c r="O29" s="460"/>
      <c r="P29" s="460"/>
      <c r="Q29" s="460"/>
      <c r="R29" s="232"/>
      <c r="S29" s="55"/>
      <c r="T29" s="700"/>
      <c r="U29" s="700"/>
      <c r="V29" s="700"/>
      <c r="W29" s="700"/>
      <c r="X29" s="334"/>
      <c r="Y29" s="55"/>
      <c r="Z29" s="645"/>
      <c r="AA29" s="645"/>
      <c r="AB29" s="645"/>
      <c r="AC29" s="645"/>
      <c r="AD29" s="645"/>
      <c r="AE29" s="645"/>
      <c r="AF29" s="334"/>
      <c r="AG29" s="55"/>
      <c r="AH29" s="671"/>
      <c r="AI29" s="671"/>
      <c r="AJ29" s="671"/>
      <c r="AK29" s="671"/>
      <c r="AL29" s="671"/>
      <c r="AM29" s="334"/>
      <c r="AN29" s="232"/>
      <c r="AO29" s="671"/>
      <c r="AP29" s="671"/>
      <c r="AQ29" s="671"/>
      <c r="AR29" s="671"/>
      <c r="AS29" s="671"/>
      <c r="AT29" s="671"/>
      <c r="AU29" s="671"/>
      <c r="AV29" s="671"/>
      <c r="AW29" s="671"/>
      <c r="AX29" s="334"/>
      <c r="AY29" s="55"/>
      <c r="BH29" s="295"/>
      <c r="BI29" s="295"/>
      <c r="BJ29" s="333"/>
      <c r="BK29" s="55"/>
      <c r="BL29" s="676"/>
      <c r="BM29" s="676"/>
      <c r="BN29" s="676"/>
      <c r="BO29" s="676"/>
      <c r="BP29" s="676"/>
      <c r="BQ29" s="676"/>
      <c r="BR29" s="676"/>
      <c r="BS29" s="676"/>
      <c r="BT29" s="676"/>
      <c r="BU29" s="676"/>
      <c r="BV29" s="596"/>
      <c r="BW29" s="578"/>
      <c r="BX29" s="232"/>
      <c r="BY29" s="55"/>
      <c r="BZ29" s="232"/>
      <c r="CA29" s="334"/>
      <c r="CB29" s="232"/>
      <c r="CC29" s="676"/>
      <c r="CD29" s="676"/>
      <c r="CE29" s="676"/>
      <c r="CF29" s="676"/>
      <c r="CG29" s="676"/>
      <c r="CH29" s="676"/>
      <c r="CI29" s="676"/>
      <c r="CJ29" s="676"/>
      <c r="CK29" s="676"/>
      <c r="CL29" s="676"/>
      <c r="CM29" s="334"/>
      <c r="CN29" s="55"/>
      <c r="CO29" s="671"/>
      <c r="CP29" s="671"/>
      <c r="CQ29" s="671"/>
      <c r="CR29" s="671"/>
      <c r="CS29" s="334"/>
      <c r="CT29" s="55"/>
      <c r="CU29" s="670"/>
      <c r="CV29" s="670"/>
      <c r="CW29" s="670"/>
      <c r="CX29" s="670"/>
      <c r="CY29" s="670"/>
      <c r="CZ29" s="670"/>
      <c r="DA29" s="334"/>
      <c r="DB29" s="55"/>
      <c r="DC29" s="671"/>
      <c r="DD29" s="671"/>
      <c r="DE29" s="671"/>
      <c r="DF29" s="671"/>
      <c r="DG29" s="334"/>
      <c r="DH29" s="55"/>
      <c r="DI29" s="670"/>
      <c r="DJ29" s="670"/>
      <c r="DK29" s="670"/>
      <c r="DL29" s="670"/>
      <c r="DM29" s="670"/>
      <c r="DN29" s="670"/>
      <c r="DO29" s="670"/>
      <c r="DP29" s="670"/>
      <c r="DQ29" s="334"/>
      <c r="DR29" s="55"/>
      <c r="DS29" s="645"/>
      <c r="DT29" s="645"/>
      <c r="DU29" s="645"/>
      <c r="DV29" s="645"/>
      <c r="DW29" s="645"/>
      <c r="DX29" s="645"/>
      <c r="DY29" s="645"/>
      <c r="DZ29" s="645"/>
      <c r="EA29" s="645"/>
      <c r="EB29" s="645"/>
      <c r="EC29" s="480"/>
    </row>
    <row r="30" spans="1:133" x14ac:dyDescent="0.2">
      <c r="A30" s="55"/>
      <c r="B30" s="706"/>
      <c r="C30" s="706"/>
      <c r="D30" s="706"/>
      <c r="E30" s="706"/>
      <c r="F30" s="706"/>
      <c r="G30" s="706"/>
      <c r="H30" s="334"/>
      <c r="I30" s="55"/>
      <c r="J30" s="460"/>
      <c r="K30" s="460"/>
      <c r="L30" s="460"/>
      <c r="M30" s="460"/>
      <c r="N30" s="460"/>
      <c r="O30" s="460"/>
      <c r="P30" s="460"/>
      <c r="Q30" s="460"/>
      <c r="R30" s="232"/>
      <c r="S30" s="55"/>
      <c r="T30" s="700"/>
      <c r="U30" s="700"/>
      <c r="V30" s="700"/>
      <c r="W30" s="700"/>
      <c r="X30" s="334"/>
      <c r="Y30" s="55"/>
      <c r="Z30" s="645"/>
      <c r="AA30" s="645"/>
      <c r="AB30" s="645"/>
      <c r="AC30" s="645"/>
      <c r="AD30" s="645"/>
      <c r="AE30" s="645"/>
      <c r="AF30" s="334"/>
      <c r="AG30" s="55"/>
      <c r="AH30" s="671"/>
      <c r="AI30" s="671"/>
      <c r="AJ30" s="671"/>
      <c r="AK30" s="671"/>
      <c r="AL30" s="671"/>
      <c r="AM30" s="334"/>
      <c r="AN30" s="232"/>
      <c r="AO30" s="671"/>
      <c r="AP30" s="671"/>
      <c r="AQ30" s="671"/>
      <c r="AR30" s="671"/>
      <c r="AS30" s="671"/>
      <c r="AT30" s="671"/>
      <c r="AU30" s="671"/>
      <c r="AV30" s="671"/>
      <c r="AW30" s="671"/>
      <c r="AX30" s="334"/>
      <c r="AY30" s="55"/>
      <c r="BH30" s="295"/>
      <c r="BI30" s="295"/>
      <c r="BJ30" s="333"/>
      <c r="BK30" s="55"/>
      <c r="BL30" s="676"/>
      <c r="BM30" s="676"/>
      <c r="BN30" s="676"/>
      <c r="BO30" s="676"/>
      <c r="BP30" s="676"/>
      <c r="BQ30" s="676"/>
      <c r="BR30" s="676"/>
      <c r="BS30" s="676"/>
      <c r="BT30" s="676"/>
      <c r="BU30" s="676"/>
      <c r="BV30" s="596"/>
      <c r="BW30" s="578"/>
      <c r="BX30" s="232"/>
      <c r="BY30" s="55"/>
      <c r="BZ30" s="232"/>
      <c r="CA30" s="334"/>
      <c r="CB30" s="232"/>
      <c r="CC30" s="676"/>
      <c r="CD30" s="676"/>
      <c r="CE30" s="676"/>
      <c r="CF30" s="676"/>
      <c r="CG30" s="676"/>
      <c r="CH30" s="676"/>
      <c r="CI30" s="676"/>
      <c r="CJ30" s="676"/>
      <c r="CK30" s="676"/>
      <c r="CL30" s="676"/>
      <c r="CM30" s="334"/>
      <c r="CN30" s="55"/>
      <c r="CO30" s="671"/>
      <c r="CP30" s="671"/>
      <c r="CQ30" s="671"/>
      <c r="CR30" s="671"/>
      <c r="CS30" s="334"/>
      <c r="CT30" s="55"/>
      <c r="CU30" s="670"/>
      <c r="CV30" s="670"/>
      <c r="CW30" s="670"/>
      <c r="CX30" s="670"/>
      <c r="CY30" s="670"/>
      <c r="CZ30" s="670"/>
      <c r="DA30" s="334"/>
      <c r="DB30" s="55"/>
      <c r="DC30" s="671"/>
      <c r="DD30" s="671"/>
      <c r="DE30" s="671"/>
      <c r="DF30" s="671"/>
      <c r="DG30" s="334"/>
      <c r="DH30" s="55"/>
      <c r="DI30" s="670"/>
      <c r="DJ30" s="670"/>
      <c r="DK30" s="670"/>
      <c r="DL30" s="670"/>
      <c r="DM30" s="670"/>
      <c r="DN30" s="670"/>
      <c r="DO30" s="670"/>
      <c r="DP30" s="670"/>
      <c r="DQ30" s="334"/>
      <c r="DR30" s="55"/>
      <c r="DS30" s="645"/>
      <c r="DT30" s="645"/>
      <c r="DU30" s="645"/>
      <c r="DV30" s="645"/>
      <c r="DW30" s="645"/>
      <c r="DX30" s="645"/>
      <c r="DY30" s="645"/>
      <c r="DZ30" s="645"/>
      <c r="EA30" s="645"/>
      <c r="EB30" s="645"/>
      <c r="EC30" s="480"/>
    </row>
    <row r="31" spans="1:133" x14ac:dyDescent="0.2">
      <c r="A31" s="55"/>
      <c r="B31" s="706"/>
      <c r="C31" s="706"/>
      <c r="D31" s="706"/>
      <c r="E31" s="706"/>
      <c r="F31" s="706"/>
      <c r="G31" s="706"/>
      <c r="H31" s="334"/>
      <c r="I31" s="55"/>
      <c r="J31" s="460"/>
      <c r="K31" s="460"/>
      <c r="L31" s="460"/>
      <c r="M31" s="460"/>
      <c r="N31" s="460"/>
      <c r="O31" s="460"/>
      <c r="P31" s="460"/>
      <c r="Q31" s="460"/>
      <c r="R31" s="232"/>
      <c r="S31" s="55"/>
      <c r="T31" s="700"/>
      <c r="U31" s="700"/>
      <c r="V31" s="700"/>
      <c r="W31" s="700"/>
      <c r="X31" s="334"/>
      <c r="Y31" s="55"/>
      <c r="Z31" s="645"/>
      <c r="AA31" s="645"/>
      <c r="AB31" s="645"/>
      <c r="AC31" s="645"/>
      <c r="AD31" s="645"/>
      <c r="AE31" s="645"/>
      <c r="AF31" s="334"/>
      <c r="AG31" s="55"/>
      <c r="AH31" s="671"/>
      <c r="AI31" s="671"/>
      <c r="AJ31" s="671"/>
      <c r="AK31" s="671"/>
      <c r="AL31" s="671"/>
      <c r="AM31" s="334"/>
      <c r="AN31" s="232"/>
      <c r="AO31" s="671"/>
      <c r="AP31" s="671"/>
      <c r="AQ31" s="671"/>
      <c r="AR31" s="671"/>
      <c r="AS31" s="671"/>
      <c r="AT31" s="671"/>
      <c r="AU31" s="671"/>
      <c r="AV31" s="671"/>
      <c r="AW31" s="671"/>
      <c r="AX31" s="334"/>
      <c r="AY31" s="55"/>
      <c r="BH31" s="295"/>
      <c r="BI31" s="295"/>
      <c r="BJ31" s="333"/>
      <c r="BK31" s="55"/>
      <c r="BL31" s="676"/>
      <c r="BM31" s="676"/>
      <c r="BN31" s="676"/>
      <c r="BO31" s="676"/>
      <c r="BP31" s="676"/>
      <c r="BQ31" s="676"/>
      <c r="BR31" s="676"/>
      <c r="BS31" s="676"/>
      <c r="BT31" s="676"/>
      <c r="BU31" s="676"/>
      <c r="BV31" s="596"/>
      <c r="BW31" s="578"/>
      <c r="BX31" s="232"/>
      <c r="BY31" s="55"/>
      <c r="BZ31" s="232"/>
      <c r="CA31" s="334"/>
      <c r="CB31" s="232"/>
      <c r="CC31" s="676"/>
      <c r="CD31" s="676"/>
      <c r="CE31" s="676"/>
      <c r="CF31" s="676"/>
      <c r="CG31" s="676"/>
      <c r="CH31" s="676"/>
      <c r="CI31" s="676"/>
      <c r="CJ31" s="676"/>
      <c r="CK31" s="676"/>
      <c r="CL31" s="676"/>
      <c r="CM31" s="334"/>
      <c r="CN31" s="55"/>
      <c r="CO31" s="671"/>
      <c r="CP31" s="671"/>
      <c r="CQ31" s="671"/>
      <c r="CR31" s="671"/>
      <c r="CS31" s="334"/>
      <c r="CT31" s="55"/>
      <c r="CU31" s="670"/>
      <c r="CV31" s="670"/>
      <c r="CW31" s="670"/>
      <c r="CX31" s="670"/>
      <c r="CY31" s="670"/>
      <c r="CZ31" s="670"/>
      <c r="DA31" s="334"/>
      <c r="DB31" s="55"/>
      <c r="DC31" s="671"/>
      <c r="DD31" s="671"/>
      <c r="DE31" s="671"/>
      <c r="DF31" s="671"/>
      <c r="DG31" s="334"/>
      <c r="DH31" s="55"/>
      <c r="DI31" s="670"/>
      <c r="DJ31" s="670"/>
      <c r="DK31" s="670"/>
      <c r="DL31" s="670"/>
      <c r="DM31" s="670"/>
      <c r="DN31" s="670"/>
      <c r="DO31" s="670"/>
      <c r="DP31" s="670"/>
      <c r="DQ31" s="334"/>
      <c r="DR31" s="55"/>
      <c r="DS31" s="645"/>
      <c r="DT31" s="645"/>
      <c r="DU31" s="645"/>
      <c r="DV31" s="645"/>
      <c r="DW31" s="645"/>
      <c r="DX31" s="645"/>
      <c r="DY31" s="645"/>
      <c r="DZ31" s="645"/>
      <c r="EA31" s="645"/>
      <c r="EB31" s="645"/>
      <c r="EC31" s="480"/>
    </row>
    <row r="32" spans="1:133" x14ac:dyDescent="0.2">
      <c r="A32" s="55"/>
      <c r="B32" s="706"/>
      <c r="C32" s="706"/>
      <c r="D32" s="706"/>
      <c r="E32" s="706"/>
      <c r="F32" s="706"/>
      <c r="G32" s="706"/>
      <c r="H32" s="334"/>
      <c r="I32" s="55"/>
      <c r="J32" s="460"/>
      <c r="K32" s="460"/>
      <c r="L32" s="460"/>
      <c r="M32" s="460"/>
      <c r="N32" s="460"/>
      <c r="O32" s="460"/>
      <c r="P32" s="460"/>
      <c r="Q32" s="460"/>
      <c r="R32" s="232"/>
      <c r="S32" s="55"/>
      <c r="T32" s="700"/>
      <c r="U32" s="700"/>
      <c r="V32" s="700"/>
      <c r="W32" s="700"/>
      <c r="X32" s="334"/>
      <c r="Y32" s="55"/>
      <c r="Z32" s="645"/>
      <c r="AA32" s="645"/>
      <c r="AB32" s="645"/>
      <c r="AC32" s="645"/>
      <c r="AD32" s="645"/>
      <c r="AE32" s="645"/>
      <c r="AF32" s="334"/>
      <c r="AG32" s="55"/>
      <c r="AH32" s="671"/>
      <c r="AI32" s="671"/>
      <c r="AJ32" s="671"/>
      <c r="AK32" s="671"/>
      <c r="AL32" s="671"/>
      <c r="AM32" s="334"/>
      <c r="AN32" s="232"/>
      <c r="AO32" s="671"/>
      <c r="AP32" s="671"/>
      <c r="AQ32" s="671"/>
      <c r="AR32" s="671"/>
      <c r="AS32" s="671"/>
      <c r="AT32" s="671"/>
      <c r="AU32" s="671"/>
      <c r="AV32" s="671"/>
      <c r="AW32" s="671"/>
      <c r="AX32" s="334"/>
      <c r="AY32" s="55"/>
      <c r="BH32" s="295"/>
      <c r="BI32" s="295"/>
      <c r="BJ32" s="333"/>
      <c r="BK32" s="55"/>
      <c r="BL32" s="676"/>
      <c r="BM32" s="676"/>
      <c r="BN32" s="676"/>
      <c r="BO32" s="676"/>
      <c r="BP32" s="676"/>
      <c r="BQ32" s="676"/>
      <c r="BR32" s="676"/>
      <c r="BS32" s="676"/>
      <c r="BT32" s="676"/>
      <c r="BU32" s="676"/>
      <c r="BV32" s="596"/>
      <c r="BW32" s="578"/>
      <c r="BX32" s="232"/>
      <c r="BY32" s="55"/>
      <c r="BZ32" s="232"/>
      <c r="CA32" s="334"/>
      <c r="CB32" s="232"/>
      <c r="CC32" s="676"/>
      <c r="CD32" s="676"/>
      <c r="CE32" s="676"/>
      <c r="CF32" s="676"/>
      <c r="CG32" s="676"/>
      <c r="CH32" s="676"/>
      <c r="CI32" s="676"/>
      <c r="CJ32" s="676"/>
      <c r="CK32" s="676"/>
      <c r="CL32" s="676"/>
      <c r="CM32" s="334"/>
      <c r="CN32" s="55"/>
      <c r="CO32" s="671"/>
      <c r="CP32" s="671"/>
      <c r="CQ32" s="671"/>
      <c r="CR32" s="671"/>
      <c r="CS32" s="334"/>
      <c r="CT32" s="55"/>
      <c r="CU32" s="670"/>
      <c r="CV32" s="670"/>
      <c r="CW32" s="670"/>
      <c r="CX32" s="670"/>
      <c r="CY32" s="670"/>
      <c r="CZ32" s="670"/>
      <c r="DA32" s="334"/>
      <c r="DB32" s="55"/>
      <c r="DC32" s="671"/>
      <c r="DD32" s="671"/>
      <c r="DE32" s="671"/>
      <c r="DF32" s="671"/>
      <c r="DG32" s="334"/>
      <c r="DH32" s="55"/>
      <c r="DI32" s="670"/>
      <c r="DJ32" s="670"/>
      <c r="DK32" s="670"/>
      <c r="DL32" s="670"/>
      <c r="DM32" s="670"/>
      <c r="DN32" s="670"/>
      <c r="DO32" s="670"/>
      <c r="DP32" s="670"/>
      <c r="DQ32" s="334"/>
      <c r="DR32" s="55"/>
      <c r="DS32" s="645"/>
      <c r="DT32" s="645"/>
      <c r="DU32" s="645"/>
      <c r="DV32" s="645"/>
      <c r="DW32" s="645"/>
      <c r="DX32" s="645"/>
      <c r="DY32" s="645"/>
      <c r="DZ32" s="645"/>
      <c r="EA32" s="645"/>
      <c r="EB32" s="645"/>
      <c r="EC32" s="480"/>
    </row>
    <row r="33" spans="1:133" x14ac:dyDescent="0.2">
      <c r="A33" s="55"/>
      <c r="B33" s="645" t="s">
        <v>179</v>
      </c>
      <c r="C33" s="645"/>
      <c r="D33" s="645"/>
      <c r="E33" s="645"/>
      <c r="F33" s="645"/>
      <c r="G33" s="645"/>
      <c r="H33" s="334"/>
      <c r="I33" s="55"/>
      <c r="J33" s="460"/>
      <c r="K33" s="460"/>
      <c r="L33" s="460"/>
      <c r="M33" s="460"/>
      <c r="N33" s="460"/>
      <c r="O33" s="460"/>
      <c r="P33" s="460"/>
      <c r="Q33" s="460"/>
      <c r="R33" s="232"/>
      <c r="S33" s="55"/>
      <c r="T33" s="700"/>
      <c r="U33" s="700"/>
      <c r="V33" s="700"/>
      <c r="W33" s="700"/>
      <c r="X33" s="334"/>
      <c r="Y33" s="55"/>
      <c r="Z33" s="645"/>
      <c r="AA33" s="645"/>
      <c r="AB33" s="645"/>
      <c r="AC33" s="645"/>
      <c r="AD33" s="645"/>
      <c r="AE33" s="645"/>
      <c r="AF33" s="334"/>
      <c r="AG33" s="55"/>
      <c r="AH33" s="671"/>
      <c r="AI33" s="671"/>
      <c r="AJ33" s="671"/>
      <c r="AK33" s="671"/>
      <c r="AL33" s="671"/>
      <c r="AM33" s="334"/>
      <c r="AN33" s="232"/>
      <c r="AO33" s="671"/>
      <c r="AP33" s="671"/>
      <c r="AQ33" s="671"/>
      <c r="AR33" s="671"/>
      <c r="AS33" s="671"/>
      <c r="AT33" s="671"/>
      <c r="AU33" s="671"/>
      <c r="AV33" s="671"/>
      <c r="AW33" s="671"/>
      <c r="AX33" s="334"/>
      <c r="AY33" s="55"/>
      <c r="BH33" s="295"/>
      <c r="BI33" s="295"/>
      <c r="BJ33" s="333"/>
      <c r="BK33" s="55"/>
      <c r="BL33" s="676"/>
      <c r="BM33" s="676"/>
      <c r="BN33" s="676"/>
      <c r="BO33" s="676"/>
      <c r="BP33" s="676"/>
      <c r="BQ33" s="676"/>
      <c r="BR33" s="676"/>
      <c r="BS33" s="676"/>
      <c r="BT33" s="676"/>
      <c r="BU33" s="676"/>
      <c r="BV33" s="596"/>
      <c r="BW33" s="578"/>
      <c r="BX33" s="232"/>
      <c r="BY33" s="55"/>
      <c r="BZ33" s="232"/>
      <c r="CA33" s="334"/>
      <c r="CB33" s="232"/>
      <c r="CC33" s="676"/>
      <c r="CD33" s="676"/>
      <c r="CE33" s="676"/>
      <c r="CF33" s="676"/>
      <c r="CG33" s="676"/>
      <c r="CH33" s="676"/>
      <c r="CI33" s="676"/>
      <c r="CJ33" s="676"/>
      <c r="CK33" s="676"/>
      <c r="CL33" s="676"/>
      <c r="CM33" s="334"/>
      <c r="CN33" s="55"/>
      <c r="CO33" s="671"/>
      <c r="CP33" s="671"/>
      <c r="CQ33" s="671"/>
      <c r="CR33" s="671"/>
      <c r="CS33" s="334"/>
      <c r="CT33" s="55"/>
      <c r="CU33" s="670"/>
      <c r="CV33" s="670"/>
      <c r="CW33" s="670"/>
      <c r="CX33" s="670"/>
      <c r="CY33" s="670"/>
      <c r="CZ33" s="670"/>
      <c r="DA33" s="334"/>
      <c r="DB33" s="55"/>
      <c r="DC33" s="671"/>
      <c r="DD33" s="671"/>
      <c r="DE33" s="671"/>
      <c r="DF33" s="671"/>
      <c r="DG33" s="334"/>
      <c r="DH33" s="55"/>
      <c r="DI33" s="670"/>
      <c r="DJ33" s="670"/>
      <c r="DK33" s="670"/>
      <c r="DL33" s="670"/>
      <c r="DM33" s="670"/>
      <c r="DN33" s="670"/>
      <c r="DO33" s="670"/>
      <c r="DP33" s="670"/>
      <c r="DQ33" s="334"/>
      <c r="DR33" s="55"/>
      <c r="DS33" s="645"/>
      <c r="DT33" s="645"/>
      <c r="DU33" s="645"/>
      <c r="DV33" s="645"/>
      <c r="DW33" s="645"/>
      <c r="DX33" s="645"/>
      <c r="DY33" s="645"/>
      <c r="DZ33" s="645"/>
      <c r="EA33" s="645"/>
      <c r="EB33" s="645"/>
      <c r="EC33" s="480"/>
    </row>
    <row r="34" spans="1:133" x14ac:dyDescent="0.2">
      <c r="A34" s="55"/>
      <c r="B34" s="645"/>
      <c r="C34" s="645"/>
      <c r="D34" s="645"/>
      <c r="E34" s="645"/>
      <c r="F34" s="645"/>
      <c r="G34" s="645"/>
      <c r="H34" s="334"/>
      <c r="I34" s="55"/>
      <c r="J34" s="460"/>
      <c r="K34" s="460"/>
      <c r="L34" s="460"/>
      <c r="M34" s="460"/>
      <c r="N34" s="460"/>
      <c r="O34" s="460"/>
      <c r="P34" s="460"/>
      <c r="Q34" s="460"/>
      <c r="R34" s="232"/>
      <c r="S34" s="55"/>
      <c r="T34" s="700"/>
      <c r="U34" s="700"/>
      <c r="V34" s="700"/>
      <c r="W34" s="700"/>
      <c r="X34" s="334"/>
      <c r="Y34" s="55"/>
      <c r="Z34" s="645"/>
      <c r="AA34" s="645"/>
      <c r="AB34" s="645"/>
      <c r="AC34" s="645"/>
      <c r="AD34" s="645"/>
      <c r="AE34" s="645"/>
      <c r="AF34" s="334"/>
      <c r="AG34" s="55"/>
      <c r="AH34" s="671"/>
      <c r="AI34" s="671"/>
      <c r="AJ34" s="671"/>
      <c r="AK34" s="671"/>
      <c r="AL34" s="671"/>
      <c r="AM34" s="334"/>
      <c r="AN34" s="232"/>
      <c r="AO34" s="671"/>
      <c r="AP34" s="671"/>
      <c r="AQ34" s="671"/>
      <c r="AR34" s="671"/>
      <c r="AS34" s="671"/>
      <c r="AT34" s="671"/>
      <c r="AU34" s="671"/>
      <c r="AV34" s="671"/>
      <c r="AW34" s="671"/>
      <c r="AX34" s="334"/>
      <c r="AY34" s="55"/>
      <c r="BH34" s="295"/>
      <c r="BI34" s="295"/>
      <c r="BJ34" s="333"/>
      <c r="BK34" s="55"/>
      <c r="BL34" s="676"/>
      <c r="BM34" s="676"/>
      <c r="BN34" s="676"/>
      <c r="BO34" s="676"/>
      <c r="BP34" s="676"/>
      <c r="BQ34" s="676"/>
      <c r="BR34" s="676"/>
      <c r="BS34" s="676"/>
      <c r="BT34" s="676"/>
      <c r="BU34" s="676"/>
      <c r="BV34" s="596"/>
      <c r="BW34" s="578"/>
      <c r="BX34" s="232"/>
      <c r="BY34" s="55"/>
      <c r="BZ34" s="232"/>
      <c r="CA34" s="334"/>
      <c r="CB34" s="232"/>
      <c r="CC34" s="676"/>
      <c r="CD34" s="676"/>
      <c r="CE34" s="676"/>
      <c r="CF34" s="676"/>
      <c r="CG34" s="676"/>
      <c r="CH34" s="676"/>
      <c r="CI34" s="676"/>
      <c r="CJ34" s="676"/>
      <c r="CK34" s="676"/>
      <c r="CL34" s="676"/>
      <c r="CM34" s="334"/>
      <c r="CN34" s="55"/>
      <c r="CO34" s="671"/>
      <c r="CP34" s="671"/>
      <c r="CQ34" s="671"/>
      <c r="CR34" s="671"/>
      <c r="CS34" s="334"/>
      <c r="CT34" s="55"/>
      <c r="CU34" s="670"/>
      <c r="CV34" s="670"/>
      <c r="CW34" s="670"/>
      <c r="CX34" s="670"/>
      <c r="CY34" s="670"/>
      <c r="CZ34" s="670"/>
      <c r="DA34" s="334"/>
      <c r="DB34" s="55"/>
      <c r="DC34" s="671"/>
      <c r="DD34" s="671"/>
      <c r="DE34" s="671"/>
      <c r="DF34" s="671"/>
      <c r="DG34" s="334"/>
      <c r="DH34" s="55"/>
      <c r="DI34" s="670"/>
      <c r="DJ34" s="670"/>
      <c r="DK34" s="670"/>
      <c r="DL34" s="670"/>
      <c r="DM34" s="670"/>
      <c r="DN34" s="670"/>
      <c r="DO34" s="670"/>
      <c r="DP34" s="670"/>
      <c r="DQ34" s="334"/>
      <c r="DR34" s="55"/>
      <c r="DS34" s="645"/>
      <c r="DT34" s="645"/>
      <c r="DU34" s="645"/>
      <c r="DV34" s="645"/>
      <c r="DW34" s="645"/>
      <c r="DX34" s="645"/>
      <c r="DY34" s="645"/>
      <c r="DZ34" s="645"/>
      <c r="EA34" s="645"/>
      <c r="EB34" s="645"/>
      <c r="EC34" s="480"/>
    </row>
    <row r="35" spans="1:133" x14ac:dyDescent="0.2">
      <c r="A35" s="55"/>
      <c r="B35" s="645"/>
      <c r="C35" s="645"/>
      <c r="D35" s="645"/>
      <c r="E35" s="645"/>
      <c r="F35" s="645"/>
      <c r="G35" s="645"/>
      <c r="H35" s="334"/>
      <c r="I35" s="55"/>
      <c r="J35" s="460"/>
      <c r="K35" s="460"/>
      <c r="L35" s="460"/>
      <c r="M35" s="460"/>
      <c r="N35" s="460"/>
      <c r="O35" s="460"/>
      <c r="P35" s="460"/>
      <c r="Q35" s="460"/>
      <c r="R35" s="232"/>
      <c r="S35" s="55"/>
      <c r="T35" s="700"/>
      <c r="U35" s="700"/>
      <c r="V35" s="700"/>
      <c r="W35" s="700"/>
      <c r="X35" s="334"/>
      <c r="Y35" s="55"/>
      <c r="Z35" s="645"/>
      <c r="AA35" s="645"/>
      <c r="AB35" s="645"/>
      <c r="AC35" s="645"/>
      <c r="AD35" s="645"/>
      <c r="AE35" s="645"/>
      <c r="AF35" s="334"/>
      <c r="AG35" s="55"/>
      <c r="AH35" s="671"/>
      <c r="AI35" s="671"/>
      <c r="AJ35" s="671"/>
      <c r="AK35" s="671"/>
      <c r="AL35" s="671"/>
      <c r="AM35" s="334"/>
      <c r="AN35" s="232"/>
      <c r="AO35" s="671"/>
      <c r="AP35" s="671"/>
      <c r="AQ35" s="671"/>
      <c r="AR35" s="671"/>
      <c r="AS35" s="671"/>
      <c r="AT35" s="671"/>
      <c r="AU35" s="671"/>
      <c r="AV35" s="671"/>
      <c r="AW35" s="671"/>
      <c r="AX35" s="334"/>
      <c r="AY35" s="55"/>
      <c r="BH35" s="295"/>
      <c r="BI35" s="295"/>
      <c r="BJ35" s="333"/>
      <c r="BK35" s="55"/>
      <c r="BL35" s="676"/>
      <c r="BM35" s="676"/>
      <c r="BN35" s="676"/>
      <c r="BO35" s="676"/>
      <c r="BP35" s="676"/>
      <c r="BQ35" s="676"/>
      <c r="BR35" s="676"/>
      <c r="BS35" s="676"/>
      <c r="BT35" s="676"/>
      <c r="BU35" s="676"/>
      <c r="BV35" s="596"/>
      <c r="BW35" s="578"/>
      <c r="BX35" s="232"/>
      <c r="BY35" s="55"/>
      <c r="BZ35" s="232"/>
      <c r="CA35" s="334"/>
      <c r="CB35" s="232"/>
      <c r="CC35" s="676"/>
      <c r="CD35" s="676"/>
      <c r="CE35" s="676"/>
      <c r="CF35" s="676"/>
      <c r="CG35" s="676"/>
      <c r="CH35" s="676"/>
      <c r="CI35" s="676"/>
      <c r="CJ35" s="676"/>
      <c r="CK35" s="676"/>
      <c r="CL35" s="676"/>
      <c r="CM35" s="334"/>
      <c r="CN35" s="55"/>
      <c r="CO35" s="671"/>
      <c r="CP35" s="671"/>
      <c r="CQ35" s="671"/>
      <c r="CR35" s="671"/>
      <c r="CS35" s="334"/>
      <c r="CT35" s="55"/>
      <c r="CU35" s="670"/>
      <c r="CV35" s="670"/>
      <c r="CW35" s="670"/>
      <c r="CX35" s="670"/>
      <c r="CY35" s="670"/>
      <c r="CZ35" s="670"/>
      <c r="DA35" s="334"/>
      <c r="DB35" s="55"/>
      <c r="DC35" s="671"/>
      <c r="DD35" s="671"/>
      <c r="DE35" s="671"/>
      <c r="DF35" s="671"/>
      <c r="DG35" s="334"/>
      <c r="DH35" s="55"/>
      <c r="DI35" s="670"/>
      <c r="DJ35" s="670"/>
      <c r="DK35" s="670"/>
      <c r="DL35" s="670"/>
      <c r="DM35" s="670"/>
      <c r="DN35" s="670"/>
      <c r="DO35" s="670"/>
      <c r="DP35" s="670"/>
      <c r="DQ35" s="334"/>
      <c r="DR35" s="55"/>
      <c r="DS35" s="645"/>
      <c r="DT35" s="645"/>
      <c r="DU35" s="645"/>
      <c r="DV35" s="645"/>
      <c r="DW35" s="645"/>
      <c r="DX35" s="645"/>
      <c r="DY35" s="645"/>
      <c r="DZ35" s="645"/>
      <c r="EA35" s="645"/>
      <c r="EB35" s="645"/>
      <c r="EC35" s="480"/>
    </row>
    <row r="36" spans="1:133" x14ac:dyDescent="0.2">
      <c r="A36" s="55"/>
      <c r="B36" s="645"/>
      <c r="C36" s="645"/>
      <c r="D36" s="645"/>
      <c r="E36" s="645"/>
      <c r="F36" s="645"/>
      <c r="G36" s="645"/>
      <c r="H36" s="334"/>
      <c r="I36" s="55"/>
      <c r="J36" s="460"/>
      <c r="K36" s="460"/>
      <c r="L36" s="460"/>
      <c r="M36" s="460"/>
      <c r="N36" s="460"/>
      <c r="O36" s="460"/>
      <c r="P36" s="460"/>
      <c r="Q36" s="460"/>
      <c r="R36" s="232"/>
      <c r="S36" s="55"/>
      <c r="T36" s="700"/>
      <c r="U36" s="700"/>
      <c r="V36" s="700"/>
      <c r="W36" s="700"/>
      <c r="X36" s="334"/>
      <c r="Y36" s="55"/>
      <c r="Z36" s="645"/>
      <c r="AA36" s="645"/>
      <c r="AB36" s="645"/>
      <c r="AC36" s="645"/>
      <c r="AD36" s="645"/>
      <c r="AE36" s="645"/>
      <c r="AF36" s="334"/>
      <c r="AG36" s="55"/>
      <c r="AH36" s="671"/>
      <c r="AI36" s="671"/>
      <c r="AJ36" s="671"/>
      <c r="AK36" s="671"/>
      <c r="AL36" s="671"/>
      <c r="AM36" s="334"/>
      <c r="AN36" s="232"/>
      <c r="AO36" s="671"/>
      <c r="AP36" s="671"/>
      <c r="AQ36" s="671"/>
      <c r="AR36" s="671"/>
      <c r="AS36" s="671"/>
      <c r="AT36" s="671"/>
      <c r="AU36" s="671"/>
      <c r="AV36" s="671"/>
      <c r="AW36" s="671"/>
      <c r="AX36" s="334"/>
      <c r="AY36" s="55"/>
      <c r="BH36" s="295"/>
      <c r="BI36" s="295"/>
      <c r="BJ36" s="333"/>
      <c r="BK36" s="55"/>
      <c r="BL36" s="676"/>
      <c r="BM36" s="676"/>
      <c r="BN36" s="676"/>
      <c r="BO36" s="676"/>
      <c r="BP36" s="676"/>
      <c r="BQ36" s="676"/>
      <c r="BR36" s="676"/>
      <c r="BS36" s="676"/>
      <c r="BT36" s="676"/>
      <c r="BU36" s="676"/>
      <c r="BV36" s="596"/>
      <c r="BW36" s="578"/>
      <c r="BX36" s="232"/>
      <c r="BY36" s="55"/>
      <c r="BZ36" s="232"/>
      <c r="CA36" s="334"/>
      <c r="CB36" s="232"/>
      <c r="CC36" s="676"/>
      <c r="CD36" s="676"/>
      <c r="CE36" s="676"/>
      <c r="CF36" s="676"/>
      <c r="CG36" s="676"/>
      <c r="CH36" s="676"/>
      <c r="CI36" s="676"/>
      <c r="CJ36" s="676"/>
      <c r="CK36" s="676"/>
      <c r="CL36" s="676"/>
      <c r="CM36" s="334"/>
      <c r="CN36" s="55"/>
      <c r="CO36" s="671"/>
      <c r="CP36" s="671"/>
      <c r="CQ36" s="671"/>
      <c r="CR36" s="671"/>
      <c r="CS36" s="334"/>
      <c r="CT36" s="55"/>
      <c r="CU36" s="670"/>
      <c r="CV36" s="670"/>
      <c r="CW36" s="670"/>
      <c r="CX36" s="670"/>
      <c r="CY36" s="670"/>
      <c r="CZ36" s="670"/>
      <c r="DA36" s="334"/>
      <c r="DB36" s="55"/>
      <c r="DC36" s="671"/>
      <c r="DD36" s="671"/>
      <c r="DE36" s="671"/>
      <c r="DF36" s="671"/>
      <c r="DG36" s="334"/>
      <c r="DH36" s="55"/>
      <c r="DI36" s="670"/>
      <c r="DJ36" s="670"/>
      <c r="DK36" s="670"/>
      <c r="DL36" s="670"/>
      <c r="DM36" s="670"/>
      <c r="DN36" s="670"/>
      <c r="DO36" s="670"/>
      <c r="DP36" s="670"/>
      <c r="DQ36" s="334"/>
      <c r="DR36" s="55"/>
      <c r="DS36" s="645"/>
      <c r="DT36" s="645"/>
      <c r="DU36" s="645"/>
      <c r="DV36" s="645"/>
      <c r="DW36" s="645"/>
      <c r="DX36" s="645"/>
      <c r="DY36" s="645"/>
      <c r="DZ36" s="645"/>
      <c r="EA36" s="645"/>
      <c r="EB36" s="645"/>
      <c r="EC36" s="480"/>
    </row>
    <row r="37" spans="1:133" x14ac:dyDescent="0.2">
      <c r="A37" s="55"/>
      <c r="B37" s="645"/>
      <c r="C37" s="645"/>
      <c r="D37" s="645"/>
      <c r="E37" s="645"/>
      <c r="F37" s="645"/>
      <c r="G37" s="645"/>
      <c r="H37" s="334"/>
      <c r="I37" s="55"/>
      <c r="J37" s="460"/>
      <c r="K37" s="460"/>
      <c r="L37" s="460"/>
      <c r="M37" s="460"/>
      <c r="N37" s="460"/>
      <c r="O37" s="460"/>
      <c r="P37" s="460"/>
      <c r="Q37" s="460"/>
      <c r="R37" s="232"/>
      <c r="S37" s="55"/>
      <c r="T37" s="700"/>
      <c r="U37" s="700"/>
      <c r="V37" s="700"/>
      <c r="W37" s="700"/>
      <c r="X37" s="334"/>
      <c r="Y37" s="55"/>
      <c r="Z37" s="645"/>
      <c r="AA37" s="645"/>
      <c r="AB37" s="645"/>
      <c r="AC37" s="645"/>
      <c r="AD37" s="645"/>
      <c r="AE37" s="645"/>
      <c r="AF37" s="334"/>
      <c r="AG37" s="55"/>
      <c r="AH37" s="671"/>
      <c r="AI37" s="671"/>
      <c r="AJ37" s="671"/>
      <c r="AK37" s="671"/>
      <c r="AL37" s="671"/>
      <c r="AM37" s="334"/>
      <c r="AN37" s="232"/>
      <c r="AO37" s="671"/>
      <c r="AP37" s="671"/>
      <c r="AQ37" s="671"/>
      <c r="AR37" s="671"/>
      <c r="AS37" s="671"/>
      <c r="AT37" s="671"/>
      <c r="AU37" s="671"/>
      <c r="AV37" s="671"/>
      <c r="AW37" s="671"/>
      <c r="AX37" s="334"/>
      <c r="AY37" s="55"/>
      <c r="BH37" s="295"/>
      <c r="BI37" s="295"/>
      <c r="BJ37" s="333"/>
      <c r="BK37" s="55"/>
      <c r="BL37" s="676"/>
      <c r="BM37" s="676"/>
      <c r="BN37" s="676"/>
      <c r="BO37" s="676"/>
      <c r="BP37" s="676"/>
      <c r="BQ37" s="676"/>
      <c r="BR37" s="676"/>
      <c r="BS37" s="676"/>
      <c r="BT37" s="676"/>
      <c r="BU37" s="676"/>
      <c r="BV37" s="596"/>
      <c r="BW37" s="578"/>
      <c r="BX37" s="232"/>
      <c r="BY37" s="55"/>
      <c r="BZ37" s="232"/>
      <c r="CA37" s="334"/>
      <c r="CB37" s="232"/>
      <c r="CC37" s="676"/>
      <c r="CD37" s="676"/>
      <c r="CE37" s="676"/>
      <c r="CF37" s="676"/>
      <c r="CG37" s="676"/>
      <c r="CH37" s="676"/>
      <c r="CI37" s="676"/>
      <c r="CJ37" s="676"/>
      <c r="CK37" s="676"/>
      <c r="CL37" s="676"/>
      <c r="CM37" s="334"/>
      <c r="CN37" s="55"/>
      <c r="CO37" s="671"/>
      <c r="CP37" s="671"/>
      <c r="CQ37" s="671"/>
      <c r="CR37" s="671"/>
      <c r="CS37" s="334"/>
      <c r="CT37" s="55"/>
      <c r="CU37" s="670"/>
      <c r="CV37" s="670"/>
      <c r="CW37" s="670"/>
      <c r="CX37" s="670"/>
      <c r="CY37" s="670"/>
      <c r="CZ37" s="670"/>
      <c r="DA37" s="334"/>
      <c r="DB37" s="55"/>
      <c r="DC37" s="671"/>
      <c r="DD37" s="671"/>
      <c r="DE37" s="671"/>
      <c r="DF37" s="671"/>
      <c r="DG37" s="334"/>
      <c r="DH37" s="55"/>
      <c r="DI37" s="670"/>
      <c r="DJ37" s="670"/>
      <c r="DK37" s="670"/>
      <c r="DL37" s="670"/>
      <c r="DM37" s="670"/>
      <c r="DN37" s="670"/>
      <c r="DO37" s="670"/>
      <c r="DP37" s="670"/>
      <c r="DQ37" s="334"/>
      <c r="DR37" s="55"/>
      <c r="DS37" s="645"/>
      <c r="DT37" s="645"/>
      <c r="DU37" s="645"/>
      <c r="DV37" s="645"/>
      <c r="DW37" s="645"/>
      <c r="DX37" s="645"/>
      <c r="DY37" s="645"/>
      <c r="DZ37" s="645"/>
      <c r="EA37" s="645"/>
      <c r="EB37" s="645"/>
      <c r="EC37" s="480"/>
    </row>
    <row r="38" spans="1:133" ht="6" customHeight="1" x14ac:dyDescent="0.2">
      <c r="A38" s="28"/>
      <c r="B38" s="91"/>
      <c r="C38" s="91"/>
      <c r="D38" s="91"/>
      <c r="E38" s="91"/>
      <c r="F38" s="91"/>
      <c r="G38" s="91"/>
      <c r="H38" s="52"/>
      <c r="I38" s="28"/>
      <c r="J38" s="91"/>
      <c r="K38" s="91"/>
      <c r="L38" s="91"/>
      <c r="M38" s="91"/>
      <c r="N38" s="91"/>
      <c r="O38" s="91"/>
      <c r="P38" s="91"/>
      <c r="Q38" s="91"/>
      <c r="R38" s="91"/>
      <c r="S38" s="28"/>
      <c r="T38" s="91"/>
      <c r="U38" s="91"/>
      <c r="V38" s="91"/>
      <c r="W38" s="91"/>
      <c r="X38" s="52"/>
      <c r="Y38" s="28"/>
      <c r="Z38" s="91"/>
      <c r="AA38" s="91"/>
      <c r="AB38" s="91"/>
      <c r="AC38" s="91"/>
      <c r="AD38" s="91"/>
      <c r="AE38" s="91"/>
      <c r="AF38" s="52"/>
      <c r="AG38" s="28"/>
      <c r="AH38" s="91"/>
      <c r="AI38" s="91"/>
      <c r="AJ38" s="91"/>
      <c r="AK38" s="91"/>
      <c r="AL38" s="91"/>
      <c r="AM38" s="52"/>
      <c r="AN38" s="91"/>
      <c r="AX38" s="52"/>
      <c r="AY38" s="28"/>
      <c r="AZ38" s="91"/>
      <c r="BA38" s="91"/>
      <c r="BB38" s="91"/>
      <c r="BC38" s="91"/>
      <c r="BD38" s="91"/>
      <c r="BE38" s="91"/>
      <c r="BF38" s="91"/>
      <c r="BG38" s="91"/>
      <c r="BH38" s="91"/>
      <c r="BI38" s="91"/>
      <c r="BJ38" s="91"/>
      <c r="BK38" s="28"/>
      <c r="BL38" s="583"/>
      <c r="BM38" s="583"/>
      <c r="BN38" s="583"/>
      <c r="BO38" s="583"/>
      <c r="BP38" s="583"/>
      <c r="BQ38" s="583"/>
      <c r="BR38" s="583"/>
      <c r="BS38" s="583"/>
      <c r="BT38" s="583"/>
      <c r="BU38" s="583"/>
      <c r="BV38" s="584"/>
      <c r="BW38" s="578"/>
      <c r="BX38" s="232"/>
      <c r="BY38" s="28"/>
      <c r="BZ38" s="91"/>
      <c r="CA38" s="52"/>
      <c r="CB38" s="91"/>
      <c r="CC38" s="687"/>
      <c r="CD38" s="687"/>
      <c r="CE38" s="687"/>
      <c r="CF38" s="687"/>
      <c r="CG38" s="687"/>
      <c r="CH38" s="687"/>
      <c r="CI38" s="687"/>
      <c r="CJ38" s="687"/>
      <c r="CK38" s="687"/>
      <c r="CL38" s="687"/>
      <c r="CM38" s="52"/>
      <c r="CN38" s="28"/>
      <c r="CO38" s="91"/>
      <c r="CP38" s="91"/>
      <c r="CQ38" s="91"/>
      <c r="CR38" s="91"/>
      <c r="CS38" s="52"/>
      <c r="CT38" s="28"/>
      <c r="CU38" s="91"/>
      <c r="CV38" s="91"/>
      <c r="CW38" s="91"/>
      <c r="CX38" s="91"/>
      <c r="CY38" s="91"/>
      <c r="CZ38" s="91"/>
      <c r="DA38" s="52"/>
      <c r="DB38" s="28"/>
      <c r="DC38" s="91"/>
      <c r="DD38" s="91"/>
      <c r="DE38" s="91"/>
      <c r="DF38" s="91"/>
      <c r="DG38" s="52"/>
      <c r="DH38" s="28"/>
      <c r="DI38" s="91"/>
      <c r="DJ38" s="91"/>
      <c r="DK38" s="91"/>
      <c r="DL38" s="91"/>
      <c r="DM38" s="91"/>
      <c r="DN38" s="91"/>
      <c r="DO38" s="91"/>
      <c r="DP38" s="91"/>
      <c r="DQ38" s="52"/>
      <c r="DR38" s="28"/>
      <c r="DS38" s="91"/>
      <c r="DT38" s="91"/>
      <c r="DU38" s="91"/>
      <c r="DV38" s="91"/>
      <c r="DW38" s="91"/>
      <c r="DX38" s="91"/>
      <c r="DY38" s="91"/>
      <c r="DZ38" s="91"/>
      <c r="EA38" s="91"/>
      <c r="EB38" s="91"/>
      <c r="EC38" s="52"/>
    </row>
    <row r="39" spans="1:133" ht="6" customHeight="1" x14ac:dyDescent="0.2">
      <c r="A39" s="29"/>
      <c r="B39" s="18"/>
      <c r="C39" s="18"/>
      <c r="D39" s="18"/>
      <c r="E39" s="18"/>
      <c r="F39" s="18"/>
      <c r="G39" s="18"/>
      <c r="H39" s="50"/>
      <c r="I39" s="29"/>
      <c r="J39" s="18"/>
      <c r="K39" s="18"/>
      <c r="L39" s="18"/>
      <c r="M39" s="18"/>
      <c r="N39" s="18"/>
      <c r="O39" s="18"/>
      <c r="P39" s="18"/>
      <c r="Q39" s="18"/>
      <c r="R39" s="18"/>
      <c r="S39" s="29"/>
      <c r="T39" s="18"/>
      <c r="U39" s="18"/>
      <c r="V39" s="18"/>
      <c r="W39" s="18"/>
      <c r="X39" s="50"/>
      <c r="Y39" s="29"/>
      <c r="Z39" s="18"/>
      <c r="AA39" s="18"/>
      <c r="AB39" s="18"/>
      <c r="AC39" s="18"/>
      <c r="AD39" s="18"/>
      <c r="AE39" s="18"/>
      <c r="AF39" s="50"/>
      <c r="AG39" s="29"/>
      <c r="AH39" s="18"/>
      <c r="AI39" s="18"/>
      <c r="AJ39" s="18"/>
      <c r="AK39" s="18"/>
      <c r="AL39" s="18"/>
      <c r="AM39" s="50"/>
      <c r="AN39" s="18"/>
      <c r="AO39" s="18"/>
      <c r="AP39" s="18"/>
      <c r="AQ39" s="18"/>
      <c r="AR39" s="18"/>
      <c r="AS39" s="18"/>
      <c r="AT39" s="18"/>
      <c r="AU39" s="18"/>
      <c r="AV39" s="18"/>
      <c r="AW39" s="18"/>
      <c r="AX39" s="50"/>
      <c r="AY39" s="29"/>
      <c r="AZ39" s="18"/>
      <c r="BA39" s="18"/>
      <c r="BB39" s="18"/>
      <c r="BC39" s="18"/>
      <c r="BD39" s="18"/>
      <c r="BE39" s="18"/>
      <c r="BF39" s="18"/>
      <c r="BG39" s="18"/>
      <c r="BH39" s="18"/>
      <c r="BI39" s="18"/>
      <c r="BJ39" s="18"/>
      <c r="BK39" s="29"/>
      <c r="BL39" s="18"/>
      <c r="BM39" s="18"/>
      <c r="BN39" s="18"/>
      <c r="BO39" s="18"/>
      <c r="BP39" s="18"/>
      <c r="BQ39" s="18"/>
      <c r="BR39" s="18"/>
      <c r="BS39" s="18"/>
      <c r="BT39" s="18"/>
      <c r="BU39" s="18"/>
      <c r="BV39" s="585"/>
      <c r="BW39" s="232"/>
      <c r="BX39" s="334"/>
      <c r="BY39" s="29"/>
      <c r="BZ39" s="18"/>
      <c r="CA39" s="50"/>
      <c r="CB39" s="18"/>
      <c r="CC39" s="18"/>
      <c r="CD39" s="18"/>
      <c r="CE39" s="18"/>
      <c r="CF39" s="18"/>
      <c r="CG39" s="18"/>
      <c r="CH39" s="18"/>
      <c r="CI39" s="18"/>
      <c r="CJ39" s="18"/>
      <c r="CK39" s="18"/>
      <c r="CL39" s="18"/>
      <c r="CM39" s="50"/>
      <c r="CN39" s="29"/>
      <c r="CO39" s="18"/>
      <c r="CP39" s="18"/>
      <c r="CQ39" s="18"/>
      <c r="CR39" s="18"/>
      <c r="CS39" s="50"/>
      <c r="CT39" s="29"/>
      <c r="CU39" s="18"/>
      <c r="CV39" s="18"/>
      <c r="CW39" s="18"/>
      <c r="CX39" s="18"/>
      <c r="CY39" s="18"/>
      <c r="CZ39" s="18"/>
      <c r="DA39" s="50"/>
      <c r="DB39" s="29"/>
      <c r="DC39" s="18"/>
      <c r="DD39" s="18"/>
      <c r="DE39" s="18"/>
      <c r="DF39" s="18"/>
      <c r="DG39" s="50"/>
      <c r="DH39" s="29"/>
      <c r="DI39" s="18"/>
      <c r="DJ39" s="18"/>
      <c r="DK39" s="18"/>
      <c r="DL39" s="18"/>
      <c r="DM39" s="18"/>
      <c r="DN39" s="18"/>
      <c r="DO39" s="18"/>
      <c r="DP39" s="18"/>
      <c r="DQ39" s="50"/>
      <c r="DR39" s="29"/>
      <c r="DS39" s="18"/>
      <c r="DT39" s="18"/>
      <c r="DU39" s="18"/>
      <c r="DV39" s="18"/>
      <c r="DW39" s="18"/>
      <c r="DX39" s="18"/>
      <c r="DY39" s="18"/>
      <c r="DZ39" s="18"/>
      <c r="EA39" s="18"/>
      <c r="EB39" s="18"/>
      <c r="EC39" s="50"/>
    </row>
    <row r="40" spans="1:133" x14ac:dyDescent="0.2">
      <c r="A40" s="55"/>
      <c r="B40" s="330" t="s">
        <v>67</v>
      </c>
      <c r="C40" s="232"/>
      <c r="D40" s="232"/>
      <c r="E40" s="232"/>
      <c r="F40" s="232"/>
      <c r="G40" s="232"/>
      <c r="H40" s="334"/>
      <c r="I40" s="55"/>
      <c r="J40" s="300" t="s">
        <v>180</v>
      </c>
      <c r="K40" s="300"/>
      <c r="L40" s="300"/>
      <c r="M40" s="300"/>
      <c r="N40" s="300"/>
      <c r="O40" s="300"/>
      <c r="P40" s="300"/>
      <c r="Q40" s="300">
        <v>1</v>
      </c>
      <c r="R40" s="232"/>
      <c r="S40" s="55"/>
      <c r="T40" s="232"/>
      <c r="U40" s="232"/>
      <c r="V40" s="232"/>
      <c r="W40" s="232"/>
      <c r="X40" s="334"/>
      <c r="Y40" s="55"/>
      <c r="Z40" s="330"/>
      <c r="AA40" s="232"/>
      <c r="AB40" s="232"/>
      <c r="AC40" s="232"/>
      <c r="AD40" s="232"/>
      <c r="AE40" s="232"/>
      <c r="AF40" s="334"/>
      <c r="AG40" s="55"/>
      <c r="AH40" s="232"/>
      <c r="AI40" s="232"/>
      <c r="AJ40" s="232"/>
      <c r="AK40" s="232"/>
      <c r="AL40" s="232"/>
      <c r="AM40" s="122"/>
      <c r="AO40" s="674" t="s">
        <v>15</v>
      </c>
      <c r="AP40" s="674"/>
      <c r="AQ40" s="674"/>
      <c r="AR40" s="674"/>
      <c r="AS40" s="674"/>
      <c r="AT40" s="29"/>
      <c r="AU40" s="50"/>
      <c r="AV40" s="29"/>
      <c r="AW40" s="50"/>
      <c r="AX40" s="334"/>
      <c r="AY40" s="55"/>
      <c r="AZ40" s="684" t="s">
        <v>181</v>
      </c>
      <c r="BA40" s="684"/>
      <c r="BB40" s="684"/>
      <c r="BC40" s="684"/>
      <c r="BD40" s="684"/>
      <c r="BE40" s="701" t="s">
        <v>87</v>
      </c>
      <c r="BF40" s="29"/>
      <c r="BG40" s="50"/>
      <c r="BH40" s="29"/>
      <c r="BI40" s="50"/>
      <c r="BJ40" s="232"/>
      <c r="BK40" s="55"/>
      <c r="BL40" s="232" t="s">
        <v>112</v>
      </c>
      <c r="BM40" s="232"/>
      <c r="BN40" s="232"/>
      <c r="BO40" s="232"/>
      <c r="BP40" s="232"/>
      <c r="BQ40" s="232"/>
      <c r="BR40" s="232"/>
      <c r="BS40" s="232"/>
      <c r="BT40" s="232"/>
      <c r="BU40" s="330" t="s">
        <v>87</v>
      </c>
      <c r="BV40" s="298"/>
      <c r="BW40" s="232"/>
      <c r="BX40" s="232"/>
      <c r="BY40" s="55"/>
      <c r="BZ40" s="330" t="s">
        <v>67</v>
      </c>
      <c r="CA40" s="575"/>
      <c r="CB40" s="232"/>
      <c r="CC40" s="300" t="s">
        <v>180</v>
      </c>
      <c r="CD40" s="300"/>
      <c r="CE40" s="300"/>
      <c r="CF40" s="300"/>
      <c r="CG40" s="300"/>
      <c r="CH40" s="300"/>
      <c r="CI40" s="300"/>
      <c r="CJ40" s="300"/>
      <c r="CK40" s="300">
        <v>1</v>
      </c>
      <c r="CM40" s="334">
        <v>1</v>
      </c>
      <c r="CN40" s="55"/>
      <c r="CO40" s="232" t="s">
        <v>112</v>
      </c>
      <c r="CP40" s="232"/>
      <c r="CQ40" s="232"/>
      <c r="CR40" s="330" t="s">
        <v>87</v>
      </c>
      <c r="CS40" s="334"/>
      <c r="CT40" s="55"/>
      <c r="CU40" s="668" t="s">
        <v>182</v>
      </c>
      <c r="CV40" s="668"/>
      <c r="CW40" s="668"/>
      <c r="CX40" s="668"/>
      <c r="CY40" s="668"/>
      <c r="CZ40" s="668"/>
      <c r="DA40" s="334"/>
      <c r="DB40" s="55"/>
      <c r="DC40" s="232" t="s">
        <v>112</v>
      </c>
      <c r="DD40" s="232"/>
      <c r="DE40" s="232"/>
      <c r="DF40" s="330" t="s">
        <v>87</v>
      </c>
      <c r="DG40" s="334"/>
      <c r="DH40" s="55"/>
      <c r="DI40" s="668" t="s">
        <v>183</v>
      </c>
      <c r="DJ40" s="668"/>
      <c r="DK40" s="668"/>
      <c r="DL40" s="668"/>
      <c r="DM40" s="668"/>
      <c r="DN40" s="668"/>
      <c r="DO40" s="668"/>
      <c r="DP40" s="668"/>
      <c r="DQ40" s="334"/>
      <c r="DR40" s="55"/>
      <c r="DS40" s="684" t="s">
        <v>184</v>
      </c>
      <c r="DT40" s="684"/>
      <c r="DU40" s="684"/>
      <c r="DV40" s="684"/>
      <c r="DW40" s="684"/>
      <c r="DX40" s="701" t="s">
        <v>87</v>
      </c>
      <c r="DY40" s="29"/>
      <c r="DZ40" s="50"/>
      <c r="EA40" s="29"/>
      <c r="EB40" s="50"/>
      <c r="EC40" s="334"/>
    </row>
    <row r="41" spans="1:133" ht="10" customHeight="1" x14ac:dyDescent="0.2">
      <c r="A41" s="55"/>
      <c r="B41" s="232" t="s">
        <v>185</v>
      </c>
      <c r="C41" s="232"/>
      <c r="D41" s="232"/>
      <c r="E41" s="232"/>
      <c r="F41" s="330" t="s">
        <v>87</v>
      </c>
      <c r="H41" s="334"/>
      <c r="I41" s="55"/>
      <c r="J41" s="300"/>
      <c r="K41" s="300"/>
      <c r="L41" s="300"/>
      <c r="N41" s="300"/>
      <c r="P41" s="301" t="s">
        <v>186</v>
      </c>
      <c r="Q41" s="300"/>
      <c r="R41" s="232"/>
      <c r="S41" s="55"/>
      <c r="T41" s="232" t="s">
        <v>112</v>
      </c>
      <c r="U41" s="232"/>
      <c r="V41" s="232"/>
      <c r="W41" s="330" t="s">
        <v>87</v>
      </c>
      <c r="X41" s="334"/>
      <c r="Y41" s="55"/>
      <c r="Z41" s="232"/>
      <c r="AA41" s="232"/>
      <c r="AB41" s="232"/>
      <c r="AC41" s="232"/>
      <c r="AD41" s="232"/>
      <c r="AE41" s="232"/>
      <c r="AF41" s="334"/>
      <c r="AG41" s="55"/>
      <c r="AH41" s="232" t="s">
        <v>187</v>
      </c>
      <c r="AI41" s="232"/>
      <c r="AJ41" s="232"/>
      <c r="AK41" s="232"/>
      <c r="AL41" s="330" t="s">
        <v>87</v>
      </c>
      <c r="AM41" s="334"/>
      <c r="AN41" s="232"/>
      <c r="AO41" s="674"/>
      <c r="AP41" s="674"/>
      <c r="AQ41" s="674"/>
      <c r="AR41" s="674"/>
      <c r="AS41" s="674"/>
      <c r="AT41" s="28"/>
      <c r="AU41" s="52"/>
      <c r="AV41" s="28"/>
      <c r="AW41" s="52"/>
      <c r="AX41" s="334"/>
      <c r="AY41" s="55"/>
      <c r="AZ41" s="684"/>
      <c r="BA41" s="684"/>
      <c r="BB41" s="684"/>
      <c r="BC41" s="684"/>
      <c r="BD41" s="684"/>
      <c r="BE41" s="702"/>
      <c r="BF41" s="28"/>
      <c r="BG41" s="52"/>
      <c r="BH41" s="28"/>
      <c r="BI41" s="52"/>
      <c r="BJ41" s="232"/>
      <c r="BK41" s="55"/>
      <c r="BM41" s="594"/>
      <c r="BN41" s="681" t="s">
        <v>188</v>
      </c>
      <c r="BO41" s="681"/>
      <c r="BP41" s="681"/>
      <c r="BQ41" s="681"/>
      <c r="BR41" s="681"/>
      <c r="BS41" s="681"/>
      <c r="BT41" s="14"/>
      <c r="BU41" s="14"/>
      <c r="BV41" s="595"/>
      <c r="BW41" s="594"/>
      <c r="BX41" s="232"/>
      <c r="BY41" s="55"/>
      <c r="BZ41" s="232"/>
      <c r="CA41" s="334"/>
      <c r="CB41" s="232"/>
      <c r="CC41" s="300"/>
      <c r="CD41" s="300"/>
      <c r="CE41" s="300"/>
      <c r="CG41" s="300"/>
      <c r="CI41" s="301"/>
      <c r="CJ41" s="301"/>
      <c r="CK41" s="300"/>
      <c r="CM41" s="122"/>
      <c r="CN41" s="55"/>
      <c r="CO41" s="232"/>
      <c r="CP41" s="232"/>
      <c r="CQ41" s="232"/>
      <c r="CR41" s="232"/>
      <c r="CS41" s="334"/>
      <c r="CT41" s="55"/>
      <c r="CU41" s="668" t="s">
        <v>73</v>
      </c>
      <c r="CV41" s="668"/>
      <c r="CW41" s="668"/>
      <c r="CX41" s="668"/>
      <c r="CY41" s="668"/>
      <c r="CZ41" s="668"/>
      <c r="DA41" s="334"/>
      <c r="DB41" s="55"/>
      <c r="DC41" s="232"/>
      <c r="DD41" s="232"/>
      <c r="DE41" s="232"/>
      <c r="DF41" s="232"/>
      <c r="DG41" s="334"/>
      <c r="DH41" s="55"/>
      <c r="DI41" s="668" t="s">
        <v>189</v>
      </c>
      <c r="DJ41" s="668"/>
      <c r="DK41" s="668"/>
      <c r="DL41" s="668"/>
      <c r="DM41" s="668"/>
      <c r="DN41" s="668"/>
      <c r="DO41" s="668"/>
      <c r="DP41" s="668"/>
      <c r="DQ41" s="334"/>
      <c r="DR41" s="55"/>
      <c r="DS41" s="684"/>
      <c r="DT41" s="684"/>
      <c r="DU41" s="684"/>
      <c r="DV41" s="684"/>
      <c r="DW41" s="684"/>
      <c r="DX41" s="702"/>
      <c r="DY41" s="28"/>
      <c r="DZ41" s="52"/>
      <c r="EA41" s="28"/>
      <c r="EB41" s="52"/>
      <c r="EC41" s="334"/>
    </row>
    <row r="42" spans="1:133" ht="6" customHeight="1" x14ac:dyDescent="0.2">
      <c r="A42" s="55"/>
      <c r="B42" s="232"/>
      <c r="C42" s="232"/>
      <c r="D42" s="232"/>
      <c r="E42" s="232"/>
      <c r="F42" s="232"/>
      <c r="H42" s="334"/>
      <c r="I42" s="55"/>
      <c r="R42" s="232"/>
      <c r="S42" s="55"/>
      <c r="T42" s="232"/>
      <c r="U42" s="232"/>
      <c r="V42" s="232"/>
      <c r="W42" s="232"/>
      <c r="X42" s="334"/>
      <c r="Y42" s="55"/>
      <c r="Z42" s="232"/>
      <c r="AA42" s="232"/>
      <c r="AB42" s="232"/>
      <c r="AC42" s="232"/>
      <c r="AD42" s="232"/>
      <c r="AE42" s="232"/>
      <c r="AF42" s="334"/>
      <c r="AG42" s="55"/>
      <c r="AH42" s="232"/>
      <c r="AI42" s="232"/>
      <c r="AJ42" s="232"/>
      <c r="AK42" s="232"/>
      <c r="AL42" s="232"/>
      <c r="AM42" s="334"/>
      <c r="AN42" s="232"/>
      <c r="AO42" s="232"/>
      <c r="AP42" s="232"/>
      <c r="AQ42" s="232"/>
      <c r="AR42" s="232"/>
      <c r="AT42" s="232"/>
      <c r="AU42" s="232"/>
      <c r="AV42" s="232"/>
      <c r="AW42" s="232"/>
      <c r="AX42" s="334"/>
      <c r="AY42" s="55"/>
      <c r="AZ42" s="232"/>
      <c r="BA42" s="232"/>
      <c r="BB42" s="232"/>
      <c r="BC42" s="232"/>
      <c r="BD42" s="232"/>
      <c r="BE42" s="232"/>
      <c r="BF42" s="232"/>
      <c r="BG42" s="232"/>
      <c r="BH42" s="232"/>
      <c r="BI42" s="232"/>
      <c r="BJ42" s="232"/>
      <c r="BK42" s="55"/>
      <c r="BL42" s="594"/>
      <c r="BM42" s="594"/>
      <c r="BN42" s="681"/>
      <c r="BO42" s="681"/>
      <c r="BP42" s="681"/>
      <c r="BQ42" s="681"/>
      <c r="BR42" s="681"/>
      <c r="BS42" s="681"/>
      <c r="BT42" s="14"/>
      <c r="BU42" s="14"/>
      <c r="BV42" s="595"/>
      <c r="BW42" s="594"/>
      <c r="BX42" s="232"/>
      <c r="BY42" s="55"/>
      <c r="BZ42" s="232"/>
      <c r="CA42" s="334"/>
      <c r="CB42" s="232"/>
      <c r="CC42" s="295"/>
      <c r="CD42" s="295"/>
      <c r="CE42" s="295"/>
      <c r="CF42" s="295"/>
      <c r="CG42" s="295"/>
      <c r="CH42" s="295"/>
      <c r="CI42" s="295"/>
      <c r="CJ42" s="295"/>
      <c r="CL42" s="232"/>
      <c r="CM42" s="334"/>
      <c r="CN42" s="55"/>
      <c r="CS42" s="334"/>
      <c r="CT42" s="55"/>
      <c r="CU42" s="232"/>
      <c r="CV42" s="232"/>
      <c r="CW42" s="232"/>
      <c r="CX42" s="232"/>
      <c r="CY42" s="232"/>
      <c r="CZ42" s="232"/>
      <c r="DA42" s="334"/>
      <c r="DB42" s="55"/>
      <c r="DG42" s="334"/>
      <c r="DH42" s="55"/>
      <c r="DI42" s="232"/>
      <c r="DJ42" s="232"/>
      <c r="DK42" s="232"/>
      <c r="DL42" s="232"/>
      <c r="DM42" s="232"/>
      <c r="DN42" s="232"/>
      <c r="DO42" s="232"/>
      <c r="DP42" s="232"/>
      <c r="DQ42" s="334"/>
      <c r="DR42" s="55"/>
      <c r="DS42" s="232"/>
      <c r="DT42" s="232"/>
      <c r="DU42" s="232"/>
      <c r="DV42" s="232"/>
      <c r="DW42" s="232"/>
      <c r="DX42" s="232"/>
      <c r="DY42" s="232"/>
      <c r="DZ42" s="232"/>
      <c r="EA42" s="232"/>
      <c r="EB42" s="232"/>
      <c r="EC42" s="334"/>
    </row>
    <row r="43" spans="1:133" ht="10.4" customHeight="1" x14ac:dyDescent="0.2">
      <c r="A43" s="55"/>
      <c r="B43" s="232" t="s">
        <v>190</v>
      </c>
      <c r="C43" s="232"/>
      <c r="D43" s="232"/>
      <c r="E43" s="232"/>
      <c r="F43" s="330" t="s">
        <v>89</v>
      </c>
      <c r="H43" s="334"/>
      <c r="I43" s="55"/>
      <c r="R43" s="232"/>
      <c r="S43" s="55"/>
      <c r="X43" s="334"/>
      <c r="Y43" s="55"/>
      <c r="AA43" s="232"/>
      <c r="AB43" s="232"/>
      <c r="AC43" s="232"/>
      <c r="AD43" s="232"/>
      <c r="AE43" s="232"/>
      <c r="AF43" s="334"/>
      <c r="AG43" s="55"/>
      <c r="AM43" s="334"/>
      <c r="AN43" s="232"/>
      <c r="AO43" s="674" t="s">
        <v>16</v>
      </c>
      <c r="AP43" s="674"/>
      <c r="AQ43" s="674"/>
      <c r="AR43" s="674"/>
      <c r="AS43" s="674"/>
      <c r="AT43" s="29"/>
      <c r="AU43" s="50"/>
      <c r="AV43" s="29"/>
      <c r="AW43" s="50"/>
      <c r="AX43" s="334"/>
      <c r="AY43" s="55"/>
      <c r="AZ43" s="684" t="s">
        <v>191</v>
      </c>
      <c r="BA43" s="684"/>
      <c r="BB43" s="684"/>
      <c r="BC43" s="684"/>
      <c r="BD43" s="684"/>
      <c r="BE43" s="701" t="s">
        <v>89</v>
      </c>
      <c r="BF43" s="29"/>
      <c r="BG43" s="50"/>
      <c r="BH43" s="29"/>
      <c r="BI43" s="50"/>
      <c r="BJ43" s="232"/>
      <c r="BK43" s="55"/>
      <c r="BL43" s="594"/>
      <c r="BM43" s="594"/>
      <c r="BN43" s="681"/>
      <c r="BO43" s="681"/>
      <c r="BP43" s="681"/>
      <c r="BQ43" s="681"/>
      <c r="BR43" s="681"/>
      <c r="BS43" s="681"/>
      <c r="BT43" s="14"/>
      <c r="BU43" s="14"/>
      <c r="BV43" s="595"/>
      <c r="BW43" s="594"/>
      <c r="BX43" s="232"/>
      <c r="BY43" s="55"/>
      <c r="BZ43" s="232"/>
      <c r="CA43" s="334"/>
      <c r="CB43" s="232"/>
      <c r="CC43" s="295"/>
      <c r="CD43" s="295"/>
      <c r="CE43" s="295"/>
      <c r="CF43" s="295"/>
      <c r="CG43" s="295"/>
      <c r="CH43" s="295"/>
      <c r="CI43" s="295"/>
      <c r="CJ43" s="295"/>
      <c r="CM43" s="122"/>
      <c r="CN43" s="55"/>
      <c r="CO43" s="232" t="s">
        <v>113</v>
      </c>
      <c r="CP43" s="232"/>
      <c r="CQ43" s="232"/>
      <c r="CR43" s="330" t="s">
        <v>89</v>
      </c>
      <c r="CS43" s="334"/>
      <c r="CT43" s="55"/>
      <c r="CU43" s="232"/>
      <c r="CV43" s="29"/>
      <c r="CW43" s="50"/>
      <c r="CX43" s="29"/>
      <c r="CY43" s="50"/>
      <c r="DA43" s="334"/>
      <c r="DB43" s="55"/>
      <c r="DC43" s="232" t="s">
        <v>113</v>
      </c>
      <c r="DD43" s="232"/>
      <c r="DE43" s="232"/>
      <c r="DF43" s="330" t="s">
        <v>89</v>
      </c>
      <c r="DG43" s="334"/>
      <c r="DH43" s="55"/>
      <c r="DI43" s="232"/>
      <c r="DJ43" s="232"/>
      <c r="DK43" s="29"/>
      <c r="DL43" s="50"/>
      <c r="DM43" s="29"/>
      <c r="DN43" s="50"/>
      <c r="DO43" s="232"/>
      <c r="DP43" s="232"/>
      <c r="DQ43" s="334"/>
      <c r="DR43" s="55"/>
      <c r="DS43" s="684" t="s">
        <v>191</v>
      </c>
      <c r="DT43" s="684"/>
      <c r="DU43" s="684"/>
      <c r="DV43" s="684"/>
      <c r="DW43" s="684"/>
      <c r="DX43" s="701" t="s">
        <v>89</v>
      </c>
      <c r="DY43" s="29"/>
      <c r="DZ43" s="50"/>
      <c r="EA43" s="29"/>
      <c r="EB43" s="50"/>
      <c r="EC43" s="334"/>
    </row>
    <row r="44" spans="1:133" x14ac:dyDescent="0.2">
      <c r="A44" s="55"/>
      <c r="B44" s="232"/>
      <c r="C44" s="232"/>
      <c r="D44" s="232"/>
      <c r="E44" s="232"/>
      <c r="F44" s="232"/>
      <c r="H44" s="334"/>
      <c r="I44" s="55"/>
      <c r="J44" s="300" t="s">
        <v>192</v>
      </c>
      <c r="K44" s="300"/>
      <c r="L44" s="300"/>
      <c r="M44" s="300"/>
      <c r="N44" s="300"/>
      <c r="O44" s="300"/>
      <c r="P44" s="300"/>
      <c r="Q44" s="300">
        <v>2</v>
      </c>
      <c r="R44" s="232"/>
      <c r="S44" s="55"/>
      <c r="T44" s="232" t="s">
        <v>113</v>
      </c>
      <c r="U44" s="232"/>
      <c r="V44" s="232"/>
      <c r="W44" s="330" t="s">
        <v>89</v>
      </c>
      <c r="X44" s="334"/>
      <c r="Y44" s="55"/>
      <c r="Z44" s="678"/>
      <c r="AA44" s="679"/>
      <c r="AB44" s="679"/>
      <c r="AC44" s="679"/>
      <c r="AD44" s="679"/>
      <c r="AE44" s="679"/>
      <c r="AF44" s="334"/>
      <c r="AG44" s="55"/>
      <c r="AH44" s="232" t="s">
        <v>193</v>
      </c>
      <c r="AI44" s="232"/>
      <c r="AJ44" s="232"/>
      <c r="AK44" s="232"/>
      <c r="AL44" s="330" t="s">
        <v>89</v>
      </c>
      <c r="AM44" s="122"/>
      <c r="AO44" s="674"/>
      <c r="AP44" s="674"/>
      <c r="AQ44" s="674"/>
      <c r="AR44" s="674"/>
      <c r="AS44" s="674"/>
      <c r="AT44" s="28"/>
      <c r="AU44" s="52"/>
      <c r="AV44" s="28"/>
      <c r="AW44" s="52"/>
      <c r="AX44" s="334"/>
      <c r="AY44" s="55"/>
      <c r="AZ44" s="684"/>
      <c r="BA44" s="684"/>
      <c r="BB44" s="684"/>
      <c r="BC44" s="684"/>
      <c r="BD44" s="684"/>
      <c r="BE44" s="702"/>
      <c r="BF44" s="28"/>
      <c r="BG44" s="52"/>
      <c r="BH44" s="28"/>
      <c r="BI44" s="52"/>
      <c r="BJ44" s="232"/>
      <c r="BK44" s="55"/>
      <c r="BV44" s="298"/>
      <c r="BW44" s="232"/>
      <c r="BX44" s="232"/>
      <c r="BY44" s="55"/>
      <c r="BZ44" s="232"/>
      <c r="CA44" s="334"/>
      <c r="CB44" s="232"/>
      <c r="CC44" t="s">
        <v>192</v>
      </c>
      <c r="CK44">
        <v>2</v>
      </c>
      <c r="CM44" s="122"/>
      <c r="CN44" s="55"/>
      <c r="CO44" s="232"/>
      <c r="CP44" s="232"/>
      <c r="CQ44" s="232"/>
      <c r="CR44" s="232"/>
      <c r="CS44" s="334"/>
      <c r="CT44" s="55"/>
      <c r="CU44" s="232"/>
      <c r="CV44" s="28"/>
      <c r="CW44" s="52"/>
      <c r="CX44" s="28"/>
      <c r="CY44" s="52"/>
      <c r="DA44" s="334"/>
      <c r="DB44" s="55"/>
      <c r="DG44" s="334"/>
      <c r="DH44" s="55"/>
      <c r="DI44" s="232"/>
      <c r="DJ44" s="232"/>
      <c r="DK44" s="28"/>
      <c r="DL44" s="52"/>
      <c r="DM44" s="28"/>
      <c r="DN44" s="52"/>
      <c r="DO44" s="232"/>
      <c r="DP44" s="232"/>
      <c r="DQ44" s="334"/>
      <c r="DR44" s="55"/>
      <c r="DS44" s="684"/>
      <c r="DT44" s="684"/>
      <c r="DU44" s="684"/>
      <c r="DV44" s="684"/>
      <c r="DW44" s="684"/>
      <c r="DX44" s="702"/>
      <c r="DY44" s="28"/>
      <c r="DZ44" s="52"/>
      <c r="EA44" s="28"/>
      <c r="EB44" s="52"/>
      <c r="EC44" s="334"/>
    </row>
    <row r="45" spans="1:133" ht="6" customHeight="1" x14ac:dyDescent="0.2">
      <c r="A45" s="55"/>
      <c r="B45" s="232"/>
      <c r="C45" s="232"/>
      <c r="D45" s="232"/>
      <c r="E45" s="232"/>
      <c r="F45" s="232"/>
      <c r="H45" s="334"/>
      <c r="I45" s="55"/>
      <c r="R45" s="232"/>
      <c r="S45" s="55"/>
      <c r="T45" s="232"/>
      <c r="U45" s="232"/>
      <c r="V45" s="232"/>
      <c r="W45" s="232"/>
      <c r="X45" s="334"/>
      <c r="Y45" s="55"/>
      <c r="Z45" s="232"/>
      <c r="AA45" s="232"/>
      <c r="AB45" s="232"/>
      <c r="AC45" s="232"/>
      <c r="AD45" s="232"/>
      <c r="AE45" s="232"/>
      <c r="AF45" s="334"/>
      <c r="AG45" s="55"/>
      <c r="AM45" s="122"/>
      <c r="AP45" s="232"/>
      <c r="AQ45" s="232"/>
      <c r="AR45" s="232"/>
      <c r="AS45" s="232"/>
      <c r="AT45" s="232"/>
      <c r="AU45" s="232"/>
      <c r="AV45" s="232"/>
      <c r="AW45" s="232"/>
      <c r="AX45" s="334"/>
      <c r="AY45" s="55"/>
      <c r="BK45" s="55"/>
      <c r="BL45" s="232"/>
      <c r="BM45" s="232"/>
      <c r="BN45" s="232"/>
      <c r="BO45" s="232"/>
      <c r="BP45" s="232"/>
      <c r="BQ45" s="232"/>
      <c r="BR45" s="232"/>
      <c r="BS45" s="232"/>
      <c r="BT45" s="232"/>
      <c r="BU45" s="232"/>
      <c r="BV45" s="298"/>
      <c r="BW45" s="232"/>
      <c r="BX45" s="232"/>
      <c r="BY45" s="55"/>
      <c r="BZ45" s="232"/>
      <c r="CA45" s="334"/>
      <c r="CB45" s="232"/>
      <c r="CM45" s="122"/>
      <c r="CN45" s="55"/>
      <c r="CS45" s="334"/>
      <c r="CT45" s="55"/>
      <c r="CU45" s="232"/>
      <c r="CV45" s="232"/>
      <c r="CW45" s="232"/>
      <c r="CX45" s="232"/>
      <c r="CY45" s="232"/>
      <c r="CZ45" s="232"/>
      <c r="DA45" s="334"/>
      <c r="DB45" s="55"/>
      <c r="DG45" s="334"/>
      <c r="DH45" s="55"/>
      <c r="DI45" s="232"/>
      <c r="DJ45" s="232"/>
      <c r="DK45" s="232"/>
      <c r="DL45" s="232"/>
      <c r="DM45" s="232"/>
      <c r="DN45" s="232"/>
      <c r="DO45" s="232"/>
      <c r="DP45" s="232"/>
      <c r="DQ45" s="334"/>
      <c r="DR45" s="55"/>
      <c r="EC45" s="122"/>
    </row>
    <row r="46" spans="1:133" ht="10.4" customHeight="1" x14ac:dyDescent="0.2">
      <c r="A46" s="55"/>
      <c r="B46" s="232" t="s">
        <v>194</v>
      </c>
      <c r="C46" s="232"/>
      <c r="D46" s="232"/>
      <c r="E46" s="232"/>
      <c r="F46" s="330" t="s">
        <v>91</v>
      </c>
      <c r="H46" s="334"/>
      <c r="I46" s="55"/>
      <c r="J46" s="300" t="s">
        <v>195</v>
      </c>
      <c r="K46" s="300"/>
      <c r="L46" s="300"/>
      <c r="M46" s="300"/>
      <c r="N46" s="300"/>
      <c r="O46" s="300"/>
      <c r="P46" s="300"/>
      <c r="Q46" s="300">
        <v>3</v>
      </c>
      <c r="S46" s="55"/>
      <c r="X46" s="334"/>
      <c r="Y46" s="55"/>
      <c r="Z46" s="668" t="s">
        <v>19</v>
      </c>
      <c r="AA46" s="661"/>
      <c r="AB46" s="661"/>
      <c r="AC46" s="661"/>
      <c r="AD46" s="661"/>
      <c r="AE46" s="661"/>
      <c r="AF46" s="334"/>
      <c r="AG46" s="55"/>
      <c r="AM46" s="122"/>
      <c r="AP46" s="29"/>
      <c r="AQ46" s="50"/>
      <c r="AR46" s="29"/>
      <c r="AS46" s="50"/>
      <c r="AT46" s="29"/>
      <c r="AU46" s="50"/>
      <c r="AV46" s="29"/>
      <c r="AW46" s="50"/>
      <c r="AX46" s="334"/>
      <c r="AY46" s="55"/>
      <c r="BJ46" s="334"/>
      <c r="BK46" s="55"/>
      <c r="BL46" s="232" t="s">
        <v>113</v>
      </c>
      <c r="BM46" s="232"/>
      <c r="BN46" s="232"/>
      <c r="BO46" s="232"/>
      <c r="BP46" s="232"/>
      <c r="BQ46" s="232"/>
      <c r="BR46" s="232"/>
      <c r="BS46" s="232"/>
      <c r="BT46" s="232"/>
      <c r="BU46" s="330" t="s">
        <v>89</v>
      </c>
      <c r="BV46" s="298"/>
      <c r="BW46" s="232"/>
      <c r="BX46" s="232"/>
      <c r="BY46" s="55"/>
      <c r="BZ46" s="232"/>
      <c r="CA46" s="334"/>
      <c r="CB46" s="232"/>
      <c r="CC46" t="s">
        <v>195</v>
      </c>
      <c r="CD46" s="232"/>
      <c r="CE46" s="232"/>
      <c r="CF46" s="232"/>
      <c r="CG46" s="232"/>
      <c r="CH46" s="232"/>
      <c r="CI46" s="232"/>
      <c r="CK46" s="232">
        <v>3</v>
      </c>
      <c r="CM46" s="334"/>
      <c r="CN46" s="55"/>
      <c r="CO46" s="680" t="s">
        <v>196</v>
      </c>
      <c r="CP46" s="680"/>
      <c r="CQ46" s="680"/>
      <c r="CR46" s="680"/>
      <c r="CS46" s="334"/>
      <c r="CT46" s="55"/>
      <c r="DA46" s="334"/>
      <c r="DB46" s="55"/>
      <c r="DG46" s="334"/>
      <c r="DH46" s="55"/>
      <c r="DI46" s="232"/>
      <c r="DQ46" s="334"/>
      <c r="DR46" s="55"/>
      <c r="DS46" s="684" t="s">
        <v>73</v>
      </c>
      <c r="DT46" s="684"/>
      <c r="DU46" s="684"/>
      <c r="DV46" s="684"/>
      <c r="DW46" s="684"/>
      <c r="DX46" s="701" t="s">
        <v>91</v>
      </c>
      <c r="DY46" s="29"/>
      <c r="DZ46" s="50"/>
      <c r="EA46" s="29"/>
      <c r="EB46" s="50"/>
      <c r="EC46" s="334"/>
    </row>
    <row r="47" spans="1:133" ht="11.25" customHeight="1" x14ac:dyDescent="0.2">
      <c r="A47" s="55"/>
      <c r="B47" s="232"/>
      <c r="C47" s="232"/>
      <c r="D47" s="232"/>
      <c r="E47" s="232"/>
      <c r="F47" s="232"/>
      <c r="G47" s="232"/>
      <c r="H47" s="334"/>
      <c r="I47" s="300" t="s">
        <v>197</v>
      </c>
      <c r="K47" s="300"/>
      <c r="L47" s="300"/>
      <c r="M47" s="300"/>
      <c r="P47" s="300"/>
      <c r="S47" s="586"/>
      <c r="T47" s="680" t="s">
        <v>197</v>
      </c>
      <c r="U47" s="680"/>
      <c r="V47" s="680"/>
      <c r="W47" s="680"/>
      <c r="X47" s="334"/>
      <c r="Y47" s="55"/>
      <c r="Z47" s="232"/>
      <c r="AA47" s="232"/>
      <c r="AB47" s="232"/>
      <c r="AC47" s="232"/>
      <c r="AD47" s="232"/>
      <c r="AE47" s="232"/>
      <c r="AF47" s="334"/>
      <c r="AG47" s="55"/>
      <c r="AH47" s="232"/>
      <c r="AI47" s="232"/>
      <c r="AJ47" s="232"/>
      <c r="AK47" s="232"/>
      <c r="AL47" s="232"/>
      <c r="AM47" s="334"/>
      <c r="AN47" s="232"/>
      <c r="AP47" s="28"/>
      <c r="AQ47" s="52"/>
      <c r="AR47" s="28"/>
      <c r="AS47" s="52"/>
      <c r="AT47" s="28"/>
      <c r="AU47" s="52"/>
      <c r="AV47" s="28"/>
      <c r="AW47" s="52"/>
      <c r="AX47" s="334"/>
      <c r="AY47" s="55"/>
      <c r="BJ47" s="334"/>
      <c r="BK47" s="55"/>
      <c r="BM47" s="594"/>
      <c r="BN47" s="682" t="s">
        <v>1847</v>
      </c>
      <c r="BO47" s="682"/>
      <c r="BP47" s="682"/>
      <c r="BQ47" s="682"/>
      <c r="BR47" s="682"/>
      <c r="BS47" s="682"/>
      <c r="BT47" s="587"/>
      <c r="BU47" s="587"/>
      <c r="BV47" s="595"/>
      <c r="BW47" s="594"/>
      <c r="BX47" s="232"/>
      <c r="BY47" s="55"/>
      <c r="BZ47" s="232"/>
      <c r="CA47" s="334"/>
      <c r="CB47" s="232"/>
      <c r="CL47" s="232"/>
      <c r="CM47" s="334"/>
      <c r="CN47" s="55"/>
      <c r="CO47" s="680"/>
      <c r="CP47" s="680"/>
      <c r="CQ47" s="680"/>
      <c r="CR47" s="680"/>
      <c r="CS47" s="334"/>
      <c r="CT47" s="55"/>
      <c r="DA47" s="334"/>
      <c r="DB47" s="55"/>
      <c r="DC47" s="232"/>
      <c r="DD47" s="232"/>
      <c r="DE47" s="232"/>
      <c r="DF47" s="232"/>
      <c r="DG47" s="334"/>
      <c r="DH47" s="55"/>
      <c r="DI47" s="703" t="s">
        <v>198</v>
      </c>
      <c r="DJ47" s="703"/>
      <c r="DK47" s="703"/>
      <c r="DL47" s="703"/>
      <c r="DM47" s="703"/>
      <c r="DN47" s="703"/>
      <c r="DO47" s="703"/>
      <c r="DP47" s="703"/>
      <c r="DQ47" s="704"/>
      <c r="DR47" s="55"/>
      <c r="DS47" s="684"/>
      <c r="DT47" s="684"/>
      <c r="DU47" s="684"/>
      <c r="DV47" s="684"/>
      <c r="DW47" s="684"/>
      <c r="DX47" s="702"/>
      <c r="DY47" s="28"/>
      <c r="DZ47" s="52"/>
      <c r="EA47" s="28"/>
      <c r="EB47" s="52"/>
      <c r="EC47" s="334"/>
    </row>
    <row r="48" spans="1:133" ht="11.25" customHeight="1" x14ac:dyDescent="0.2">
      <c r="A48" s="55"/>
      <c r="B48" s="711" t="s">
        <v>199</v>
      </c>
      <c r="C48" s="711"/>
      <c r="D48" s="712"/>
      <c r="E48" s="707"/>
      <c r="F48" s="708"/>
      <c r="G48" s="232"/>
      <c r="H48" s="334"/>
      <c r="I48" s="55"/>
      <c r="J48" s="300" t="s">
        <v>200</v>
      </c>
      <c r="K48" s="300"/>
      <c r="L48" s="300"/>
      <c r="N48" s="300"/>
      <c r="P48" s="301"/>
      <c r="Q48" s="300">
        <v>4</v>
      </c>
      <c r="S48" s="586"/>
      <c r="T48" s="680"/>
      <c r="U48" s="680"/>
      <c r="V48" s="680"/>
      <c r="W48" s="680"/>
      <c r="X48" s="334"/>
      <c r="Y48" s="55"/>
      <c r="Z48" s="232"/>
      <c r="AA48" s="232"/>
      <c r="AB48" s="232"/>
      <c r="AC48" s="232"/>
      <c r="AD48" s="232"/>
      <c r="AE48" s="232"/>
      <c r="AF48" s="334"/>
      <c r="AG48" s="55"/>
      <c r="AH48" s="232"/>
      <c r="AI48" s="232"/>
      <c r="AJ48" s="232"/>
      <c r="AK48" s="232"/>
      <c r="AL48" s="232"/>
      <c r="AM48" s="334"/>
      <c r="AN48" s="232"/>
      <c r="AP48" s="663" t="s">
        <v>17</v>
      </c>
      <c r="AQ48" s="663"/>
      <c r="AR48" s="663"/>
      <c r="AS48" s="663"/>
      <c r="AT48" s="663"/>
      <c r="AU48" s="663"/>
      <c r="AV48" s="663"/>
      <c r="AW48" s="663"/>
      <c r="AX48" s="334"/>
      <c r="AY48" s="232"/>
      <c r="BJ48" s="334"/>
      <c r="BK48" s="55"/>
      <c r="BL48" s="594"/>
      <c r="BM48" s="594"/>
      <c r="BN48" s="682"/>
      <c r="BO48" s="682"/>
      <c r="BP48" s="682"/>
      <c r="BQ48" s="682"/>
      <c r="BR48" s="682"/>
      <c r="BS48" s="682"/>
      <c r="BT48" s="587"/>
      <c r="BU48" s="587"/>
      <c r="BV48" s="595"/>
      <c r="BW48" s="594"/>
      <c r="BX48" s="232"/>
      <c r="BY48" s="55"/>
      <c r="BZ48" s="232"/>
      <c r="CA48" s="334"/>
      <c r="CB48" s="232"/>
      <c r="CC48" t="s">
        <v>200</v>
      </c>
      <c r="CD48" s="232"/>
      <c r="CE48" s="232"/>
      <c r="CF48" s="232"/>
      <c r="CG48" s="232"/>
      <c r="CH48" s="232"/>
      <c r="CI48" s="232"/>
      <c r="CK48" s="232">
        <v>4</v>
      </c>
      <c r="CL48" s="232"/>
      <c r="CM48" s="334"/>
      <c r="CN48" s="55"/>
      <c r="CO48" s="680"/>
      <c r="CP48" s="680"/>
      <c r="CQ48" s="680"/>
      <c r="CR48" s="680"/>
      <c r="CS48" s="334"/>
      <c r="CT48" s="55"/>
      <c r="DA48" s="334"/>
      <c r="DB48" s="55"/>
      <c r="DC48" s="232"/>
      <c r="DD48" s="232"/>
      <c r="DE48" s="232"/>
      <c r="DF48" s="232"/>
      <c r="DG48" s="334"/>
      <c r="DH48" s="55"/>
      <c r="DI48" s="703"/>
      <c r="DJ48" s="703"/>
      <c r="DK48" s="703"/>
      <c r="DL48" s="703"/>
      <c r="DM48" s="703"/>
      <c r="DN48" s="703"/>
      <c r="DO48" s="703"/>
      <c r="DP48" s="703"/>
      <c r="DQ48" s="704"/>
      <c r="DR48" s="232"/>
      <c r="DS48" s="705" t="s">
        <v>198</v>
      </c>
      <c r="DT48" s="705"/>
      <c r="DU48" s="705"/>
      <c r="DV48" s="705"/>
      <c r="DW48" s="705"/>
      <c r="DX48" s="705"/>
      <c r="DY48" s="705"/>
      <c r="DZ48" s="705"/>
      <c r="EA48" s="705"/>
      <c r="EB48" s="705"/>
      <c r="EC48" s="334"/>
    </row>
    <row r="49" spans="1:133" ht="11.25" customHeight="1" x14ac:dyDescent="0.2">
      <c r="A49" s="55"/>
      <c r="B49" s="711"/>
      <c r="C49" s="711"/>
      <c r="D49" s="712"/>
      <c r="E49" s="709"/>
      <c r="F49" s="710"/>
      <c r="G49" s="232"/>
      <c r="H49" s="334"/>
      <c r="I49" s="55"/>
      <c r="J49" s="300"/>
      <c r="K49" s="300"/>
      <c r="L49" s="300"/>
      <c r="N49" s="300"/>
      <c r="P49" s="301"/>
      <c r="Q49" s="300"/>
      <c r="R49" s="232"/>
      <c r="S49" s="123"/>
      <c r="T49" s="680"/>
      <c r="U49" s="680"/>
      <c r="V49" s="680"/>
      <c r="W49" s="680"/>
      <c r="X49" s="334"/>
      <c r="Y49" s="55"/>
      <c r="Z49" s="232"/>
      <c r="AA49" s="232"/>
      <c r="AB49" s="232"/>
      <c r="AC49" s="232"/>
      <c r="AD49" s="232"/>
      <c r="AE49" s="232"/>
      <c r="AF49" s="334"/>
      <c r="AG49" s="55"/>
      <c r="AH49" s="232"/>
      <c r="AI49" s="232"/>
      <c r="AJ49" s="232"/>
      <c r="AK49" s="232"/>
      <c r="AL49" s="232"/>
      <c r="AM49" s="334"/>
      <c r="AN49" s="232"/>
      <c r="AX49" s="334"/>
      <c r="AZ49" s="215"/>
      <c r="BA49" s="215"/>
      <c r="BB49" s="215"/>
      <c r="BC49" s="215"/>
      <c r="BD49" s="215"/>
      <c r="BE49" s="215"/>
      <c r="BF49" s="215"/>
      <c r="BG49" s="215"/>
      <c r="BH49" s="215"/>
      <c r="BI49" s="215"/>
      <c r="BJ49" s="254"/>
      <c r="BK49" s="55"/>
      <c r="BL49" s="588"/>
      <c r="BM49" s="588"/>
      <c r="BN49" s="588"/>
      <c r="BO49" s="588"/>
      <c r="BP49" s="588"/>
      <c r="BQ49" s="588"/>
      <c r="BR49" s="588"/>
      <c r="BS49" s="588"/>
      <c r="BT49" s="588"/>
      <c r="BU49" s="588"/>
      <c r="BV49" s="589"/>
      <c r="BW49" s="588"/>
      <c r="BX49" s="232"/>
      <c r="BY49" s="55"/>
      <c r="BZ49" s="232"/>
      <c r="CA49" s="334"/>
      <c r="CB49" s="232"/>
      <c r="CL49" s="232"/>
      <c r="CM49" s="334"/>
      <c r="CN49" s="55"/>
      <c r="CO49" s="590"/>
      <c r="CP49" s="590"/>
      <c r="CQ49" s="590"/>
      <c r="CR49" s="590"/>
      <c r="CS49" s="334"/>
      <c r="CT49" s="55"/>
      <c r="CU49" s="232"/>
      <c r="CV49" s="232"/>
      <c r="CW49" s="232"/>
      <c r="CX49" s="232"/>
      <c r="CY49" s="232"/>
      <c r="CZ49" s="232"/>
      <c r="DA49" s="334"/>
      <c r="DB49" s="55"/>
      <c r="DC49" s="232"/>
      <c r="DD49" s="232"/>
      <c r="DE49" s="232"/>
      <c r="DF49" s="232"/>
      <c r="DG49" s="334"/>
      <c r="DH49" s="55"/>
      <c r="DI49" s="703"/>
      <c r="DJ49" s="703"/>
      <c r="DK49" s="703"/>
      <c r="DL49" s="703"/>
      <c r="DM49" s="703"/>
      <c r="DN49" s="703"/>
      <c r="DO49" s="703"/>
      <c r="DP49" s="703"/>
      <c r="DQ49" s="704"/>
      <c r="DS49" s="705"/>
      <c r="DT49" s="705"/>
      <c r="DU49" s="705"/>
      <c r="DV49" s="705"/>
      <c r="DW49" s="705"/>
      <c r="DX49" s="705"/>
      <c r="DY49" s="705"/>
      <c r="DZ49" s="705"/>
      <c r="EA49" s="705"/>
      <c r="EB49" s="705"/>
      <c r="EC49" s="254"/>
    </row>
    <row r="50" spans="1:133" ht="6" customHeight="1" x14ac:dyDescent="0.2">
      <c r="A50" s="28"/>
      <c r="B50" s="91"/>
      <c r="C50" s="91"/>
      <c r="D50" s="91"/>
      <c r="E50" s="91"/>
      <c r="F50" s="91"/>
      <c r="G50" s="91"/>
      <c r="H50" s="52"/>
      <c r="I50" s="28"/>
      <c r="J50" s="232"/>
      <c r="K50" s="232"/>
      <c r="L50" s="232"/>
      <c r="M50" s="232"/>
      <c r="N50" s="232"/>
      <c r="O50" s="232"/>
      <c r="P50" s="232"/>
      <c r="Q50" s="232"/>
      <c r="R50" s="91"/>
      <c r="S50" s="28"/>
      <c r="T50" s="91"/>
      <c r="U50" s="91"/>
      <c r="V50" s="91"/>
      <c r="W50" s="91"/>
      <c r="X50" s="52"/>
      <c r="Y50" s="28"/>
      <c r="Z50" s="91"/>
      <c r="AA50" s="91"/>
      <c r="AB50" s="91"/>
      <c r="AC50" s="91"/>
      <c r="AD50" s="91"/>
      <c r="AE50" s="91"/>
      <c r="AF50" s="52"/>
      <c r="AG50" s="28"/>
      <c r="AH50" s="91"/>
      <c r="AI50" s="91"/>
      <c r="AJ50" s="91"/>
      <c r="AK50" s="91"/>
      <c r="AL50" s="91"/>
      <c r="AM50" s="52"/>
      <c r="AN50" s="91"/>
      <c r="AO50" s="91"/>
      <c r="AP50" s="91"/>
      <c r="AQ50" s="91"/>
      <c r="AR50" s="91"/>
      <c r="AS50" s="91"/>
      <c r="AT50" s="91"/>
      <c r="AU50" s="91"/>
      <c r="AV50" s="91"/>
      <c r="AW50" s="91"/>
      <c r="AX50" s="52"/>
      <c r="AY50" s="28"/>
      <c r="AZ50" s="91"/>
      <c r="BA50" s="91"/>
      <c r="BB50" s="91"/>
      <c r="BC50" s="91"/>
      <c r="BD50" s="91"/>
      <c r="BE50" s="91"/>
      <c r="BF50" s="91"/>
      <c r="BG50" s="91"/>
      <c r="BH50" s="91"/>
      <c r="BI50" s="91"/>
      <c r="BJ50" s="52"/>
      <c r="BK50" s="28"/>
      <c r="BL50" s="91"/>
      <c r="BM50" s="91"/>
      <c r="BN50" s="91"/>
      <c r="BO50" s="91"/>
      <c r="BP50" s="91"/>
      <c r="BQ50" s="91"/>
      <c r="BR50" s="91"/>
      <c r="BS50" s="91"/>
      <c r="BT50" s="91"/>
      <c r="BU50" s="91"/>
      <c r="BV50" s="299"/>
      <c r="BW50" s="232"/>
      <c r="BX50" s="334"/>
      <c r="BY50" s="28"/>
      <c r="BZ50" s="91"/>
      <c r="CA50" s="52"/>
      <c r="CB50" s="91"/>
      <c r="CC50" s="91"/>
      <c r="CD50" s="91"/>
      <c r="CE50" s="91"/>
      <c r="CF50" s="91"/>
      <c r="CG50" s="91"/>
      <c r="CH50" s="91"/>
      <c r="CI50" s="91"/>
      <c r="CJ50" s="91"/>
      <c r="CK50" s="91"/>
      <c r="CL50" s="91"/>
      <c r="CM50" s="52"/>
      <c r="CN50" s="28"/>
      <c r="CO50" s="91"/>
      <c r="CP50" s="91"/>
      <c r="CQ50" s="91"/>
      <c r="CR50" s="91"/>
      <c r="CS50" s="52"/>
      <c r="CT50" s="28"/>
      <c r="CU50" s="91"/>
      <c r="CV50" s="91"/>
      <c r="CW50" s="91"/>
      <c r="CX50" s="91"/>
      <c r="CY50" s="91"/>
      <c r="CZ50" s="91"/>
      <c r="DA50" s="52"/>
      <c r="DB50" s="28"/>
      <c r="DC50" s="91"/>
      <c r="DD50" s="91"/>
      <c r="DE50" s="91"/>
      <c r="DF50" s="91"/>
      <c r="DG50" s="52"/>
      <c r="DH50" s="28"/>
      <c r="DI50" s="91"/>
      <c r="DJ50" s="91"/>
      <c r="DK50" s="91"/>
      <c r="DL50" s="91"/>
      <c r="DM50" s="91"/>
      <c r="DN50" s="91"/>
      <c r="DO50" s="91"/>
      <c r="DP50" s="91"/>
      <c r="DQ50" s="52"/>
      <c r="DR50" s="28"/>
      <c r="DS50" s="91"/>
      <c r="DT50" s="91"/>
      <c r="DU50" s="91"/>
      <c r="DV50" s="91"/>
      <c r="DW50" s="91"/>
      <c r="DX50" s="91"/>
      <c r="DY50" s="91"/>
      <c r="DZ50" s="91"/>
      <c r="EA50" s="91"/>
      <c r="EB50" s="91"/>
      <c r="EC50" s="52"/>
    </row>
    <row r="51" spans="1:133" ht="6" customHeight="1" x14ac:dyDescent="0.2">
      <c r="A51" s="29"/>
      <c r="B51" s="18"/>
      <c r="C51" s="18"/>
      <c r="D51" s="18"/>
      <c r="E51" s="18"/>
      <c r="F51" s="18"/>
      <c r="G51" s="18"/>
      <c r="H51" s="50"/>
      <c r="I51" s="29"/>
      <c r="J51" s="18"/>
      <c r="K51" s="18"/>
      <c r="L51" s="18"/>
      <c r="M51" s="18"/>
      <c r="N51" s="18"/>
      <c r="O51" s="18"/>
      <c r="P51" s="18"/>
      <c r="Q51" s="18"/>
      <c r="R51" s="18"/>
      <c r="S51" s="29"/>
      <c r="T51" s="18"/>
      <c r="U51" s="18"/>
      <c r="V51" s="18"/>
      <c r="W51" s="18"/>
      <c r="X51" s="50"/>
      <c r="Y51" s="29"/>
      <c r="Z51" s="18"/>
      <c r="AA51" s="18"/>
      <c r="AB51" s="18"/>
      <c r="AC51" s="18"/>
      <c r="AD51" s="18"/>
      <c r="AE51" s="18"/>
      <c r="AF51" s="50"/>
      <c r="AG51" s="29"/>
      <c r="AH51" s="18"/>
      <c r="AI51" s="18"/>
      <c r="AJ51" s="18"/>
      <c r="AK51" s="18"/>
      <c r="AL51" s="18"/>
      <c r="AM51" s="50"/>
      <c r="AN51" s="18"/>
      <c r="AX51" s="50"/>
      <c r="AY51" s="29"/>
      <c r="AZ51" s="18"/>
      <c r="BA51" s="18"/>
      <c r="BB51" s="18"/>
      <c r="BC51" s="18"/>
      <c r="BD51" s="18"/>
      <c r="BE51" s="18"/>
      <c r="BF51" s="18"/>
      <c r="BG51" s="18"/>
      <c r="BH51" s="18"/>
      <c r="BI51" s="18"/>
      <c r="BJ51" s="18"/>
      <c r="BK51" s="29"/>
      <c r="BL51" s="18"/>
      <c r="BM51" s="18"/>
      <c r="BN51" s="18"/>
      <c r="BO51" s="18"/>
      <c r="BP51" s="18"/>
      <c r="BQ51" s="18"/>
      <c r="BR51" s="18"/>
      <c r="BS51" s="18"/>
      <c r="BT51" s="18"/>
      <c r="BU51" s="18"/>
      <c r="BV51" s="585"/>
      <c r="BW51" s="232"/>
      <c r="BX51" s="232"/>
      <c r="BY51" s="29"/>
      <c r="BZ51" s="18"/>
      <c r="CA51" s="50"/>
      <c r="CB51" s="18"/>
      <c r="CC51" s="18"/>
      <c r="CD51" s="18"/>
      <c r="CE51" s="18"/>
      <c r="CF51" s="18"/>
      <c r="CG51" s="18"/>
      <c r="CH51" s="18"/>
      <c r="CI51" s="18"/>
      <c r="CJ51" s="18"/>
      <c r="CK51" s="18"/>
      <c r="CL51" s="18"/>
      <c r="CM51" s="50"/>
      <c r="CN51" s="29"/>
      <c r="CO51" s="18"/>
      <c r="CP51" s="18"/>
      <c r="CQ51" s="18"/>
      <c r="CR51" s="18"/>
      <c r="CS51" s="50"/>
      <c r="CT51" s="29"/>
      <c r="CU51" s="18"/>
      <c r="CV51" s="18"/>
      <c r="CW51" s="18"/>
      <c r="CX51" s="18"/>
      <c r="CY51" s="18"/>
      <c r="CZ51" s="18"/>
      <c r="DA51" s="50"/>
      <c r="DB51" s="29"/>
      <c r="DC51" s="18"/>
      <c r="DD51" s="18"/>
      <c r="DE51" s="18"/>
      <c r="DF51" s="18"/>
      <c r="DG51" s="50"/>
      <c r="DH51" s="29"/>
      <c r="DI51" s="18"/>
      <c r="DJ51" s="18"/>
      <c r="DK51" s="18"/>
      <c r="DL51" s="18"/>
      <c r="DM51" s="18"/>
      <c r="DN51" s="18"/>
      <c r="DO51" s="18"/>
      <c r="DP51" s="18"/>
      <c r="DQ51" s="50"/>
      <c r="DR51" s="29"/>
      <c r="DS51" s="18"/>
      <c r="DT51" s="18"/>
      <c r="DU51" s="18"/>
      <c r="DV51" s="18"/>
      <c r="DW51" s="18"/>
      <c r="DX51" s="18"/>
      <c r="DY51" s="18"/>
      <c r="DZ51" s="18"/>
      <c r="EA51" s="18"/>
      <c r="EB51" s="18"/>
      <c r="EC51" s="50"/>
    </row>
    <row r="52" spans="1:133" x14ac:dyDescent="0.2">
      <c r="A52" s="55"/>
      <c r="B52" s="330" t="s">
        <v>68</v>
      </c>
      <c r="C52" s="232"/>
      <c r="D52" s="232"/>
      <c r="E52" s="232"/>
      <c r="F52" s="232"/>
      <c r="G52" s="232"/>
      <c r="H52" s="334"/>
      <c r="I52" s="55"/>
      <c r="J52" s="300" t="s">
        <v>180</v>
      </c>
      <c r="K52" s="300"/>
      <c r="L52" s="300"/>
      <c r="M52" s="300"/>
      <c r="N52" s="300"/>
      <c r="O52" s="300"/>
      <c r="P52" s="300"/>
      <c r="Q52" s="300">
        <v>1</v>
      </c>
      <c r="R52" s="232"/>
      <c r="S52" s="55"/>
      <c r="T52" s="232" t="s">
        <v>112</v>
      </c>
      <c r="U52" s="232"/>
      <c r="V52" s="232"/>
      <c r="W52" s="330" t="s">
        <v>87</v>
      </c>
      <c r="X52" s="334"/>
      <c r="Y52" s="55"/>
      <c r="Z52" s="330"/>
      <c r="AA52" s="232"/>
      <c r="AB52" s="232"/>
      <c r="AC52" s="232"/>
      <c r="AD52" s="232"/>
      <c r="AE52" s="232"/>
      <c r="AF52" s="334"/>
      <c r="AG52" s="55"/>
      <c r="AH52" s="232"/>
      <c r="AI52" s="232"/>
      <c r="AJ52" s="232"/>
      <c r="AK52" s="232"/>
      <c r="AL52" s="232"/>
      <c r="AM52" s="334"/>
      <c r="AN52" s="232"/>
      <c r="AO52" s="674" t="s">
        <v>15</v>
      </c>
      <c r="AP52" s="674"/>
      <c r="AQ52" s="674"/>
      <c r="AR52" s="674"/>
      <c r="AS52" s="674"/>
      <c r="AT52" s="29"/>
      <c r="AU52" s="50"/>
      <c r="AV52" s="29"/>
      <c r="AW52" s="50"/>
      <c r="AX52" s="334"/>
      <c r="AY52" s="55"/>
      <c r="AZ52" s="684" t="s">
        <v>181</v>
      </c>
      <c r="BA52" s="684"/>
      <c r="BB52" s="684"/>
      <c r="BC52" s="684"/>
      <c r="BD52" s="684"/>
      <c r="BE52" s="701" t="s">
        <v>87</v>
      </c>
      <c r="BF52" s="29"/>
      <c r="BG52" s="50"/>
      <c r="BH52" s="29"/>
      <c r="BI52" s="50"/>
      <c r="BJ52" s="232"/>
      <c r="BK52" s="55"/>
      <c r="BL52" s="232" t="s">
        <v>112</v>
      </c>
      <c r="BM52" s="232"/>
      <c r="BN52" s="232"/>
      <c r="BO52" s="232"/>
      <c r="BP52" s="232"/>
      <c r="BQ52" s="232"/>
      <c r="BR52" s="232"/>
      <c r="BS52" s="232"/>
      <c r="BT52" s="232"/>
      <c r="BU52" s="330" t="s">
        <v>87</v>
      </c>
      <c r="BV52" s="298"/>
      <c r="BW52" s="232"/>
      <c r="BX52" s="232"/>
      <c r="BY52" s="55"/>
      <c r="BZ52" s="330" t="s">
        <v>68</v>
      </c>
      <c r="CA52" s="334"/>
      <c r="CB52" s="232"/>
      <c r="CC52" s="300" t="s">
        <v>180</v>
      </c>
      <c r="CD52" s="300"/>
      <c r="CE52" s="300"/>
      <c r="CF52" s="300"/>
      <c r="CG52" s="300"/>
      <c r="CH52" s="300"/>
      <c r="CI52" s="300"/>
      <c r="CJ52" s="300"/>
      <c r="CK52" s="300">
        <v>1</v>
      </c>
      <c r="CM52" s="334"/>
      <c r="CN52" s="55"/>
      <c r="CO52" s="232" t="s">
        <v>112</v>
      </c>
      <c r="CP52" s="232"/>
      <c r="CQ52" s="232"/>
      <c r="CR52" s="330" t="s">
        <v>87</v>
      </c>
      <c r="CS52" s="334"/>
      <c r="CT52" s="55"/>
      <c r="CU52" s="668" t="s">
        <v>182</v>
      </c>
      <c r="CV52" s="668"/>
      <c r="CW52" s="668"/>
      <c r="CX52" s="668"/>
      <c r="CY52" s="668"/>
      <c r="CZ52" s="668"/>
      <c r="DA52" s="334"/>
      <c r="DB52" s="55"/>
      <c r="DC52" s="232" t="s">
        <v>112</v>
      </c>
      <c r="DD52" s="232"/>
      <c r="DE52" s="232"/>
      <c r="DF52" s="330" t="s">
        <v>87</v>
      </c>
      <c r="DG52" s="334"/>
      <c r="DH52" s="55"/>
      <c r="DI52" s="668" t="s">
        <v>183</v>
      </c>
      <c r="DJ52" s="668"/>
      <c r="DK52" s="668"/>
      <c r="DL52" s="668"/>
      <c r="DM52" s="668"/>
      <c r="DN52" s="668"/>
      <c r="DO52" s="668"/>
      <c r="DP52" s="668"/>
      <c r="DQ52" s="334"/>
      <c r="DR52" s="55"/>
      <c r="DS52" s="684" t="s">
        <v>184</v>
      </c>
      <c r="DT52" s="684"/>
      <c r="DU52" s="684"/>
      <c r="DV52" s="684"/>
      <c r="DW52" s="684"/>
      <c r="DX52" s="701" t="s">
        <v>87</v>
      </c>
      <c r="DY52" s="29"/>
      <c r="DZ52" s="50"/>
      <c r="EA52" s="29"/>
      <c r="EB52" s="50"/>
      <c r="EC52" s="334"/>
    </row>
    <row r="53" spans="1:133" ht="11.25" customHeight="1" x14ac:dyDescent="0.2">
      <c r="A53" s="55"/>
      <c r="B53" s="232" t="s">
        <v>185</v>
      </c>
      <c r="C53" s="232"/>
      <c r="D53" s="232"/>
      <c r="E53" s="232"/>
      <c r="F53" s="330" t="s">
        <v>87</v>
      </c>
      <c r="H53" s="334"/>
      <c r="I53" s="55"/>
      <c r="J53" s="300"/>
      <c r="K53" s="300"/>
      <c r="L53" s="300"/>
      <c r="N53" s="300"/>
      <c r="P53" s="301" t="s">
        <v>186</v>
      </c>
      <c r="Q53" s="300"/>
      <c r="R53" s="232"/>
      <c r="S53" s="55"/>
      <c r="T53" s="232"/>
      <c r="U53" s="232"/>
      <c r="V53" s="232"/>
      <c r="W53" s="232"/>
      <c r="X53" s="334"/>
      <c r="Y53" s="55"/>
      <c r="Z53" s="232"/>
      <c r="AA53" s="232"/>
      <c r="AB53" s="232"/>
      <c r="AC53" s="232"/>
      <c r="AD53" s="232"/>
      <c r="AE53" s="232"/>
      <c r="AF53" s="334"/>
      <c r="AG53" s="55"/>
      <c r="AH53" s="232" t="s">
        <v>187</v>
      </c>
      <c r="AI53" s="232"/>
      <c r="AJ53" s="232"/>
      <c r="AK53" s="232"/>
      <c r="AL53" s="330" t="s">
        <v>87</v>
      </c>
      <c r="AM53" s="334"/>
      <c r="AN53" s="232"/>
      <c r="AO53" s="674"/>
      <c r="AP53" s="674"/>
      <c r="AQ53" s="674"/>
      <c r="AR53" s="674"/>
      <c r="AS53" s="674"/>
      <c r="AT53" s="28"/>
      <c r="AU53" s="52"/>
      <c r="AV53" s="28"/>
      <c r="AW53" s="52"/>
      <c r="AX53" s="334"/>
      <c r="AY53" s="55"/>
      <c r="AZ53" s="684"/>
      <c r="BA53" s="684"/>
      <c r="BB53" s="684"/>
      <c r="BC53" s="684"/>
      <c r="BD53" s="684"/>
      <c r="BE53" s="702"/>
      <c r="BF53" s="28"/>
      <c r="BG53" s="52"/>
      <c r="BH53" s="28"/>
      <c r="BI53" s="52"/>
      <c r="BJ53" s="232"/>
      <c r="BK53" s="55"/>
      <c r="BM53" s="594"/>
      <c r="BN53" s="681" t="s">
        <v>188</v>
      </c>
      <c r="BO53" s="681"/>
      <c r="BP53" s="681"/>
      <c r="BQ53" s="681"/>
      <c r="BR53" s="681"/>
      <c r="BS53" s="681"/>
      <c r="BT53" s="587"/>
      <c r="BU53" s="587"/>
      <c r="BV53" s="595"/>
      <c r="BW53" s="594"/>
      <c r="BX53" s="588"/>
      <c r="BY53" s="591"/>
      <c r="BZ53" s="588"/>
      <c r="CA53" s="592"/>
      <c r="CB53" s="232"/>
      <c r="CC53" s="300"/>
      <c r="CD53" s="300"/>
      <c r="CE53" s="300"/>
      <c r="CG53" s="300"/>
      <c r="CI53" s="301"/>
      <c r="CJ53" s="301"/>
      <c r="CK53" s="300"/>
      <c r="CM53" s="334"/>
      <c r="CN53" s="55"/>
      <c r="CO53" s="232"/>
      <c r="CP53" s="232"/>
      <c r="CQ53" s="232"/>
      <c r="CR53" s="232"/>
      <c r="CS53" s="334"/>
      <c r="CT53" s="55"/>
      <c r="CU53" s="668" t="s">
        <v>73</v>
      </c>
      <c r="CV53" s="668"/>
      <c r="CW53" s="668"/>
      <c r="CX53" s="668"/>
      <c r="CY53" s="668"/>
      <c r="CZ53" s="668"/>
      <c r="DA53" s="334"/>
      <c r="DB53" s="55"/>
      <c r="DC53" s="232"/>
      <c r="DD53" s="232"/>
      <c r="DE53" s="232"/>
      <c r="DF53" s="232"/>
      <c r="DG53" s="334"/>
      <c r="DH53" s="55"/>
      <c r="DI53" s="668" t="s">
        <v>189</v>
      </c>
      <c r="DJ53" s="668"/>
      <c r="DK53" s="668"/>
      <c r="DL53" s="668"/>
      <c r="DM53" s="668"/>
      <c r="DN53" s="668"/>
      <c r="DO53" s="668"/>
      <c r="DP53" s="668"/>
      <c r="DQ53" s="334"/>
      <c r="DR53" s="55"/>
      <c r="DS53" s="684"/>
      <c r="DT53" s="684"/>
      <c r="DU53" s="684"/>
      <c r="DV53" s="684"/>
      <c r="DW53" s="684"/>
      <c r="DX53" s="702"/>
      <c r="DY53" s="28"/>
      <c r="DZ53" s="52"/>
      <c r="EA53" s="28"/>
      <c r="EB53" s="52"/>
      <c r="EC53" s="334"/>
    </row>
    <row r="54" spans="1:133" ht="6" customHeight="1" x14ac:dyDescent="0.2">
      <c r="A54" s="55"/>
      <c r="B54" s="232"/>
      <c r="C54" s="232"/>
      <c r="D54" s="232"/>
      <c r="E54" s="232"/>
      <c r="F54" s="232"/>
      <c r="H54" s="334"/>
      <c r="I54" s="55"/>
      <c r="R54" s="232"/>
      <c r="S54" s="55"/>
      <c r="X54" s="334"/>
      <c r="Y54" s="55"/>
      <c r="Z54" s="232"/>
      <c r="AA54" s="232"/>
      <c r="AB54" s="232"/>
      <c r="AC54" s="232"/>
      <c r="AD54" s="232"/>
      <c r="AE54" s="232"/>
      <c r="AF54" s="334"/>
      <c r="AG54" s="55"/>
      <c r="AH54" s="232"/>
      <c r="AI54" s="232"/>
      <c r="AJ54" s="232"/>
      <c r="AK54" s="232"/>
      <c r="AL54" s="232"/>
      <c r="AM54" s="334"/>
      <c r="AN54" s="232"/>
      <c r="AO54" s="232"/>
      <c r="AP54" s="232"/>
      <c r="AQ54" s="232"/>
      <c r="AR54" s="232"/>
      <c r="AT54" s="232"/>
      <c r="AU54" s="232"/>
      <c r="AV54" s="232"/>
      <c r="AW54" s="232"/>
      <c r="AX54" s="334"/>
      <c r="AY54" s="55"/>
      <c r="AZ54" s="232"/>
      <c r="BA54" s="232"/>
      <c r="BB54" s="232"/>
      <c r="BC54" s="232"/>
      <c r="BD54" s="232"/>
      <c r="BE54" s="232"/>
      <c r="BF54" s="232"/>
      <c r="BG54" s="232"/>
      <c r="BH54" s="232"/>
      <c r="BI54" s="232"/>
      <c r="BJ54" s="232"/>
      <c r="BK54" s="55"/>
      <c r="BL54" s="594"/>
      <c r="BM54" s="594"/>
      <c r="BN54" s="681"/>
      <c r="BO54" s="681"/>
      <c r="BP54" s="681"/>
      <c r="BQ54" s="681"/>
      <c r="BR54" s="681"/>
      <c r="BS54" s="681"/>
      <c r="BT54" s="587"/>
      <c r="BU54" s="587"/>
      <c r="BV54" s="595"/>
      <c r="BW54" s="594"/>
      <c r="BX54" s="588"/>
      <c r="BY54" s="591"/>
      <c r="BZ54" s="588"/>
      <c r="CA54" s="592"/>
      <c r="CB54" s="232"/>
      <c r="CC54" s="295"/>
      <c r="CD54" s="295"/>
      <c r="CE54" s="295"/>
      <c r="CF54" s="295"/>
      <c r="CG54" s="295"/>
      <c r="CH54" s="295"/>
      <c r="CI54" s="295"/>
      <c r="CJ54" s="295"/>
      <c r="CL54" s="232"/>
      <c r="CM54" s="334"/>
      <c r="CN54" s="55"/>
      <c r="CS54" s="334"/>
      <c r="CT54" s="55"/>
      <c r="CU54" s="232"/>
      <c r="CV54" s="232"/>
      <c r="CW54" s="232"/>
      <c r="CX54" s="232"/>
      <c r="CY54" s="232"/>
      <c r="CZ54" s="232"/>
      <c r="DA54" s="334"/>
      <c r="DB54" s="55"/>
      <c r="DG54" s="334"/>
      <c r="DH54" s="55"/>
      <c r="DI54" s="232"/>
      <c r="DJ54" s="232"/>
      <c r="DK54" s="232"/>
      <c r="DL54" s="232"/>
      <c r="DM54" s="232"/>
      <c r="DN54" s="232"/>
      <c r="DO54" s="232"/>
      <c r="DP54" s="232"/>
      <c r="DQ54" s="334"/>
      <c r="DR54" s="55"/>
      <c r="DS54" s="232"/>
      <c r="DT54" s="232"/>
      <c r="DU54" s="232"/>
      <c r="DV54" s="232"/>
      <c r="DW54" s="232"/>
      <c r="DX54" s="232"/>
      <c r="DY54" s="232"/>
      <c r="DZ54" s="232"/>
      <c r="EA54" s="232"/>
      <c r="EB54" s="232"/>
      <c r="EC54" s="334"/>
    </row>
    <row r="55" spans="1:133" x14ac:dyDescent="0.2">
      <c r="A55" s="55"/>
      <c r="B55" s="232" t="s">
        <v>190</v>
      </c>
      <c r="C55" s="232"/>
      <c r="D55" s="232"/>
      <c r="E55" s="232"/>
      <c r="F55" s="330" t="s">
        <v>89</v>
      </c>
      <c r="H55" s="334"/>
      <c r="I55" s="55"/>
      <c r="R55" s="232"/>
      <c r="S55" s="55"/>
      <c r="T55" s="232" t="s">
        <v>113</v>
      </c>
      <c r="U55" s="232"/>
      <c r="V55" s="232"/>
      <c r="W55" s="330" t="s">
        <v>89</v>
      </c>
      <c r="X55" s="334"/>
      <c r="Y55" s="55"/>
      <c r="AA55" s="232"/>
      <c r="AB55" s="232"/>
      <c r="AC55" s="232"/>
      <c r="AD55" s="232"/>
      <c r="AE55" s="232"/>
      <c r="AF55" s="334"/>
      <c r="AG55" s="55"/>
      <c r="AM55" s="334"/>
      <c r="AN55" s="232"/>
      <c r="AO55" s="674" t="s">
        <v>16</v>
      </c>
      <c r="AP55" s="674"/>
      <c r="AQ55" s="674"/>
      <c r="AR55" s="674"/>
      <c r="AS55" s="674"/>
      <c r="AT55" s="29"/>
      <c r="AU55" s="50"/>
      <c r="AV55" s="29"/>
      <c r="AW55" s="50"/>
      <c r="AX55" s="334"/>
      <c r="AY55" s="55"/>
      <c r="AZ55" s="684" t="s">
        <v>191</v>
      </c>
      <c r="BA55" s="684"/>
      <c r="BB55" s="684"/>
      <c r="BC55" s="684"/>
      <c r="BD55" s="684"/>
      <c r="BE55" s="701" t="s">
        <v>89</v>
      </c>
      <c r="BF55" s="29"/>
      <c r="BG55" s="50"/>
      <c r="BH55" s="29"/>
      <c r="BI55" s="50"/>
      <c r="BJ55" s="232"/>
      <c r="BK55" s="55"/>
      <c r="BL55" s="594"/>
      <c r="BM55" s="594"/>
      <c r="BN55" s="681"/>
      <c r="BO55" s="681"/>
      <c r="BP55" s="681"/>
      <c r="BQ55" s="681"/>
      <c r="BR55" s="681"/>
      <c r="BS55" s="681"/>
      <c r="BT55" s="587"/>
      <c r="BU55" s="587"/>
      <c r="BV55" s="595"/>
      <c r="BW55" s="594"/>
      <c r="BX55" s="588"/>
      <c r="BY55" s="591"/>
      <c r="BZ55" s="588"/>
      <c r="CA55" s="592"/>
      <c r="CB55" s="232"/>
      <c r="CC55" s="295"/>
      <c r="CD55" s="295"/>
      <c r="CE55" s="295"/>
      <c r="CF55" s="295"/>
      <c r="CG55" s="295"/>
      <c r="CH55" s="295"/>
      <c r="CI55" s="295"/>
      <c r="CJ55" s="295"/>
      <c r="CM55" s="334"/>
      <c r="CN55" s="55"/>
      <c r="CO55" s="232" t="s">
        <v>113</v>
      </c>
      <c r="CP55" s="232"/>
      <c r="CQ55" s="232"/>
      <c r="CR55" s="330" t="s">
        <v>89</v>
      </c>
      <c r="CS55" s="334"/>
      <c r="CT55" s="55"/>
      <c r="CU55" s="232"/>
      <c r="CV55" s="29"/>
      <c r="CW55" s="50"/>
      <c r="CX55" s="29"/>
      <c r="CY55" s="50"/>
      <c r="DA55" s="334"/>
      <c r="DB55" s="55"/>
      <c r="DC55" s="232" t="s">
        <v>113</v>
      </c>
      <c r="DD55" s="232"/>
      <c r="DE55" s="232"/>
      <c r="DF55" s="330" t="s">
        <v>89</v>
      </c>
      <c r="DG55" s="334"/>
      <c r="DH55" s="55"/>
      <c r="DI55" s="232"/>
      <c r="DJ55" s="232"/>
      <c r="DK55" s="29"/>
      <c r="DL55" s="50"/>
      <c r="DM55" s="29"/>
      <c r="DN55" s="50"/>
      <c r="DO55" s="232"/>
      <c r="DP55" s="232"/>
      <c r="DQ55" s="334"/>
      <c r="DR55" s="55"/>
      <c r="DS55" s="684" t="s">
        <v>191</v>
      </c>
      <c r="DT55" s="684"/>
      <c r="DU55" s="684"/>
      <c r="DV55" s="684"/>
      <c r="DW55" s="684"/>
      <c r="DX55" s="701" t="s">
        <v>89</v>
      </c>
      <c r="DY55" s="29"/>
      <c r="DZ55" s="50"/>
      <c r="EA55" s="29"/>
      <c r="EB55" s="50"/>
      <c r="EC55" s="334"/>
    </row>
    <row r="56" spans="1:133" x14ac:dyDescent="0.2">
      <c r="A56" s="55"/>
      <c r="B56" s="232"/>
      <c r="C56" s="232"/>
      <c r="D56" s="232"/>
      <c r="E56" s="232"/>
      <c r="F56" s="232"/>
      <c r="H56" s="334"/>
      <c r="I56" s="55"/>
      <c r="J56" s="300" t="s">
        <v>192</v>
      </c>
      <c r="K56" s="300"/>
      <c r="L56" s="300"/>
      <c r="M56" s="300"/>
      <c r="N56" s="300"/>
      <c r="O56" s="300"/>
      <c r="P56" s="300"/>
      <c r="Q56" s="300">
        <v>2</v>
      </c>
      <c r="R56" s="232"/>
      <c r="S56" s="55"/>
      <c r="T56" s="232"/>
      <c r="U56" s="232"/>
      <c r="V56" s="232"/>
      <c r="W56" s="232"/>
      <c r="X56" s="334"/>
      <c r="Y56" s="55"/>
      <c r="Z56" s="678"/>
      <c r="AA56" s="679"/>
      <c r="AB56" s="679"/>
      <c r="AC56" s="679"/>
      <c r="AD56" s="679"/>
      <c r="AE56" s="679"/>
      <c r="AF56" s="334"/>
      <c r="AG56" s="55"/>
      <c r="AH56" s="232" t="s">
        <v>193</v>
      </c>
      <c r="AI56" s="232"/>
      <c r="AJ56" s="232"/>
      <c r="AK56" s="232"/>
      <c r="AL56" s="330" t="s">
        <v>89</v>
      </c>
      <c r="AM56" s="334"/>
      <c r="AN56" s="232"/>
      <c r="AO56" s="674"/>
      <c r="AP56" s="674"/>
      <c r="AQ56" s="674"/>
      <c r="AR56" s="674"/>
      <c r="AS56" s="674"/>
      <c r="AT56" s="28"/>
      <c r="AU56" s="52"/>
      <c r="AV56" s="28"/>
      <c r="AW56" s="52"/>
      <c r="AX56" s="334"/>
      <c r="AY56" s="55"/>
      <c r="AZ56" s="684"/>
      <c r="BA56" s="684"/>
      <c r="BB56" s="684"/>
      <c r="BC56" s="684"/>
      <c r="BD56" s="684"/>
      <c r="BE56" s="702"/>
      <c r="BF56" s="28"/>
      <c r="BG56" s="52"/>
      <c r="BH56" s="28"/>
      <c r="BI56" s="52"/>
      <c r="BJ56" s="232"/>
      <c r="BK56" s="55"/>
      <c r="BV56" s="298"/>
      <c r="BW56" s="232"/>
      <c r="BX56" s="232"/>
      <c r="BY56" s="55"/>
      <c r="BZ56" s="232"/>
      <c r="CA56" s="334"/>
      <c r="CB56" s="232"/>
      <c r="CC56" t="s">
        <v>192</v>
      </c>
      <c r="CK56">
        <v>2</v>
      </c>
      <c r="CM56" s="334"/>
      <c r="CN56" s="55"/>
      <c r="CO56" s="232"/>
      <c r="CP56" s="232"/>
      <c r="CQ56" s="232"/>
      <c r="CR56" s="232"/>
      <c r="CS56" s="334"/>
      <c r="CT56" s="55"/>
      <c r="CU56" s="232"/>
      <c r="CV56" s="28"/>
      <c r="CW56" s="52"/>
      <c r="CX56" s="28"/>
      <c r="CY56" s="52"/>
      <c r="DA56" s="334"/>
      <c r="DB56" s="55"/>
      <c r="DG56" s="334"/>
      <c r="DH56" s="55"/>
      <c r="DI56" s="232"/>
      <c r="DJ56" s="232"/>
      <c r="DK56" s="28"/>
      <c r="DL56" s="52"/>
      <c r="DM56" s="28"/>
      <c r="DN56" s="52"/>
      <c r="DO56" s="232"/>
      <c r="DP56" s="232"/>
      <c r="DQ56" s="334"/>
      <c r="DR56" s="55"/>
      <c r="DS56" s="684"/>
      <c r="DT56" s="684"/>
      <c r="DU56" s="684"/>
      <c r="DV56" s="684"/>
      <c r="DW56" s="684"/>
      <c r="DX56" s="702"/>
      <c r="DY56" s="28"/>
      <c r="DZ56" s="52"/>
      <c r="EA56" s="28"/>
      <c r="EB56" s="52"/>
      <c r="EC56" s="334"/>
    </row>
    <row r="57" spans="1:133" ht="6" customHeight="1" x14ac:dyDescent="0.2">
      <c r="A57" s="55"/>
      <c r="B57" s="232"/>
      <c r="C57" s="232"/>
      <c r="D57" s="232"/>
      <c r="E57" s="232"/>
      <c r="F57" s="232"/>
      <c r="H57" s="334"/>
      <c r="I57" s="55"/>
      <c r="R57" s="232"/>
      <c r="S57" s="55"/>
      <c r="X57" s="334"/>
      <c r="Y57" s="55"/>
      <c r="Z57" s="232"/>
      <c r="AA57" s="232"/>
      <c r="AB57" s="232"/>
      <c r="AC57" s="232"/>
      <c r="AD57" s="232"/>
      <c r="AE57" s="232"/>
      <c r="AF57" s="334"/>
      <c r="AG57" s="55"/>
      <c r="AM57" s="334"/>
      <c r="AN57" s="232"/>
      <c r="AP57" s="232"/>
      <c r="AQ57" s="232"/>
      <c r="AR57" s="232"/>
      <c r="AS57" s="232"/>
      <c r="AT57" s="232"/>
      <c r="AU57" s="232"/>
      <c r="AV57" s="232"/>
      <c r="AW57" s="232"/>
      <c r="AX57" s="334"/>
      <c r="AY57" s="55"/>
      <c r="BK57" s="55"/>
      <c r="BL57" s="232"/>
      <c r="BM57" s="232"/>
      <c r="BN57" s="232"/>
      <c r="BO57" s="232"/>
      <c r="BP57" s="232"/>
      <c r="BQ57" s="232"/>
      <c r="BR57" s="232"/>
      <c r="BS57" s="232"/>
      <c r="BT57" s="232"/>
      <c r="BU57" s="232"/>
      <c r="BV57" s="298"/>
      <c r="BW57" s="232"/>
      <c r="BX57" s="232"/>
      <c r="BY57" s="55"/>
      <c r="BZ57" s="232"/>
      <c r="CA57" s="334"/>
      <c r="CB57" s="232"/>
      <c r="CM57" s="334"/>
      <c r="CN57" s="55"/>
      <c r="CS57" s="334"/>
      <c r="CT57" s="55"/>
      <c r="CU57" s="232"/>
      <c r="CV57" s="232"/>
      <c r="CW57" s="232"/>
      <c r="CX57" s="232"/>
      <c r="CY57" s="232"/>
      <c r="CZ57" s="232"/>
      <c r="DA57" s="334"/>
      <c r="DB57" s="55"/>
      <c r="DG57" s="334"/>
      <c r="DH57" s="55"/>
      <c r="DI57" s="232"/>
      <c r="DJ57" s="232"/>
      <c r="DK57" s="232"/>
      <c r="DL57" s="232"/>
      <c r="DM57" s="232"/>
      <c r="DN57" s="232"/>
      <c r="DO57" s="232"/>
      <c r="DP57" s="232"/>
      <c r="DQ57" s="334"/>
      <c r="DR57" s="55"/>
      <c r="EC57" s="122"/>
    </row>
    <row r="58" spans="1:133" ht="11.25" customHeight="1" x14ac:dyDescent="0.2">
      <c r="A58" s="55"/>
      <c r="B58" s="232" t="s">
        <v>194</v>
      </c>
      <c r="C58" s="232"/>
      <c r="D58" s="232"/>
      <c r="E58" s="232"/>
      <c r="F58" s="330" t="s">
        <v>91</v>
      </c>
      <c r="H58" s="334"/>
      <c r="I58" s="55"/>
      <c r="J58" s="300" t="s">
        <v>195</v>
      </c>
      <c r="K58" s="300"/>
      <c r="L58" s="300"/>
      <c r="M58" s="300"/>
      <c r="N58" s="300"/>
      <c r="O58" s="300"/>
      <c r="P58" s="300"/>
      <c r="Q58" s="300">
        <v>3</v>
      </c>
      <c r="S58" s="55"/>
      <c r="T58" s="680" t="s">
        <v>197</v>
      </c>
      <c r="U58" s="680"/>
      <c r="V58" s="680"/>
      <c r="W58" s="680"/>
      <c r="X58" s="334"/>
      <c r="Y58" s="55"/>
      <c r="Z58" s="668" t="s">
        <v>19</v>
      </c>
      <c r="AA58" s="661"/>
      <c r="AB58" s="661"/>
      <c r="AC58" s="661"/>
      <c r="AD58" s="661"/>
      <c r="AE58" s="661"/>
      <c r="AF58" s="334"/>
      <c r="AG58" s="55"/>
      <c r="AM58" s="334"/>
      <c r="AN58" s="232"/>
      <c r="AP58" s="29"/>
      <c r="AQ58" s="50"/>
      <c r="AR58" s="29"/>
      <c r="AS58" s="50"/>
      <c r="AT58" s="29"/>
      <c r="AU58" s="50"/>
      <c r="AV58" s="29"/>
      <c r="AW58" s="50"/>
      <c r="AX58" s="334"/>
      <c r="AY58" s="55"/>
      <c r="BJ58" s="334"/>
      <c r="BK58" s="55"/>
      <c r="BL58" s="232" t="s">
        <v>113</v>
      </c>
      <c r="BM58" s="232"/>
      <c r="BN58" s="232"/>
      <c r="BO58" s="232"/>
      <c r="BP58" s="232"/>
      <c r="BQ58" s="232"/>
      <c r="BR58" s="232"/>
      <c r="BS58" s="232"/>
      <c r="BT58" s="232"/>
      <c r="BU58" s="330" t="s">
        <v>89</v>
      </c>
      <c r="BV58" s="298"/>
      <c r="BW58" s="232"/>
      <c r="BX58" s="232"/>
      <c r="BY58" s="55"/>
      <c r="BZ58" s="232"/>
      <c r="CA58" s="334"/>
      <c r="CB58" s="232"/>
      <c r="CC58" t="s">
        <v>195</v>
      </c>
      <c r="CD58" s="232"/>
      <c r="CE58" s="232"/>
      <c r="CF58" s="232"/>
      <c r="CG58" s="232"/>
      <c r="CH58" s="232"/>
      <c r="CI58" s="232"/>
      <c r="CK58" s="232">
        <v>3</v>
      </c>
      <c r="CM58" s="334"/>
      <c r="CN58" s="55"/>
      <c r="CO58" s="680" t="s">
        <v>196</v>
      </c>
      <c r="CP58" s="680"/>
      <c r="CQ58" s="680"/>
      <c r="CR58" s="680"/>
      <c r="CS58" s="334"/>
      <c r="CT58" s="55"/>
      <c r="DA58" s="334"/>
      <c r="DB58" s="55"/>
      <c r="DG58" s="334"/>
      <c r="DH58" s="55"/>
      <c r="DI58" s="232"/>
      <c r="DQ58" s="334"/>
      <c r="DR58" s="55"/>
      <c r="DS58" s="684" t="s">
        <v>73</v>
      </c>
      <c r="DT58" s="684"/>
      <c r="DU58" s="684"/>
      <c r="DV58" s="684"/>
      <c r="DW58" s="684"/>
      <c r="DX58" s="701" t="s">
        <v>91</v>
      </c>
      <c r="DY58" s="29"/>
      <c r="DZ58" s="50"/>
      <c r="EA58" s="29"/>
      <c r="EB58" s="50"/>
      <c r="EC58" s="334"/>
    </row>
    <row r="59" spans="1:133" ht="11.25" customHeight="1" x14ac:dyDescent="0.2">
      <c r="A59" s="55"/>
      <c r="B59" s="232"/>
      <c r="C59" s="232"/>
      <c r="D59" s="232"/>
      <c r="E59" s="232"/>
      <c r="F59" s="232"/>
      <c r="G59" s="232"/>
      <c r="H59" s="334"/>
      <c r="I59" s="300" t="s">
        <v>197</v>
      </c>
      <c r="K59" s="300"/>
      <c r="L59" s="300"/>
      <c r="M59" s="300"/>
      <c r="P59" s="300"/>
      <c r="S59" s="586"/>
      <c r="T59" s="680"/>
      <c r="U59" s="680"/>
      <c r="V59" s="680"/>
      <c r="W59" s="680"/>
      <c r="X59" s="334"/>
      <c r="Y59" s="55"/>
      <c r="Z59" s="232"/>
      <c r="AA59" s="232"/>
      <c r="AB59" s="232"/>
      <c r="AC59" s="232"/>
      <c r="AD59" s="232"/>
      <c r="AE59" s="232"/>
      <c r="AF59" s="334"/>
      <c r="AG59" s="55"/>
      <c r="AH59" s="232"/>
      <c r="AI59" s="232"/>
      <c r="AJ59" s="232"/>
      <c r="AK59" s="232"/>
      <c r="AL59" s="232"/>
      <c r="AM59" s="334"/>
      <c r="AN59" s="232"/>
      <c r="AP59" s="28"/>
      <c r="AQ59" s="52"/>
      <c r="AR59" s="28"/>
      <c r="AS59" s="52"/>
      <c r="AT59" s="28"/>
      <c r="AU59" s="52"/>
      <c r="AV59" s="28"/>
      <c r="AW59" s="52"/>
      <c r="AX59" s="334"/>
      <c r="AY59" s="55"/>
      <c r="BJ59" s="334"/>
      <c r="BK59" s="55"/>
      <c r="BM59" s="594"/>
      <c r="BN59" s="681" t="s">
        <v>1847</v>
      </c>
      <c r="BO59" s="681"/>
      <c r="BP59" s="681"/>
      <c r="BQ59" s="681"/>
      <c r="BR59" s="681"/>
      <c r="BS59" s="681"/>
      <c r="BT59" s="587"/>
      <c r="BU59" s="587"/>
      <c r="BV59" s="595"/>
      <c r="BW59" s="594"/>
      <c r="BX59" s="588"/>
      <c r="BY59" s="591"/>
      <c r="BZ59" s="588"/>
      <c r="CA59" s="592"/>
      <c r="CB59" s="232"/>
      <c r="CL59" s="232"/>
      <c r="CM59" s="334"/>
      <c r="CN59" s="55"/>
      <c r="CO59" s="680"/>
      <c r="CP59" s="680"/>
      <c r="CQ59" s="680"/>
      <c r="CR59" s="680"/>
      <c r="CS59" s="334"/>
      <c r="CT59" s="55"/>
      <c r="DA59" s="334"/>
      <c r="DB59" s="55"/>
      <c r="DC59" s="232"/>
      <c r="DD59" s="232"/>
      <c r="DE59" s="232"/>
      <c r="DF59" s="232"/>
      <c r="DG59" s="334"/>
      <c r="DH59" s="55"/>
      <c r="DI59" s="703" t="s">
        <v>198</v>
      </c>
      <c r="DJ59" s="703"/>
      <c r="DK59" s="703"/>
      <c r="DL59" s="703"/>
      <c r="DM59" s="703"/>
      <c r="DN59" s="703"/>
      <c r="DO59" s="703"/>
      <c r="DP59" s="703"/>
      <c r="DQ59" s="704"/>
      <c r="DR59" s="55"/>
      <c r="DS59" s="684"/>
      <c r="DT59" s="684"/>
      <c r="DU59" s="684"/>
      <c r="DV59" s="684"/>
      <c r="DW59" s="684"/>
      <c r="DX59" s="702"/>
      <c r="DY59" s="28"/>
      <c r="DZ59" s="52"/>
      <c r="EA59" s="28"/>
      <c r="EB59" s="52"/>
      <c r="EC59" s="334"/>
    </row>
    <row r="60" spans="1:133" ht="11.25" customHeight="1" x14ac:dyDescent="0.2">
      <c r="A60" s="55"/>
      <c r="B60" s="711" t="s">
        <v>199</v>
      </c>
      <c r="C60" s="711"/>
      <c r="D60" s="712"/>
      <c r="E60" s="707"/>
      <c r="F60" s="708"/>
      <c r="G60" s="232"/>
      <c r="H60" s="334"/>
      <c r="I60" s="55"/>
      <c r="J60" s="300" t="s">
        <v>200</v>
      </c>
      <c r="K60" s="300"/>
      <c r="L60" s="300"/>
      <c r="N60" s="300"/>
      <c r="P60" s="301"/>
      <c r="Q60" s="300">
        <v>4</v>
      </c>
      <c r="S60" s="123"/>
      <c r="T60" s="680"/>
      <c r="U60" s="680"/>
      <c r="V60" s="680"/>
      <c r="W60" s="680"/>
      <c r="X60" s="334"/>
      <c r="Y60" s="55"/>
      <c r="Z60" s="232"/>
      <c r="AA60" s="232"/>
      <c r="AB60" s="232"/>
      <c r="AC60" s="232"/>
      <c r="AD60" s="232"/>
      <c r="AE60" s="232"/>
      <c r="AF60" s="334"/>
      <c r="AG60" s="55"/>
      <c r="AH60" s="232"/>
      <c r="AI60" s="232"/>
      <c r="AJ60" s="232"/>
      <c r="AK60" s="232"/>
      <c r="AL60" s="232"/>
      <c r="AM60" s="334"/>
      <c r="AN60" s="232"/>
      <c r="AP60" s="663" t="s">
        <v>17</v>
      </c>
      <c r="AQ60" s="663"/>
      <c r="AR60" s="663"/>
      <c r="AS60" s="663"/>
      <c r="AT60" s="663"/>
      <c r="AU60" s="663"/>
      <c r="AV60" s="663"/>
      <c r="AW60" s="663"/>
      <c r="AX60" s="334"/>
      <c r="AY60" s="302"/>
      <c r="BJ60" s="334"/>
      <c r="BK60" s="55"/>
      <c r="BL60" s="594"/>
      <c r="BM60" s="594"/>
      <c r="BN60" s="681"/>
      <c r="BO60" s="681"/>
      <c r="BP60" s="681"/>
      <c r="BQ60" s="681"/>
      <c r="BR60" s="681"/>
      <c r="BS60" s="681"/>
      <c r="BT60" s="587"/>
      <c r="BU60" s="587"/>
      <c r="BV60" s="595"/>
      <c r="BW60" s="594"/>
      <c r="BX60" s="588"/>
      <c r="BY60" s="591"/>
      <c r="BZ60" s="588"/>
      <c r="CA60" s="592"/>
      <c r="CB60" s="232"/>
      <c r="CC60" t="s">
        <v>200</v>
      </c>
      <c r="CD60" s="232"/>
      <c r="CE60" s="232"/>
      <c r="CF60" s="232"/>
      <c r="CG60" s="232"/>
      <c r="CH60" s="232"/>
      <c r="CI60" s="232"/>
      <c r="CK60" s="232">
        <v>4</v>
      </c>
      <c r="CL60" s="232"/>
      <c r="CM60" s="334"/>
      <c r="CN60" s="55"/>
      <c r="CO60" s="680"/>
      <c r="CP60" s="680"/>
      <c r="CQ60" s="680"/>
      <c r="CR60" s="680"/>
      <c r="CS60" s="334"/>
      <c r="CT60" s="55"/>
      <c r="CU60" s="232"/>
      <c r="CV60" s="232"/>
      <c r="CW60" s="232"/>
      <c r="CX60" s="232"/>
      <c r="CY60" s="232"/>
      <c r="CZ60" s="232"/>
      <c r="DA60" s="334"/>
      <c r="DB60" s="55"/>
      <c r="DC60" s="232"/>
      <c r="DD60" s="232"/>
      <c r="DE60" s="232"/>
      <c r="DF60" s="232"/>
      <c r="DG60" s="334"/>
      <c r="DH60" s="55"/>
      <c r="DI60" s="703"/>
      <c r="DJ60" s="703"/>
      <c r="DK60" s="703"/>
      <c r="DL60" s="703"/>
      <c r="DM60" s="703"/>
      <c r="DN60" s="703"/>
      <c r="DO60" s="703"/>
      <c r="DP60" s="703"/>
      <c r="DQ60" s="704"/>
      <c r="DR60" s="302"/>
      <c r="DS60" s="705" t="s">
        <v>198</v>
      </c>
      <c r="DT60" s="705"/>
      <c r="DU60" s="705"/>
      <c r="DV60" s="705"/>
      <c r="DW60" s="705"/>
      <c r="DX60" s="705"/>
      <c r="DY60" s="705"/>
      <c r="DZ60" s="705"/>
      <c r="EA60" s="705"/>
      <c r="EB60" s="705"/>
      <c r="EC60" s="303"/>
    </row>
    <row r="61" spans="1:133" ht="11.25" customHeight="1" x14ac:dyDescent="0.2">
      <c r="A61" s="55"/>
      <c r="B61" s="711"/>
      <c r="C61" s="711"/>
      <c r="D61" s="712"/>
      <c r="E61" s="709"/>
      <c r="F61" s="710"/>
      <c r="G61" s="232"/>
      <c r="H61" s="334"/>
      <c r="I61" s="55"/>
      <c r="J61" s="300"/>
      <c r="K61" s="300"/>
      <c r="L61" s="300"/>
      <c r="N61" s="300"/>
      <c r="P61" s="301"/>
      <c r="Q61" s="300"/>
      <c r="R61" s="232"/>
      <c r="S61" s="123"/>
      <c r="X61" s="334"/>
      <c r="Y61" s="55"/>
      <c r="Z61" s="232"/>
      <c r="AA61" s="232"/>
      <c r="AB61" s="232"/>
      <c r="AC61" s="232"/>
      <c r="AD61" s="232"/>
      <c r="AE61" s="232"/>
      <c r="AF61" s="334"/>
      <c r="AG61" s="55"/>
      <c r="AH61" s="232"/>
      <c r="AI61" s="232"/>
      <c r="AJ61" s="232"/>
      <c r="AK61" s="232"/>
      <c r="AL61" s="232"/>
      <c r="AM61" s="334"/>
      <c r="AN61" s="232"/>
      <c r="AX61" s="334"/>
      <c r="AY61" s="302"/>
      <c r="AZ61" s="215"/>
      <c r="BA61" s="215"/>
      <c r="BB61" s="215"/>
      <c r="BC61" s="215"/>
      <c r="BD61" s="215"/>
      <c r="BE61" s="215"/>
      <c r="BF61" s="215"/>
      <c r="BG61" s="215"/>
      <c r="BH61" s="215"/>
      <c r="BI61" s="215"/>
      <c r="BJ61" s="254"/>
      <c r="BK61" s="55"/>
      <c r="BL61" s="588"/>
      <c r="BM61" s="588"/>
      <c r="BN61" s="588"/>
      <c r="BO61" s="588"/>
      <c r="BP61" s="588"/>
      <c r="BQ61" s="588"/>
      <c r="BR61" s="588"/>
      <c r="BS61" s="588"/>
      <c r="BT61" s="588"/>
      <c r="BU61" s="588"/>
      <c r="BV61" s="589"/>
      <c r="BW61" s="588"/>
      <c r="BX61" s="588"/>
      <c r="BY61" s="591"/>
      <c r="BZ61" s="588"/>
      <c r="CA61" s="592"/>
      <c r="CB61" s="232"/>
      <c r="CL61" s="232"/>
      <c r="CM61" s="334"/>
      <c r="CN61" s="55"/>
      <c r="CS61" s="334"/>
      <c r="CT61" s="55"/>
      <c r="CU61" s="232"/>
      <c r="CV61" s="232"/>
      <c r="CW61" s="232"/>
      <c r="CX61" s="232"/>
      <c r="CY61" s="232"/>
      <c r="CZ61" s="232"/>
      <c r="DA61" s="334"/>
      <c r="DB61" s="55"/>
      <c r="DC61" s="232"/>
      <c r="DD61" s="232"/>
      <c r="DE61" s="232"/>
      <c r="DF61" s="232"/>
      <c r="DG61" s="334"/>
      <c r="DH61" s="55"/>
      <c r="DI61" s="703"/>
      <c r="DJ61" s="703"/>
      <c r="DK61" s="703"/>
      <c r="DL61" s="703"/>
      <c r="DM61" s="703"/>
      <c r="DN61" s="703"/>
      <c r="DO61" s="703"/>
      <c r="DP61" s="703"/>
      <c r="DQ61" s="704"/>
      <c r="DR61" s="302"/>
      <c r="DS61" s="705"/>
      <c r="DT61" s="705"/>
      <c r="DU61" s="705"/>
      <c r="DV61" s="705"/>
      <c r="DW61" s="705"/>
      <c r="DX61" s="705"/>
      <c r="DY61" s="705"/>
      <c r="DZ61" s="705"/>
      <c r="EA61" s="705"/>
      <c r="EB61" s="705"/>
      <c r="EC61" s="303"/>
    </row>
    <row r="62" spans="1:133" ht="6" customHeight="1" x14ac:dyDescent="0.2">
      <c r="A62" s="28"/>
      <c r="B62" s="91"/>
      <c r="C62" s="91"/>
      <c r="D62" s="91"/>
      <c r="E62" s="91"/>
      <c r="F62" s="91"/>
      <c r="G62" s="91"/>
      <c r="H62" s="52"/>
      <c r="I62" s="28"/>
      <c r="J62" s="232"/>
      <c r="K62" s="232"/>
      <c r="L62" s="232"/>
      <c r="M62" s="232"/>
      <c r="N62" s="232"/>
      <c r="O62" s="232"/>
      <c r="P62" s="232"/>
      <c r="Q62" s="232"/>
      <c r="R62" s="91"/>
      <c r="S62" s="28"/>
      <c r="T62" s="91"/>
      <c r="U62" s="91"/>
      <c r="V62" s="91"/>
      <c r="W62" s="91"/>
      <c r="X62" s="52"/>
      <c r="Y62" s="28"/>
      <c r="Z62" s="91"/>
      <c r="AA62" s="91"/>
      <c r="AB62" s="91"/>
      <c r="AC62" s="91"/>
      <c r="AD62" s="91"/>
      <c r="AE62" s="91"/>
      <c r="AF62" s="52"/>
      <c r="AG62" s="28"/>
      <c r="AH62" s="91"/>
      <c r="AI62" s="91"/>
      <c r="AJ62" s="91"/>
      <c r="AK62" s="91"/>
      <c r="AL62" s="91"/>
      <c r="AM62" s="52"/>
      <c r="AN62" s="91"/>
      <c r="AO62" s="91"/>
      <c r="AP62" s="91"/>
      <c r="AQ62" s="91"/>
      <c r="AR62" s="91"/>
      <c r="AS62" s="91"/>
      <c r="AT62" s="91"/>
      <c r="AU62" s="91"/>
      <c r="AV62" s="91"/>
      <c r="AW62" s="91"/>
      <c r="AX62" s="52"/>
      <c r="AY62" s="28"/>
      <c r="AZ62" s="91"/>
      <c r="BA62" s="91"/>
      <c r="BB62" s="91"/>
      <c r="BC62" s="91"/>
      <c r="BD62" s="91"/>
      <c r="BE62" s="91"/>
      <c r="BF62" s="91"/>
      <c r="BG62" s="91"/>
      <c r="BH62" s="91"/>
      <c r="BI62" s="91"/>
      <c r="BJ62" s="52"/>
      <c r="BK62" s="28"/>
      <c r="BL62" s="91"/>
      <c r="BM62" s="91"/>
      <c r="BN62" s="91"/>
      <c r="BO62" s="91"/>
      <c r="BP62" s="91"/>
      <c r="BQ62" s="91"/>
      <c r="BR62" s="91"/>
      <c r="BS62" s="91"/>
      <c r="BT62" s="91"/>
      <c r="BU62" s="91"/>
      <c r="BV62" s="299"/>
      <c r="BW62" s="232"/>
      <c r="BX62" s="232"/>
      <c r="BY62" s="28"/>
      <c r="BZ62" s="91"/>
      <c r="CA62" s="52"/>
      <c r="CB62" s="91"/>
      <c r="CC62" s="91"/>
      <c r="CD62" s="91"/>
      <c r="CE62" s="91"/>
      <c r="CF62" s="91"/>
      <c r="CG62" s="91"/>
      <c r="CH62" s="91"/>
      <c r="CI62" s="91"/>
      <c r="CJ62" s="91"/>
      <c r="CK62" s="91"/>
      <c r="CL62" s="91"/>
      <c r="CM62" s="52"/>
      <c r="CN62" s="28"/>
      <c r="CO62" s="91"/>
      <c r="CP62" s="91"/>
      <c r="CQ62" s="91"/>
      <c r="CR62" s="91"/>
      <c r="CS62" s="52"/>
      <c r="CT62" s="28"/>
      <c r="CU62" s="91"/>
      <c r="CV62" s="91"/>
      <c r="CW62" s="91"/>
      <c r="CX62" s="91"/>
      <c r="CY62" s="91"/>
      <c r="CZ62" s="91"/>
      <c r="DA62" s="52"/>
      <c r="DB62" s="28"/>
      <c r="DC62" s="91"/>
      <c r="DD62" s="91"/>
      <c r="DE62" s="91"/>
      <c r="DF62" s="91"/>
      <c r="DG62" s="52"/>
      <c r="DH62" s="28"/>
      <c r="DI62" s="91"/>
      <c r="DJ62" s="91"/>
      <c r="DK62" s="91"/>
      <c r="DL62" s="91"/>
      <c r="DM62" s="91"/>
      <c r="DN62" s="91"/>
      <c r="DO62" s="91"/>
      <c r="DP62" s="91"/>
      <c r="DQ62" s="52"/>
      <c r="DR62" s="28"/>
      <c r="DS62" s="91"/>
      <c r="DT62" s="91"/>
      <c r="DU62" s="91"/>
      <c r="DV62" s="91"/>
      <c r="DW62" s="91"/>
      <c r="DX62" s="91"/>
      <c r="DY62" s="91"/>
      <c r="DZ62" s="91"/>
      <c r="EA62" s="91"/>
      <c r="EB62" s="91"/>
      <c r="EC62" s="52"/>
    </row>
    <row r="63" spans="1:133" ht="6" customHeight="1" x14ac:dyDescent="0.2">
      <c r="A63" s="29"/>
      <c r="B63" s="18"/>
      <c r="C63" s="18"/>
      <c r="D63" s="18"/>
      <c r="E63" s="18"/>
      <c r="F63" s="18"/>
      <c r="G63" s="18"/>
      <c r="H63" s="50"/>
      <c r="I63" s="29"/>
      <c r="J63" s="18"/>
      <c r="K63" s="18"/>
      <c r="L63" s="18"/>
      <c r="M63" s="18"/>
      <c r="N63" s="18"/>
      <c r="O63" s="18"/>
      <c r="P63" s="18"/>
      <c r="Q63" s="18"/>
      <c r="R63" s="18"/>
      <c r="S63" s="29"/>
      <c r="T63" s="18"/>
      <c r="U63" s="18"/>
      <c r="V63" s="18"/>
      <c r="W63" s="18"/>
      <c r="X63" s="50"/>
      <c r="Y63" s="29"/>
      <c r="Z63" s="18"/>
      <c r="AA63" s="18"/>
      <c r="AB63" s="18"/>
      <c r="AC63" s="18"/>
      <c r="AD63" s="18"/>
      <c r="AE63" s="18"/>
      <c r="AF63" s="50"/>
      <c r="AG63" s="29"/>
      <c r="AH63" s="18"/>
      <c r="AI63" s="18"/>
      <c r="AJ63" s="18"/>
      <c r="AK63" s="18"/>
      <c r="AL63" s="18"/>
      <c r="AM63" s="50"/>
      <c r="AN63" s="18"/>
      <c r="AO63" s="18"/>
      <c r="AP63" s="18"/>
      <c r="AQ63" s="18"/>
      <c r="AR63" s="18"/>
      <c r="AS63" s="18"/>
      <c r="AT63" s="18"/>
      <c r="AU63" s="18"/>
      <c r="AV63" s="18"/>
      <c r="AW63" s="18"/>
      <c r="AX63" s="50"/>
      <c r="AY63" s="29"/>
      <c r="AZ63" s="18"/>
      <c r="BA63" s="18"/>
      <c r="BB63" s="18"/>
      <c r="BC63" s="18"/>
      <c r="BD63" s="18"/>
      <c r="BE63" s="18"/>
      <c r="BF63" s="18"/>
      <c r="BG63" s="18"/>
      <c r="BH63" s="18"/>
      <c r="BI63" s="18"/>
      <c r="BJ63" s="18"/>
      <c r="BK63" s="29"/>
      <c r="BL63" s="18"/>
      <c r="BM63" s="18"/>
      <c r="BN63" s="18"/>
      <c r="BO63" s="18"/>
      <c r="BP63" s="18"/>
      <c r="BQ63" s="18"/>
      <c r="BR63" s="18"/>
      <c r="BS63" s="18"/>
      <c r="BT63" s="18"/>
      <c r="BU63" s="18"/>
      <c r="BV63" s="585"/>
      <c r="BW63" s="232"/>
      <c r="BX63" s="334"/>
      <c r="BY63" s="29"/>
      <c r="BZ63" s="18"/>
      <c r="CA63" s="50"/>
      <c r="CB63" s="18"/>
      <c r="CC63" s="18"/>
      <c r="CD63" s="18"/>
      <c r="CE63" s="18"/>
      <c r="CF63" s="18"/>
      <c r="CG63" s="18"/>
      <c r="CH63" s="18"/>
      <c r="CI63" s="18"/>
      <c r="CJ63" s="18"/>
      <c r="CK63" s="18"/>
      <c r="CL63" s="18"/>
      <c r="CM63" s="50"/>
      <c r="CN63" s="29"/>
      <c r="CO63" s="18"/>
      <c r="CP63" s="18"/>
      <c r="CQ63" s="18"/>
      <c r="CR63" s="18"/>
      <c r="CS63" s="50"/>
      <c r="CT63" s="29"/>
      <c r="CU63" s="18"/>
      <c r="CV63" s="18"/>
      <c r="CW63" s="18"/>
      <c r="CX63" s="18"/>
      <c r="CY63" s="18"/>
      <c r="CZ63" s="18"/>
      <c r="DA63" s="50"/>
      <c r="DB63" s="29"/>
      <c r="DC63" s="18"/>
      <c r="DD63" s="18"/>
      <c r="DE63" s="18"/>
      <c r="DF63" s="18"/>
      <c r="DG63" s="50"/>
      <c r="DH63" s="29"/>
      <c r="DI63" s="18"/>
      <c r="DJ63" s="18"/>
      <c r="DK63" s="18"/>
      <c r="DL63" s="18"/>
      <c r="DM63" s="18"/>
      <c r="DN63" s="18"/>
      <c r="DO63" s="18"/>
      <c r="DP63" s="18"/>
      <c r="DQ63" s="50"/>
      <c r="DR63" s="29"/>
      <c r="DS63" s="18"/>
      <c r="DT63" s="18"/>
      <c r="DU63" s="18"/>
      <c r="DV63" s="18"/>
      <c r="DW63" s="18"/>
      <c r="DX63" s="18"/>
      <c r="DY63" s="18"/>
      <c r="DZ63" s="18"/>
      <c r="EA63" s="18"/>
      <c r="EB63" s="18"/>
      <c r="EC63" s="50"/>
    </row>
    <row r="64" spans="1:133" x14ac:dyDescent="0.2">
      <c r="A64" s="55"/>
      <c r="B64" s="330" t="s">
        <v>69</v>
      </c>
      <c r="C64" s="232"/>
      <c r="D64" s="232"/>
      <c r="E64" s="232"/>
      <c r="F64" s="232"/>
      <c r="G64" s="232"/>
      <c r="H64" s="334"/>
      <c r="I64" s="55"/>
      <c r="J64" s="300" t="s">
        <v>180</v>
      </c>
      <c r="K64" s="300"/>
      <c r="L64" s="300"/>
      <c r="M64" s="300"/>
      <c r="N64" s="300"/>
      <c r="O64" s="300"/>
      <c r="P64" s="300"/>
      <c r="Q64" s="300">
        <v>1</v>
      </c>
      <c r="R64" s="232"/>
      <c r="S64" s="55"/>
      <c r="T64" s="232" t="s">
        <v>112</v>
      </c>
      <c r="U64" s="232"/>
      <c r="V64" s="232"/>
      <c r="W64" s="330" t="s">
        <v>87</v>
      </c>
      <c r="X64" s="334"/>
      <c r="Y64" s="55"/>
      <c r="Z64" s="330"/>
      <c r="AA64" s="232"/>
      <c r="AB64" s="232"/>
      <c r="AC64" s="232"/>
      <c r="AD64" s="232"/>
      <c r="AE64" s="232"/>
      <c r="AF64" s="334"/>
      <c r="AG64" s="55"/>
      <c r="AH64" s="232"/>
      <c r="AI64" s="232"/>
      <c r="AJ64" s="232"/>
      <c r="AK64" s="232"/>
      <c r="AL64" s="232"/>
      <c r="AM64" s="334"/>
      <c r="AN64" s="232"/>
      <c r="AO64" s="674" t="s">
        <v>15</v>
      </c>
      <c r="AP64" s="674"/>
      <c r="AQ64" s="674"/>
      <c r="AR64" s="674"/>
      <c r="AS64" s="674"/>
      <c r="AT64" s="29"/>
      <c r="AU64" s="50"/>
      <c r="AV64" s="29"/>
      <c r="AW64" s="50"/>
      <c r="AX64" s="334"/>
      <c r="AY64" s="55"/>
      <c r="AZ64" s="684" t="s">
        <v>181</v>
      </c>
      <c r="BA64" s="684"/>
      <c r="BB64" s="684"/>
      <c r="BC64" s="684"/>
      <c r="BD64" s="684"/>
      <c r="BE64" s="701" t="s">
        <v>87</v>
      </c>
      <c r="BF64" s="29"/>
      <c r="BG64" s="50"/>
      <c r="BH64" s="29"/>
      <c r="BI64" s="50"/>
      <c r="BJ64" s="232"/>
      <c r="BK64" s="55"/>
      <c r="BL64" s="232" t="s">
        <v>112</v>
      </c>
      <c r="BM64" s="232"/>
      <c r="BN64" s="232"/>
      <c r="BO64" s="232"/>
      <c r="BP64" s="232"/>
      <c r="BQ64" s="232"/>
      <c r="BR64" s="232"/>
      <c r="BS64" s="232"/>
      <c r="BT64" s="232"/>
      <c r="BU64" s="330" t="s">
        <v>87</v>
      </c>
      <c r="BV64" s="298"/>
      <c r="BW64" s="232"/>
      <c r="BX64" s="232"/>
      <c r="BY64" s="55"/>
      <c r="BZ64" s="330" t="s">
        <v>69</v>
      </c>
      <c r="CA64" s="334"/>
      <c r="CB64" s="232"/>
      <c r="CC64" s="300" t="s">
        <v>180</v>
      </c>
      <c r="CD64" s="300"/>
      <c r="CE64" s="300"/>
      <c r="CF64" s="300"/>
      <c r="CG64" s="300"/>
      <c r="CH64" s="300"/>
      <c r="CI64" s="300"/>
      <c r="CJ64" s="300"/>
      <c r="CK64" s="300">
        <v>1</v>
      </c>
      <c r="CM64" s="334"/>
      <c r="CN64" s="55"/>
      <c r="CO64" s="232" t="s">
        <v>112</v>
      </c>
      <c r="CP64" s="232"/>
      <c r="CQ64" s="232"/>
      <c r="CR64" s="330" t="s">
        <v>87</v>
      </c>
      <c r="CS64" s="334"/>
      <c r="CT64" s="55"/>
      <c r="CU64" s="668" t="s">
        <v>182</v>
      </c>
      <c r="CV64" s="668"/>
      <c r="CW64" s="668"/>
      <c r="CX64" s="668"/>
      <c r="CY64" s="668"/>
      <c r="CZ64" s="668"/>
      <c r="DA64" s="334"/>
      <c r="DB64" s="55"/>
      <c r="DC64" s="232" t="s">
        <v>112</v>
      </c>
      <c r="DD64" s="232"/>
      <c r="DE64" s="232"/>
      <c r="DF64" s="330" t="s">
        <v>87</v>
      </c>
      <c r="DG64" s="334"/>
      <c r="DH64" s="55"/>
      <c r="DI64" s="668" t="s">
        <v>183</v>
      </c>
      <c r="DJ64" s="668"/>
      <c r="DK64" s="668"/>
      <c r="DL64" s="668"/>
      <c r="DM64" s="668"/>
      <c r="DN64" s="668"/>
      <c r="DO64" s="668"/>
      <c r="DP64" s="668"/>
      <c r="DQ64" s="334"/>
      <c r="DR64" s="55"/>
      <c r="DS64" s="684" t="s">
        <v>184</v>
      </c>
      <c r="DT64" s="684"/>
      <c r="DU64" s="684"/>
      <c r="DV64" s="684"/>
      <c r="DW64" s="684"/>
      <c r="DX64" s="701" t="s">
        <v>87</v>
      </c>
      <c r="DY64" s="29"/>
      <c r="DZ64" s="50"/>
      <c r="EA64" s="29"/>
      <c r="EB64" s="50"/>
      <c r="EC64" s="334"/>
    </row>
    <row r="65" spans="1:133" ht="10" customHeight="1" x14ac:dyDescent="0.2">
      <c r="A65" s="55"/>
      <c r="B65" s="232" t="s">
        <v>185</v>
      </c>
      <c r="C65" s="232"/>
      <c r="D65" s="232"/>
      <c r="E65" s="232"/>
      <c r="F65" s="330" t="s">
        <v>87</v>
      </c>
      <c r="H65" s="334"/>
      <c r="I65" s="55"/>
      <c r="J65" s="300"/>
      <c r="K65" s="300"/>
      <c r="L65" s="300"/>
      <c r="N65" s="300"/>
      <c r="P65" s="301" t="s">
        <v>186</v>
      </c>
      <c r="Q65" s="300"/>
      <c r="R65" s="232"/>
      <c r="S65" s="55"/>
      <c r="T65" s="232"/>
      <c r="U65" s="232"/>
      <c r="V65" s="232"/>
      <c r="W65" s="232"/>
      <c r="X65" s="334"/>
      <c r="Y65" s="55"/>
      <c r="Z65" s="232"/>
      <c r="AA65" s="232"/>
      <c r="AB65" s="232"/>
      <c r="AC65" s="232"/>
      <c r="AD65" s="232"/>
      <c r="AE65" s="232"/>
      <c r="AF65" s="334"/>
      <c r="AG65" s="55"/>
      <c r="AH65" s="232" t="s">
        <v>187</v>
      </c>
      <c r="AI65" s="232"/>
      <c r="AJ65" s="232"/>
      <c r="AK65" s="232"/>
      <c r="AL65" s="330" t="s">
        <v>87</v>
      </c>
      <c r="AM65" s="334"/>
      <c r="AN65" s="232"/>
      <c r="AO65" s="674"/>
      <c r="AP65" s="674"/>
      <c r="AQ65" s="674"/>
      <c r="AR65" s="674"/>
      <c r="AS65" s="674"/>
      <c r="AT65" s="28"/>
      <c r="AU65" s="52"/>
      <c r="AV65" s="28"/>
      <c r="AW65" s="52"/>
      <c r="AX65" s="334"/>
      <c r="AY65" s="55"/>
      <c r="AZ65" s="684"/>
      <c r="BA65" s="684"/>
      <c r="BB65" s="684"/>
      <c r="BC65" s="684"/>
      <c r="BD65" s="684"/>
      <c r="BE65" s="702"/>
      <c r="BF65" s="28"/>
      <c r="BG65" s="52"/>
      <c r="BH65" s="28"/>
      <c r="BI65" s="52"/>
      <c r="BJ65" s="232"/>
      <c r="BK65" s="55"/>
      <c r="BM65" s="594"/>
      <c r="BN65" s="681" t="s">
        <v>188</v>
      </c>
      <c r="BO65" s="681"/>
      <c r="BP65" s="681"/>
      <c r="BQ65" s="681"/>
      <c r="BR65" s="681"/>
      <c r="BS65" s="681"/>
      <c r="BT65" s="587"/>
      <c r="BU65" s="587"/>
      <c r="BV65" s="595"/>
      <c r="BW65" s="594"/>
      <c r="BX65" s="588"/>
      <c r="BY65" s="591"/>
      <c r="BZ65" s="588"/>
      <c r="CA65" s="592"/>
      <c r="CB65" s="232"/>
      <c r="CC65" s="300"/>
      <c r="CD65" s="300"/>
      <c r="CE65" s="300"/>
      <c r="CG65" s="300"/>
      <c r="CI65" s="301"/>
      <c r="CJ65" s="301"/>
      <c r="CK65" s="300"/>
      <c r="CM65" s="334"/>
      <c r="CN65" s="55"/>
      <c r="CO65" s="232"/>
      <c r="CP65" s="232"/>
      <c r="CQ65" s="232"/>
      <c r="CR65" s="232"/>
      <c r="CS65" s="334"/>
      <c r="CT65" s="55"/>
      <c r="CU65" s="668" t="s">
        <v>73</v>
      </c>
      <c r="CV65" s="668"/>
      <c r="CW65" s="668"/>
      <c r="CX65" s="668"/>
      <c r="CY65" s="668"/>
      <c r="CZ65" s="668"/>
      <c r="DA65" s="334"/>
      <c r="DB65" s="55"/>
      <c r="DC65" s="232"/>
      <c r="DD65" s="232"/>
      <c r="DE65" s="232"/>
      <c r="DF65" s="232"/>
      <c r="DG65" s="334"/>
      <c r="DH65" s="55"/>
      <c r="DI65" s="668" t="s">
        <v>189</v>
      </c>
      <c r="DJ65" s="668"/>
      <c r="DK65" s="668"/>
      <c r="DL65" s="668"/>
      <c r="DM65" s="668"/>
      <c r="DN65" s="668"/>
      <c r="DO65" s="668"/>
      <c r="DP65" s="668"/>
      <c r="DQ65" s="334"/>
      <c r="DR65" s="55"/>
      <c r="DS65" s="684"/>
      <c r="DT65" s="684"/>
      <c r="DU65" s="684"/>
      <c r="DV65" s="684"/>
      <c r="DW65" s="684"/>
      <c r="DX65" s="702"/>
      <c r="DY65" s="28"/>
      <c r="DZ65" s="52"/>
      <c r="EA65" s="28"/>
      <c r="EB65" s="52"/>
      <c r="EC65" s="334"/>
    </row>
    <row r="66" spans="1:133" ht="6" customHeight="1" x14ac:dyDescent="0.2">
      <c r="A66" s="55"/>
      <c r="B66" s="232"/>
      <c r="C66" s="232"/>
      <c r="D66" s="232"/>
      <c r="E66" s="232"/>
      <c r="F66" s="232"/>
      <c r="H66" s="334"/>
      <c r="I66" s="55"/>
      <c r="R66" s="232"/>
      <c r="S66" s="55"/>
      <c r="X66" s="334"/>
      <c r="Y66" s="55"/>
      <c r="Z66" s="232"/>
      <c r="AA66" s="232"/>
      <c r="AB66" s="232"/>
      <c r="AC66" s="232"/>
      <c r="AD66" s="232"/>
      <c r="AE66" s="232"/>
      <c r="AF66" s="334"/>
      <c r="AG66" s="55"/>
      <c r="AH66" s="232"/>
      <c r="AI66" s="232"/>
      <c r="AJ66" s="232"/>
      <c r="AK66" s="232"/>
      <c r="AL66" s="232"/>
      <c r="AM66" s="334"/>
      <c r="AN66" s="232"/>
      <c r="AO66" s="232"/>
      <c r="AP66" s="232"/>
      <c r="AQ66" s="232"/>
      <c r="AR66" s="232"/>
      <c r="AT66" s="232"/>
      <c r="AU66" s="232"/>
      <c r="AV66" s="232"/>
      <c r="AW66" s="232"/>
      <c r="AX66" s="334"/>
      <c r="AY66" s="55"/>
      <c r="AZ66" s="232"/>
      <c r="BA66" s="232"/>
      <c r="BB66" s="232"/>
      <c r="BC66" s="232"/>
      <c r="BD66" s="232"/>
      <c r="BE66" s="232"/>
      <c r="BF66" s="232"/>
      <c r="BG66" s="232"/>
      <c r="BH66" s="232"/>
      <c r="BI66" s="232"/>
      <c r="BJ66" s="232"/>
      <c r="BK66" s="55"/>
      <c r="BL66" s="594"/>
      <c r="BM66" s="594"/>
      <c r="BN66" s="681"/>
      <c r="BO66" s="681"/>
      <c r="BP66" s="681"/>
      <c r="BQ66" s="681"/>
      <c r="BR66" s="681"/>
      <c r="BS66" s="681"/>
      <c r="BT66" s="587"/>
      <c r="BU66" s="587"/>
      <c r="BV66" s="595"/>
      <c r="BW66" s="594"/>
      <c r="BX66" s="588"/>
      <c r="BY66" s="591"/>
      <c r="BZ66" s="588"/>
      <c r="CA66" s="592"/>
      <c r="CB66" s="232"/>
      <c r="CC66" s="295"/>
      <c r="CD66" s="295"/>
      <c r="CE66" s="295"/>
      <c r="CF66" s="295"/>
      <c r="CG66" s="295"/>
      <c r="CH66" s="295"/>
      <c r="CI66" s="295"/>
      <c r="CJ66" s="295"/>
      <c r="CL66" s="232"/>
      <c r="CM66" s="334"/>
      <c r="CN66" s="55"/>
      <c r="CS66" s="334"/>
      <c r="CT66" s="55"/>
      <c r="CU66" s="232"/>
      <c r="CV66" s="232"/>
      <c r="CW66" s="232"/>
      <c r="CX66" s="232"/>
      <c r="CY66" s="232"/>
      <c r="CZ66" s="232"/>
      <c r="DA66" s="334"/>
      <c r="DB66" s="55"/>
      <c r="DG66" s="334"/>
      <c r="DH66" s="55"/>
      <c r="DI66" s="232"/>
      <c r="DJ66" s="232"/>
      <c r="DK66" s="232"/>
      <c r="DL66" s="232"/>
      <c r="DM66" s="232"/>
      <c r="DN66" s="232"/>
      <c r="DO66" s="232"/>
      <c r="DP66" s="232"/>
      <c r="DQ66" s="334"/>
      <c r="DR66" s="55"/>
      <c r="DS66" s="232"/>
      <c r="DT66" s="232"/>
      <c r="DU66" s="232"/>
      <c r="DV66" s="232"/>
      <c r="DW66" s="232"/>
      <c r="DX66" s="232"/>
      <c r="DY66" s="232"/>
      <c r="DZ66" s="232"/>
      <c r="EA66" s="232"/>
      <c r="EB66" s="232"/>
      <c r="EC66" s="334"/>
    </row>
    <row r="67" spans="1:133" x14ac:dyDescent="0.2">
      <c r="A67" s="55"/>
      <c r="B67" s="232" t="s">
        <v>190</v>
      </c>
      <c r="C67" s="232"/>
      <c r="D67" s="232"/>
      <c r="E67" s="232"/>
      <c r="F67" s="330" t="s">
        <v>89</v>
      </c>
      <c r="H67" s="334"/>
      <c r="I67" s="55"/>
      <c r="R67" s="232"/>
      <c r="S67" s="55"/>
      <c r="T67" s="232" t="s">
        <v>113</v>
      </c>
      <c r="U67" s="232"/>
      <c r="V67" s="232"/>
      <c r="W67" s="330" t="s">
        <v>89</v>
      </c>
      <c r="X67" s="334"/>
      <c r="Y67" s="55"/>
      <c r="AA67" s="232"/>
      <c r="AB67" s="232"/>
      <c r="AC67" s="232"/>
      <c r="AD67" s="232"/>
      <c r="AE67" s="232"/>
      <c r="AF67" s="334"/>
      <c r="AG67" s="55"/>
      <c r="AM67" s="334"/>
      <c r="AN67" s="232"/>
      <c r="AO67" s="674" t="s">
        <v>16</v>
      </c>
      <c r="AP67" s="674"/>
      <c r="AQ67" s="674"/>
      <c r="AR67" s="674"/>
      <c r="AS67" s="674"/>
      <c r="AT67" s="29"/>
      <c r="AU67" s="50"/>
      <c r="AV67" s="29"/>
      <c r="AW67" s="50"/>
      <c r="AX67" s="334"/>
      <c r="AY67" s="55"/>
      <c r="AZ67" s="684" t="s">
        <v>191</v>
      </c>
      <c r="BA67" s="684"/>
      <c r="BB67" s="684"/>
      <c r="BC67" s="684"/>
      <c r="BD67" s="684"/>
      <c r="BE67" s="701" t="s">
        <v>89</v>
      </c>
      <c r="BF67" s="29"/>
      <c r="BG67" s="50"/>
      <c r="BH67" s="29"/>
      <c r="BI67" s="50"/>
      <c r="BJ67" s="232"/>
      <c r="BK67" s="55"/>
      <c r="BL67" s="594"/>
      <c r="BM67" s="594"/>
      <c r="BN67" s="681"/>
      <c r="BO67" s="681"/>
      <c r="BP67" s="681"/>
      <c r="BQ67" s="681"/>
      <c r="BR67" s="681"/>
      <c r="BS67" s="681"/>
      <c r="BT67" s="587"/>
      <c r="BU67" s="587"/>
      <c r="BV67" s="595"/>
      <c r="BW67" s="594"/>
      <c r="BX67" s="588"/>
      <c r="BY67" s="591"/>
      <c r="BZ67" s="588"/>
      <c r="CA67" s="592"/>
      <c r="CB67" s="232"/>
      <c r="CC67" s="295"/>
      <c r="CD67" s="295"/>
      <c r="CE67" s="295"/>
      <c r="CF67" s="295"/>
      <c r="CG67" s="295"/>
      <c r="CH67" s="295"/>
      <c r="CI67" s="295"/>
      <c r="CJ67" s="295"/>
      <c r="CM67" s="334"/>
      <c r="CN67" s="55"/>
      <c r="CO67" s="232" t="s">
        <v>113</v>
      </c>
      <c r="CP67" s="232"/>
      <c r="CQ67" s="232"/>
      <c r="CR67" s="330" t="s">
        <v>89</v>
      </c>
      <c r="CS67" s="334"/>
      <c r="CT67" s="55"/>
      <c r="CU67" s="232"/>
      <c r="CV67" s="29"/>
      <c r="CW67" s="50"/>
      <c r="CX67" s="29"/>
      <c r="CY67" s="50"/>
      <c r="DA67" s="334"/>
      <c r="DB67" s="55"/>
      <c r="DC67" s="232" t="s">
        <v>113</v>
      </c>
      <c r="DD67" s="232"/>
      <c r="DE67" s="232"/>
      <c r="DF67" s="330" t="s">
        <v>89</v>
      </c>
      <c r="DG67" s="334"/>
      <c r="DH67" s="55"/>
      <c r="DI67" s="232"/>
      <c r="DJ67" s="232"/>
      <c r="DK67" s="29"/>
      <c r="DL67" s="50"/>
      <c r="DM67" s="29"/>
      <c r="DN67" s="50"/>
      <c r="DO67" s="232"/>
      <c r="DP67" s="232"/>
      <c r="DQ67" s="334"/>
      <c r="DR67" s="55"/>
      <c r="DS67" s="684" t="s">
        <v>191</v>
      </c>
      <c r="DT67" s="684"/>
      <c r="DU67" s="684"/>
      <c r="DV67" s="684"/>
      <c r="DW67" s="684"/>
      <c r="DX67" s="701" t="s">
        <v>89</v>
      </c>
      <c r="DY67" s="29"/>
      <c r="DZ67" s="50"/>
      <c r="EA67" s="29"/>
      <c r="EB67" s="50"/>
      <c r="EC67" s="334"/>
    </row>
    <row r="68" spans="1:133" x14ac:dyDescent="0.2">
      <c r="A68" s="55"/>
      <c r="B68" s="232"/>
      <c r="C68" s="232"/>
      <c r="D68" s="232"/>
      <c r="E68" s="232"/>
      <c r="F68" s="232"/>
      <c r="H68" s="334"/>
      <c r="I68" s="55"/>
      <c r="J68" s="300" t="s">
        <v>192</v>
      </c>
      <c r="K68" s="300"/>
      <c r="L68" s="300"/>
      <c r="M68" s="300"/>
      <c r="N68" s="300"/>
      <c r="O68" s="300"/>
      <c r="P68" s="300"/>
      <c r="Q68" s="300">
        <v>2</v>
      </c>
      <c r="R68" s="232"/>
      <c r="S68" s="55"/>
      <c r="T68" s="232"/>
      <c r="U68" s="232"/>
      <c r="V68" s="232"/>
      <c r="W68" s="232"/>
      <c r="X68" s="334"/>
      <c r="Y68" s="55"/>
      <c r="Z68" s="678"/>
      <c r="AA68" s="679"/>
      <c r="AB68" s="679"/>
      <c r="AC68" s="679"/>
      <c r="AD68" s="679"/>
      <c r="AE68" s="679"/>
      <c r="AF68" s="334"/>
      <c r="AG68" s="55"/>
      <c r="AH68" s="232" t="s">
        <v>193</v>
      </c>
      <c r="AI68" s="232"/>
      <c r="AJ68" s="232"/>
      <c r="AK68" s="232"/>
      <c r="AL68" s="330" t="s">
        <v>89</v>
      </c>
      <c r="AM68" s="334"/>
      <c r="AN68" s="232"/>
      <c r="AO68" s="674"/>
      <c r="AP68" s="674"/>
      <c r="AQ68" s="674"/>
      <c r="AR68" s="674"/>
      <c r="AS68" s="674"/>
      <c r="AT68" s="28"/>
      <c r="AU68" s="52"/>
      <c r="AV68" s="28"/>
      <c r="AW68" s="52"/>
      <c r="AX68" s="334"/>
      <c r="AY68" s="55"/>
      <c r="AZ68" s="684"/>
      <c r="BA68" s="684"/>
      <c r="BB68" s="684"/>
      <c r="BC68" s="684"/>
      <c r="BD68" s="684"/>
      <c r="BE68" s="702"/>
      <c r="BF68" s="28"/>
      <c r="BG68" s="52"/>
      <c r="BH68" s="28"/>
      <c r="BI68" s="52"/>
      <c r="BJ68" s="232"/>
      <c r="BK68" s="55"/>
      <c r="BV68" s="298"/>
      <c r="BW68" s="232"/>
      <c r="BX68" s="232"/>
      <c r="BY68" s="55"/>
      <c r="BZ68" s="232"/>
      <c r="CA68" s="334"/>
      <c r="CB68" s="232"/>
      <c r="CC68" t="s">
        <v>192</v>
      </c>
      <c r="CK68">
        <v>2</v>
      </c>
      <c r="CM68" s="334"/>
      <c r="CN68" s="55"/>
      <c r="CO68" s="232"/>
      <c r="CP68" s="232"/>
      <c r="CQ68" s="232"/>
      <c r="CR68" s="232"/>
      <c r="CS68" s="334"/>
      <c r="CT68" s="55"/>
      <c r="CU68" s="232"/>
      <c r="CV68" s="28"/>
      <c r="CW68" s="52"/>
      <c r="CX68" s="28"/>
      <c r="CY68" s="52"/>
      <c r="DA68" s="334"/>
      <c r="DB68" s="55"/>
      <c r="DG68" s="334"/>
      <c r="DH68" s="55"/>
      <c r="DI68" s="232"/>
      <c r="DJ68" s="232"/>
      <c r="DK68" s="28"/>
      <c r="DL68" s="52"/>
      <c r="DM68" s="28"/>
      <c r="DN68" s="52"/>
      <c r="DO68" s="232"/>
      <c r="DP68" s="232"/>
      <c r="DQ68" s="334"/>
      <c r="DR68" s="55"/>
      <c r="DS68" s="684"/>
      <c r="DT68" s="684"/>
      <c r="DU68" s="684"/>
      <c r="DV68" s="684"/>
      <c r="DW68" s="684"/>
      <c r="DX68" s="702"/>
      <c r="DY68" s="28"/>
      <c r="DZ68" s="52"/>
      <c r="EA68" s="28"/>
      <c r="EB68" s="52"/>
      <c r="EC68" s="334"/>
    </row>
    <row r="69" spans="1:133" ht="6" customHeight="1" x14ac:dyDescent="0.2">
      <c r="A69" s="55"/>
      <c r="B69" s="232"/>
      <c r="C69" s="232"/>
      <c r="D69" s="232"/>
      <c r="E69" s="232"/>
      <c r="F69" s="232"/>
      <c r="H69" s="334"/>
      <c r="I69" s="55"/>
      <c r="R69" s="232"/>
      <c r="S69" s="55"/>
      <c r="X69" s="334"/>
      <c r="Y69" s="55"/>
      <c r="Z69" s="232"/>
      <c r="AA69" s="232"/>
      <c r="AB69" s="232"/>
      <c r="AC69" s="232"/>
      <c r="AD69" s="232"/>
      <c r="AE69" s="232"/>
      <c r="AF69" s="334"/>
      <c r="AG69" s="55"/>
      <c r="AM69" s="334"/>
      <c r="AN69" s="232"/>
      <c r="AP69" s="232"/>
      <c r="AQ69" s="232"/>
      <c r="AR69" s="232"/>
      <c r="AS69" s="232"/>
      <c r="AT69" s="232"/>
      <c r="AU69" s="232"/>
      <c r="AV69" s="232"/>
      <c r="AW69" s="232"/>
      <c r="AX69" s="334"/>
      <c r="AY69" s="55"/>
      <c r="BK69" s="55"/>
      <c r="BL69" s="232"/>
      <c r="BM69" s="232"/>
      <c r="BN69" s="232"/>
      <c r="BO69" s="232"/>
      <c r="BP69" s="232"/>
      <c r="BQ69" s="232"/>
      <c r="BR69" s="232"/>
      <c r="BS69" s="232"/>
      <c r="BT69" s="232"/>
      <c r="BU69" s="232"/>
      <c r="BV69" s="298"/>
      <c r="BW69" s="232"/>
      <c r="BX69" s="232"/>
      <c r="BY69" s="55"/>
      <c r="BZ69" s="232"/>
      <c r="CA69" s="334"/>
      <c r="CB69" s="232"/>
      <c r="CM69" s="334"/>
      <c r="CN69" s="55"/>
      <c r="CS69" s="334"/>
      <c r="CT69" s="55"/>
      <c r="CU69" s="232"/>
      <c r="CV69" s="232"/>
      <c r="CW69" s="232"/>
      <c r="CX69" s="232"/>
      <c r="CY69" s="232"/>
      <c r="CZ69" s="232"/>
      <c r="DA69" s="334"/>
      <c r="DB69" s="55"/>
      <c r="DG69" s="334"/>
      <c r="DH69" s="55"/>
      <c r="DI69" s="232"/>
      <c r="DJ69" s="232"/>
      <c r="DK69" s="232"/>
      <c r="DL69" s="232"/>
      <c r="DM69" s="232"/>
      <c r="DN69" s="232"/>
      <c r="DO69" s="232"/>
      <c r="DP69" s="232"/>
      <c r="DQ69" s="334"/>
      <c r="DR69" s="55"/>
      <c r="EC69" s="122"/>
    </row>
    <row r="70" spans="1:133" ht="10.4" customHeight="1" x14ac:dyDescent="0.2">
      <c r="A70" s="55"/>
      <c r="B70" s="232" t="s">
        <v>194</v>
      </c>
      <c r="C70" s="232"/>
      <c r="D70" s="232"/>
      <c r="E70" s="232"/>
      <c r="F70" s="330" t="s">
        <v>91</v>
      </c>
      <c r="H70" s="334"/>
      <c r="I70" s="55"/>
      <c r="J70" s="300" t="s">
        <v>195</v>
      </c>
      <c r="K70" s="300"/>
      <c r="L70" s="300"/>
      <c r="M70" s="300"/>
      <c r="N70" s="300"/>
      <c r="O70" s="300"/>
      <c r="P70" s="300"/>
      <c r="Q70" s="300">
        <v>3</v>
      </c>
      <c r="S70" s="55"/>
      <c r="T70" s="680" t="s">
        <v>197</v>
      </c>
      <c r="U70" s="680"/>
      <c r="V70" s="680"/>
      <c r="W70" s="680"/>
      <c r="X70" s="334"/>
      <c r="Y70" s="55"/>
      <c r="Z70" s="668" t="s">
        <v>19</v>
      </c>
      <c r="AA70" s="661"/>
      <c r="AB70" s="661"/>
      <c r="AC70" s="661"/>
      <c r="AD70" s="661"/>
      <c r="AE70" s="661"/>
      <c r="AF70" s="334"/>
      <c r="AG70" s="55"/>
      <c r="AM70" s="334"/>
      <c r="AN70" s="232"/>
      <c r="AP70" s="29"/>
      <c r="AQ70" s="50"/>
      <c r="AR70" s="29"/>
      <c r="AS70" s="50"/>
      <c r="AT70" s="29"/>
      <c r="AU70" s="50"/>
      <c r="AV70" s="29"/>
      <c r="AW70" s="50"/>
      <c r="AX70" s="334"/>
      <c r="AY70" s="55"/>
      <c r="BJ70" s="334"/>
      <c r="BK70" s="55"/>
      <c r="BL70" s="232" t="s">
        <v>113</v>
      </c>
      <c r="BM70" s="232"/>
      <c r="BN70" s="232"/>
      <c r="BO70" s="232"/>
      <c r="BP70" s="232"/>
      <c r="BQ70" s="232"/>
      <c r="BR70" s="232"/>
      <c r="BS70" s="232"/>
      <c r="BT70" s="232"/>
      <c r="BU70" s="330" t="s">
        <v>89</v>
      </c>
      <c r="BV70" s="298"/>
      <c r="BW70" s="232"/>
      <c r="BX70" s="232"/>
      <c r="BY70" s="55"/>
      <c r="BZ70" s="232"/>
      <c r="CA70" s="334"/>
      <c r="CB70" s="232"/>
      <c r="CC70" t="s">
        <v>195</v>
      </c>
      <c r="CD70" s="232"/>
      <c r="CE70" s="232"/>
      <c r="CF70" s="232"/>
      <c r="CG70" s="232"/>
      <c r="CH70" s="232"/>
      <c r="CI70" s="232"/>
      <c r="CK70" s="232">
        <v>3</v>
      </c>
      <c r="CM70" s="334"/>
      <c r="CN70" s="55"/>
      <c r="CO70" s="680" t="s">
        <v>196</v>
      </c>
      <c r="CP70" s="680"/>
      <c r="CQ70" s="680"/>
      <c r="CR70" s="680"/>
      <c r="CS70" s="334"/>
      <c r="CT70" s="55"/>
      <c r="DA70" s="334"/>
      <c r="DB70" s="55"/>
      <c r="DG70" s="334"/>
      <c r="DH70" s="55"/>
      <c r="DI70" s="232"/>
      <c r="DQ70" s="334"/>
      <c r="DR70" s="55"/>
      <c r="DS70" s="684" t="s">
        <v>73</v>
      </c>
      <c r="DT70" s="684"/>
      <c r="DU70" s="684"/>
      <c r="DV70" s="684"/>
      <c r="DW70" s="684"/>
      <c r="DX70" s="701" t="s">
        <v>91</v>
      </c>
      <c r="DY70" s="29"/>
      <c r="DZ70" s="50"/>
      <c r="EA70" s="29"/>
      <c r="EB70" s="50"/>
      <c r="EC70" s="334"/>
    </row>
    <row r="71" spans="1:133" ht="11.25" customHeight="1" x14ac:dyDescent="0.2">
      <c r="A71" s="55"/>
      <c r="B71" s="232"/>
      <c r="C71" s="232"/>
      <c r="D71" s="232"/>
      <c r="E71" s="232"/>
      <c r="F71" s="232"/>
      <c r="G71" s="232"/>
      <c r="H71" s="334"/>
      <c r="I71" s="300" t="s">
        <v>197</v>
      </c>
      <c r="K71" s="300"/>
      <c r="L71" s="300"/>
      <c r="M71" s="300"/>
      <c r="P71" s="300"/>
      <c r="S71" s="586"/>
      <c r="T71" s="680"/>
      <c r="U71" s="680"/>
      <c r="V71" s="680"/>
      <c r="W71" s="680"/>
      <c r="X71" s="334"/>
      <c r="Y71" s="55"/>
      <c r="Z71" s="232"/>
      <c r="AA71" s="232"/>
      <c r="AB71" s="232"/>
      <c r="AC71" s="232"/>
      <c r="AD71" s="232"/>
      <c r="AE71" s="232"/>
      <c r="AF71" s="334"/>
      <c r="AG71" s="55"/>
      <c r="AH71" s="232"/>
      <c r="AI71" s="232"/>
      <c r="AJ71" s="232"/>
      <c r="AK71" s="232"/>
      <c r="AL71" s="232"/>
      <c r="AM71" s="334"/>
      <c r="AN71" s="232"/>
      <c r="AP71" s="28"/>
      <c r="AQ71" s="52"/>
      <c r="AR71" s="28"/>
      <c r="AS71" s="52"/>
      <c r="AT71" s="28"/>
      <c r="AU71" s="52"/>
      <c r="AV71" s="28"/>
      <c r="AW71" s="52"/>
      <c r="AX71" s="334"/>
      <c r="AY71" s="55"/>
      <c r="BJ71" s="334"/>
      <c r="BK71" s="55"/>
      <c r="BM71" s="594"/>
      <c r="BN71" s="681" t="s">
        <v>1847</v>
      </c>
      <c r="BO71" s="681"/>
      <c r="BP71" s="681"/>
      <c r="BQ71" s="681"/>
      <c r="BR71" s="681"/>
      <c r="BS71" s="681"/>
      <c r="BT71" s="587"/>
      <c r="BU71" s="587"/>
      <c r="BV71" s="595"/>
      <c r="BW71" s="594"/>
      <c r="BX71" s="588"/>
      <c r="BY71" s="591"/>
      <c r="BZ71" s="588"/>
      <c r="CA71" s="592"/>
      <c r="CB71" s="232"/>
      <c r="CL71" s="232"/>
      <c r="CM71" s="334"/>
      <c r="CN71" s="55"/>
      <c r="CO71" s="680"/>
      <c r="CP71" s="680"/>
      <c r="CQ71" s="680"/>
      <c r="CR71" s="680"/>
      <c r="CS71" s="334"/>
      <c r="CT71" s="55"/>
      <c r="DA71" s="334"/>
      <c r="DB71" s="55"/>
      <c r="DC71" s="232"/>
      <c r="DD71" s="232"/>
      <c r="DE71" s="232"/>
      <c r="DF71" s="232"/>
      <c r="DG71" s="334"/>
      <c r="DH71" s="55"/>
      <c r="DI71" s="703" t="s">
        <v>198</v>
      </c>
      <c r="DJ71" s="703"/>
      <c r="DK71" s="703"/>
      <c r="DL71" s="703"/>
      <c r="DM71" s="703"/>
      <c r="DN71" s="703"/>
      <c r="DO71" s="703"/>
      <c r="DP71" s="703"/>
      <c r="DQ71" s="704"/>
      <c r="DR71" s="55"/>
      <c r="DS71" s="684"/>
      <c r="DT71" s="684"/>
      <c r="DU71" s="684"/>
      <c r="DV71" s="684"/>
      <c r="DW71" s="684"/>
      <c r="DX71" s="702"/>
      <c r="DY71" s="28"/>
      <c r="DZ71" s="52"/>
      <c r="EA71" s="28"/>
      <c r="EB71" s="52"/>
      <c r="EC71" s="334"/>
    </row>
    <row r="72" spans="1:133" ht="11.25" customHeight="1" x14ac:dyDescent="0.2">
      <c r="A72" s="55"/>
      <c r="B72" s="711" t="s">
        <v>199</v>
      </c>
      <c r="C72" s="711"/>
      <c r="D72" s="712"/>
      <c r="E72" s="707"/>
      <c r="F72" s="708"/>
      <c r="G72" s="232"/>
      <c r="H72" s="334"/>
      <c r="I72" s="55"/>
      <c r="J72" s="300" t="s">
        <v>200</v>
      </c>
      <c r="K72" s="300"/>
      <c r="L72" s="300"/>
      <c r="N72" s="300"/>
      <c r="P72" s="301"/>
      <c r="Q72" s="300">
        <v>4</v>
      </c>
      <c r="S72" s="123"/>
      <c r="T72" s="680"/>
      <c r="U72" s="680"/>
      <c r="V72" s="680"/>
      <c r="W72" s="680"/>
      <c r="X72" s="334"/>
      <c r="Y72" s="55"/>
      <c r="Z72" s="232"/>
      <c r="AA72" s="232"/>
      <c r="AB72" s="232"/>
      <c r="AC72" s="232"/>
      <c r="AD72" s="232"/>
      <c r="AE72" s="232"/>
      <c r="AF72" s="334"/>
      <c r="AG72" s="55"/>
      <c r="AH72" s="232"/>
      <c r="AI72" s="232"/>
      <c r="AJ72" s="232"/>
      <c r="AK72" s="232"/>
      <c r="AL72" s="232"/>
      <c r="AM72" s="334"/>
      <c r="AN72" s="232"/>
      <c r="AP72" s="663" t="s">
        <v>17</v>
      </c>
      <c r="AQ72" s="663"/>
      <c r="AR72" s="663"/>
      <c r="AS72" s="663"/>
      <c r="AT72" s="663"/>
      <c r="AU72" s="663"/>
      <c r="AV72" s="663"/>
      <c r="AW72" s="663"/>
      <c r="AX72" s="334"/>
      <c r="AY72" s="302"/>
      <c r="BJ72" s="334"/>
      <c r="BK72" s="55"/>
      <c r="BL72" s="594"/>
      <c r="BM72" s="594"/>
      <c r="BN72" s="681"/>
      <c r="BO72" s="681"/>
      <c r="BP72" s="681"/>
      <c r="BQ72" s="681"/>
      <c r="BR72" s="681"/>
      <c r="BS72" s="681"/>
      <c r="BT72" s="587"/>
      <c r="BU72" s="587"/>
      <c r="BV72" s="595"/>
      <c r="BW72" s="594"/>
      <c r="BX72" s="588"/>
      <c r="BY72" s="591"/>
      <c r="BZ72" s="588"/>
      <c r="CA72" s="592"/>
      <c r="CB72" s="232"/>
      <c r="CC72" t="s">
        <v>200</v>
      </c>
      <c r="CD72" s="232"/>
      <c r="CE72" s="232"/>
      <c r="CF72" s="232"/>
      <c r="CG72" s="232"/>
      <c r="CH72" s="232"/>
      <c r="CI72" s="232"/>
      <c r="CK72" s="232">
        <v>4</v>
      </c>
      <c r="CL72" s="232"/>
      <c r="CM72" s="334"/>
      <c r="CN72" s="55"/>
      <c r="CO72" s="680"/>
      <c r="CP72" s="680"/>
      <c r="CQ72" s="680"/>
      <c r="CR72" s="680"/>
      <c r="CS72" s="334"/>
      <c r="CT72" s="55"/>
      <c r="CU72" s="232"/>
      <c r="CV72" s="232"/>
      <c r="CW72" s="232"/>
      <c r="CX72" s="232"/>
      <c r="CY72" s="232"/>
      <c r="CZ72" s="232"/>
      <c r="DA72" s="334"/>
      <c r="DB72" s="55"/>
      <c r="DC72" s="232"/>
      <c r="DD72" s="232"/>
      <c r="DE72" s="232"/>
      <c r="DF72" s="232"/>
      <c r="DG72" s="334"/>
      <c r="DH72" s="55"/>
      <c r="DI72" s="703"/>
      <c r="DJ72" s="703"/>
      <c r="DK72" s="703"/>
      <c r="DL72" s="703"/>
      <c r="DM72" s="703"/>
      <c r="DN72" s="703"/>
      <c r="DO72" s="703"/>
      <c r="DP72" s="703"/>
      <c r="DQ72" s="704"/>
      <c r="DR72" s="302"/>
      <c r="DS72" s="705" t="s">
        <v>198</v>
      </c>
      <c r="DT72" s="705"/>
      <c r="DU72" s="705"/>
      <c r="DV72" s="705"/>
      <c r="DW72" s="705"/>
      <c r="DX72" s="705"/>
      <c r="DY72" s="705"/>
      <c r="DZ72" s="705"/>
      <c r="EA72" s="705"/>
      <c r="EB72" s="705"/>
      <c r="EC72" s="303"/>
    </row>
    <row r="73" spans="1:133" ht="11.25" customHeight="1" x14ac:dyDescent="0.2">
      <c r="A73" s="55"/>
      <c r="B73" s="711"/>
      <c r="C73" s="711"/>
      <c r="D73" s="712"/>
      <c r="E73" s="709"/>
      <c r="F73" s="710"/>
      <c r="G73" s="232"/>
      <c r="H73" s="334"/>
      <c r="I73" s="55"/>
      <c r="J73" s="300"/>
      <c r="K73" s="300"/>
      <c r="L73" s="300"/>
      <c r="N73" s="300"/>
      <c r="P73" s="301"/>
      <c r="Q73" s="300"/>
      <c r="R73" s="232"/>
      <c r="S73" s="123"/>
      <c r="X73" s="334"/>
      <c r="Y73" s="55"/>
      <c r="Z73" s="232"/>
      <c r="AA73" s="232"/>
      <c r="AB73" s="232"/>
      <c r="AC73" s="232"/>
      <c r="AD73" s="232"/>
      <c r="AE73" s="232"/>
      <c r="AF73" s="334"/>
      <c r="AG73" s="55"/>
      <c r="AH73" s="232"/>
      <c r="AI73" s="232"/>
      <c r="AJ73" s="232"/>
      <c r="AK73" s="232"/>
      <c r="AL73" s="232"/>
      <c r="AM73" s="334"/>
      <c r="AN73" s="232"/>
      <c r="AX73" s="334"/>
      <c r="AY73" s="302"/>
      <c r="AZ73" s="215"/>
      <c r="BA73" s="215"/>
      <c r="BB73" s="215"/>
      <c r="BC73" s="215"/>
      <c r="BD73" s="215"/>
      <c r="BE73" s="215"/>
      <c r="BF73" s="215"/>
      <c r="BG73" s="215"/>
      <c r="BH73" s="215"/>
      <c r="BI73" s="215"/>
      <c r="BJ73" s="254"/>
      <c r="BK73" s="55"/>
      <c r="BL73" s="588"/>
      <c r="BM73" s="588"/>
      <c r="BN73" s="588"/>
      <c r="BO73" s="588"/>
      <c r="BP73" s="588"/>
      <c r="BQ73" s="588"/>
      <c r="BR73" s="588"/>
      <c r="BS73" s="588"/>
      <c r="BT73" s="588"/>
      <c r="BU73" s="588"/>
      <c r="BV73" s="589"/>
      <c r="BW73" s="588"/>
      <c r="BX73" s="588"/>
      <c r="BY73" s="591"/>
      <c r="BZ73" s="588"/>
      <c r="CA73" s="592"/>
      <c r="CB73" s="232"/>
      <c r="CL73" s="232"/>
      <c r="CM73" s="334"/>
      <c r="CN73" s="55"/>
      <c r="CO73" s="590"/>
      <c r="CP73" s="590"/>
      <c r="CQ73" s="590"/>
      <c r="CR73" s="590"/>
      <c r="CS73" s="334"/>
      <c r="CT73" s="55"/>
      <c r="CU73" s="232"/>
      <c r="CV73" s="232"/>
      <c r="CW73" s="232"/>
      <c r="CX73" s="232"/>
      <c r="CY73" s="232"/>
      <c r="CZ73" s="232"/>
      <c r="DA73" s="334"/>
      <c r="DB73" s="55"/>
      <c r="DC73" s="232"/>
      <c r="DD73" s="232"/>
      <c r="DE73" s="232"/>
      <c r="DF73" s="232"/>
      <c r="DG73" s="334"/>
      <c r="DH73" s="55"/>
      <c r="DI73" s="703"/>
      <c r="DJ73" s="703"/>
      <c r="DK73" s="703"/>
      <c r="DL73" s="703"/>
      <c r="DM73" s="703"/>
      <c r="DN73" s="703"/>
      <c r="DO73" s="703"/>
      <c r="DP73" s="703"/>
      <c r="DQ73" s="704"/>
      <c r="DR73" s="302"/>
      <c r="DS73" s="705"/>
      <c r="DT73" s="705"/>
      <c r="DU73" s="705"/>
      <c r="DV73" s="705"/>
      <c r="DW73" s="705"/>
      <c r="DX73" s="705"/>
      <c r="DY73" s="705"/>
      <c r="DZ73" s="705"/>
      <c r="EA73" s="705"/>
      <c r="EB73" s="705"/>
      <c r="EC73" s="303"/>
    </row>
    <row r="74" spans="1:133" ht="6" customHeight="1" x14ac:dyDescent="0.2">
      <c r="A74" s="28"/>
      <c r="B74" s="91"/>
      <c r="C74" s="91"/>
      <c r="D74" s="91"/>
      <c r="E74" s="91"/>
      <c r="F74" s="91"/>
      <c r="G74" s="91"/>
      <c r="H74" s="52"/>
      <c r="I74" s="28"/>
      <c r="J74" s="232"/>
      <c r="K74" s="232"/>
      <c r="L74" s="232"/>
      <c r="M74" s="232"/>
      <c r="N74" s="232"/>
      <c r="O74" s="232"/>
      <c r="P74" s="232"/>
      <c r="Q74" s="232"/>
      <c r="R74" s="91"/>
      <c r="S74" s="28"/>
      <c r="T74" s="91"/>
      <c r="U74" s="91"/>
      <c r="V74" s="91"/>
      <c r="W74" s="91"/>
      <c r="X74" s="52"/>
      <c r="Y74" s="91"/>
      <c r="Z74" s="91"/>
      <c r="AA74" s="91"/>
      <c r="AB74" s="91"/>
      <c r="AC74" s="91"/>
      <c r="AD74" s="91"/>
      <c r="AE74" s="91"/>
      <c r="AF74" s="52"/>
      <c r="AG74" s="28"/>
      <c r="AH74" s="91"/>
      <c r="AI74" s="91"/>
      <c r="AJ74" s="91"/>
      <c r="AK74" s="91"/>
      <c r="AL74" s="91"/>
      <c r="AM74" s="52"/>
      <c r="AN74" s="91"/>
      <c r="AO74" s="91"/>
      <c r="AP74" s="91"/>
      <c r="AQ74" s="91"/>
      <c r="AR74" s="91"/>
      <c r="AS74" s="91"/>
      <c r="AT74" s="91"/>
      <c r="AU74" s="91"/>
      <c r="AV74" s="91"/>
      <c r="AW74" s="91"/>
      <c r="AX74" s="52"/>
      <c r="AY74" s="28"/>
      <c r="AZ74" s="91"/>
      <c r="BA74" s="91"/>
      <c r="BB74" s="91"/>
      <c r="BC74" s="91"/>
      <c r="BD74" s="91"/>
      <c r="BE74" s="91"/>
      <c r="BF74" s="91"/>
      <c r="BG74" s="91"/>
      <c r="BH74" s="91"/>
      <c r="BI74" s="91"/>
      <c r="BJ74" s="52"/>
      <c r="BK74" s="28"/>
      <c r="BL74" s="91"/>
      <c r="BM74" s="91"/>
      <c r="BN74" s="91"/>
      <c r="BO74" s="91"/>
      <c r="BP74" s="91"/>
      <c r="BQ74" s="91"/>
      <c r="BR74" s="91"/>
      <c r="BS74" s="91"/>
      <c r="BT74" s="91"/>
      <c r="BU74" s="91"/>
      <c r="BV74" s="299"/>
      <c r="BW74" s="232"/>
      <c r="BX74" s="334"/>
      <c r="BY74" s="28"/>
      <c r="BZ74" s="91"/>
      <c r="CA74" s="52"/>
      <c r="CB74" s="91"/>
      <c r="CC74" s="91"/>
      <c r="CD74" s="91"/>
      <c r="CE74" s="91"/>
      <c r="CF74" s="91"/>
      <c r="CG74" s="91"/>
      <c r="CH74" s="91"/>
      <c r="CI74" s="91"/>
      <c r="CJ74" s="91"/>
      <c r="CK74" s="91"/>
      <c r="CL74" s="91"/>
      <c r="CM74" s="52"/>
      <c r="CN74" s="28"/>
      <c r="CO74" s="91"/>
      <c r="CP74" s="91"/>
      <c r="CQ74" s="91"/>
      <c r="CR74" s="91"/>
      <c r="CS74" s="52"/>
      <c r="CT74" s="28"/>
      <c r="CU74" s="91"/>
      <c r="CV74" s="91"/>
      <c r="CW74" s="91"/>
      <c r="CX74" s="91"/>
      <c r="CY74" s="91"/>
      <c r="CZ74" s="91"/>
      <c r="DA74" s="52"/>
      <c r="DB74" s="28"/>
      <c r="DC74" s="91"/>
      <c r="DD74" s="91"/>
      <c r="DE74" s="91"/>
      <c r="DF74" s="91"/>
      <c r="DG74" s="52"/>
      <c r="DH74" s="28"/>
      <c r="DI74" s="91"/>
      <c r="DJ74" s="91"/>
      <c r="DK74" s="91"/>
      <c r="DL74" s="91"/>
      <c r="DM74" s="91"/>
      <c r="DN74" s="91"/>
      <c r="DO74" s="91"/>
      <c r="DP74" s="91"/>
      <c r="DQ74" s="52"/>
      <c r="DR74" s="28"/>
      <c r="DS74" s="91"/>
      <c r="DT74" s="91"/>
      <c r="DU74" s="91"/>
      <c r="DV74" s="91"/>
      <c r="DW74" s="91"/>
      <c r="DX74" s="91"/>
      <c r="DY74" s="91"/>
      <c r="DZ74" s="91"/>
      <c r="EA74" s="91"/>
      <c r="EB74" s="91"/>
      <c r="EC74" s="52"/>
    </row>
    <row r="75" spans="1:133" ht="6" customHeight="1" x14ac:dyDescent="0.2">
      <c r="A75" s="29"/>
      <c r="B75" s="18"/>
      <c r="C75" s="377"/>
      <c r="D75" s="18"/>
      <c r="E75" s="18"/>
      <c r="F75" s="18"/>
      <c r="G75" s="18"/>
      <c r="H75" s="50"/>
      <c r="I75" s="18"/>
      <c r="J75" s="18"/>
      <c r="K75" s="18"/>
      <c r="L75" s="18"/>
      <c r="M75" s="18"/>
      <c r="N75" s="18"/>
      <c r="O75" s="18"/>
      <c r="P75" s="18"/>
      <c r="Q75" s="18"/>
      <c r="R75" s="18"/>
      <c r="S75" s="18"/>
      <c r="T75" s="18"/>
      <c r="U75" s="18"/>
      <c r="V75" s="18"/>
      <c r="W75" s="18"/>
      <c r="X75" s="18"/>
      <c r="Y75" s="18"/>
      <c r="Z75" s="18"/>
      <c r="AA75" s="18"/>
      <c r="AB75" s="50"/>
      <c r="AC75" s="18"/>
      <c r="AD75" s="18"/>
      <c r="AE75" s="18"/>
      <c r="AF75" s="18"/>
      <c r="AG75" s="18"/>
      <c r="AH75" s="18"/>
      <c r="AI75" s="18"/>
      <c r="AJ75" s="18"/>
      <c r="AK75" s="18"/>
      <c r="AL75" s="18"/>
      <c r="AM75" s="18"/>
      <c r="AN75" s="18"/>
      <c r="AO75" s="18"/>
      <c r="AP75" s="18"/>
      <c r="AQ75" s="18"/>
      <c r="AR75" s="18"/>
      <c r="AS75" s="18"/>
      <c r="AT75" s="18"/>
      <c r="AU75" s="18"/>
      <c r="AV75" s="18"/>
      <c r="AW75" s="18"/>
      <c r="AX75" s="380"/>
      <c r="AY75" s="60"/>
      <c r="AZ75" s="61"/>
      <c r="BA75" s="61"/>
      <c r="BB75" s="61"/>
      <c r="BC75" s="61"/>
      <c r="BD75" s="61"/>
      <c r="BE75" s="61"/>
      <c r="BF75" s="61"/>
      <c r="BG75" s="61"/>
      <c r="BH75" s="61"/>
      <c r="BI75" s="61"/>
      <c r="BJ75" s="61"/>
      <c r="BK75" s="61"/>
      <c r="BL75" s="61"/>
      <c r="BM75" s="61"/>
      <c r="BN75" s="61"/>
      <c r="BO75" s="61"/>
      <c r="BP75" s="61"/>
      <c r="BQ75" s="61"/>
      <c r="BR75" s="61"/>
      <c r="BS75" s="61"/>
      <c r="BT75" s="61"/>
      <c r="BU75" s="61"/>
      <c r="BV75" s="603"/>
      <c r="BW75" s="232"/>
      <c r="BX75" s="334"/>
      <c r="BY75" s="20"/>
      <c r="BZ75" s="20"/>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2"/>
    </row>
    <row r="76" spans="1:133" ht="11.25" customHeight="1" x14ac:dyDescent="0.2">
      <c r="A76" s="55"/>
      <c r="B76" s="593" t="s">
        <v>201</v>
      </c>
      <c r="C76" s="594"/>
      <c r="D76" s="232"/>
      <c r="E76" s="232"/>
      <c r="G76" s="331"/>
      <c r="H76" s="259"/>
      <c r="I76" s="331"/>
      <c r="J76" s="676" t="str">
        <f ca="1">VLOOKUP(INDIRECT(ADDRESS(ROW(),COLUMN()-8)),Language_Translations,MATCH(Language_Selected,Language_Options,0),FALSE)</f>
        <v>Have you had any pregnancies that ended since the last pregnancy mentioned?</v>
      </c>
      <c r="K76" s="676"/>
      <c r="L76" s="676"/>
      <c r="M76" s="676"/>
      <c r="N76" s="676"/>
      <c r="O76" s="676"/>
      <c r="P76" s="676"/>
      <c r="Q76" s="676"/>
      <c r="R76" s="676"/>
      <c r="S76" s="676"/>
      <c r="T76" s="676"/>
      <c r="U76" s="676"/>
      <c r="V76" s="676"/>
      <c r="W76" s="676"/>
      <c r="X76" s="676"/>
      <c r="Y76" s="676"/>
      <c r="Z76" s="676"/>
      <c r="AA76" s="676"/>
      <c r="AB76" s="259"/>
      <c r="AC76" s="331"/>
      <c r="AD76" s="331"/>
      <c r="AJ76" s="232"/>
      <c r="AN76" s="368"/>
      <c r="AO76" s="368"/>
      <c r="AP76" s="368"/>
      <c r="AQ76" s="368"/>
      <c r="AR76" s="368"/>
      <c r="AS76" s="368"/>
      <c r="AT76" s="368"/>
      <c r="AU76" s="368"/>
      <c r="AV76" s="368"/>
      <c r="AW76" s="368"/>
      <c r="AX76" s="581"/>
      <c r="AY76" s="63"/>
      <c r="AZ76" s="20"/>
      <c r="BA76" s="20"/>
      <c r="BB76" s="20"/>
      <c r="BC76" s="20"/>
      <c r="BD76" s="20"/>
      <c r="BE76" s="20"/>
      <c r="BF76" s="20"/>
      <c r="BG76" s="20"/>
      <c r="BH76" s="20"/>
      <c r="BI76" s="20"/>
      <c r="BJ76" s="20"/>
      <c r="BK76" s="20"/>
      <c r="BL76" s="20"/>
      <c r="BM76" s="20"/>
      <c r="BN76" s="20"/>
      <c r="BO76" s="20"/>
      <c r="BP76" s="20"/>
      <c r="BQ76" s="20"/>
      <c r="BR76" s="20"/>
      <c r="BS76" s="20"/>
      <c r="BT76" s="597"/>
      <c r="BU76" s="20"/>
      <c r="BV76" s="604"/>
      <c r="BW76" s="232"/>
      <c r="BX76" s="334"/>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64"/>
    </row>
    <row r="77" spans="1:133" ht="11.25" customHeight="1" x14ac:dyDescent="0.2">
      <c r="A77" s="55"/>
      <c r="B77" s="232"/>
      <c r="C77" s="376"/>
      <c r="D77" s="232"/>
      <c r="E77" s="232"/>
      <c r="F77" s="331"/>
      <c r="G77" s="331"/>
      <c r="H77" s="259"/>
      <c r="I77" s="331"/>
      <c r="J77" s="676"/>
      <c r="K77" s="676"/>
      <c r="L77" s="676"/>
      <c r="M77" s="676"/>
      <c r="N77" s="676"/>
      <c r="O77" s="676"/>
      <c r="P77" s="676"/>
      <c r="Q77" s="676"/>
      <c r="R77" s="676"/>
      <c r="S77" s="676"/>
      <c r="T77" s="676"/>
      <c r="U77" s="676"/>
      <c r="V77" s="676"/>
      <c r="W77" s="676"/>
      <c r="X77" s="676"/>
      <c r="Y77" s="676"/>
      <c r="Z77" s="676"/>
      <c r="AA77" s="676"/>
      <c r="AB77" s="259"/>
      <c r="AC77" s="331"/>
      <c r="AD77" s="215" t="s">
        <v>112</v>
      </c>
      <c r="AF77" s="215"/>
      <c r="AG77" s="609" t="s">
        <v>9</v>
      </c>
      <c r="AH77" s="609"/>
      <c r="AI77" s="609"/>
      <c r="AJ77" s="609"/>
      <c r="AK77" s="609"/>
      <c r="AL77" s="609"/>
      <c r="AM77" s="498" t="s">
        <v>87</v>
      </c>
      <c r="AN77" s="489"/>
      <c r="AO77" s="368"/>
      <c r="AP77" s="2" t="s">
        <v>202</v>
      </c>
      <c r="AR77" s="368"/>
      <c r="AS77" s="368"/>
      <c r="AT77" s="368"/>
      <c r="AU77" s="368"/>
      <c r="AV77" s="368"/>
      <c r="AW77" s="368"/>
      <c r="AX77" s="368"/>
      <c r="AY77" s="63"/>
      <c r="AZ77" s="20"/>
      <c r="BA77" s="20"/>
      <c r="BB77" s="20"/>
      <c r="BC77" s="20"/>
      <c r="BD77" s="20"/>
      <c r="BE77" s="20"/>
      <c r="BF77" s="20"/>
      <c r="BG77" s="20"/>
      <c r="BH77" s="20"/>
      <c r="BI77" s="20"/>
      <c r="BJ77" s="20"/>
      <c r="BK77" s="20"/>
      <c r="BL77" s="20"/>
      <c r="BM77" s="20"/>
      <c r="BN77" s="20"/>
      <c r="BO77" s="20"/>
      <c r="BP77" s="20"/>
      <c r="BQ77" s="20"/>
      <c r="BR77" s="20"/>
      <c r="BS77" s="20"/>
      <c r="BT77" s="20"/>
      <c r="BU77" s="20"/>
      <c r="BV77" s="604"/>
      <c r="BW77" s="232"/>
      <c r="BX77" s="334"/>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64"/>
    </row>
    <row r="78" spans="1:133" ht="11.25" customHeight="1" x14ac:dyDescent="0.2">
      <c r="A78" s="55"/>
      <c r="B78" s="232"/>
      <c r="C78" s="376"/>
      <c r="D78" s="232"/>
      <c r="E78" s="232"/>
      <c r="F78" s="331"/>
      <c r="G78" s="331"/>
      <c r="H78" s="259"/>
      <c r="I78" s="331"/>
      <c r="J78" s="676"/>
      <c r="K78" s="676"/>
      <c r="L78" s="676"/>
      <c r="M78" s="676"/>
      <c r="N78" s="676"/>
      <c r="O78" s="676"/>
      <c r="P78" s="676"/>
      <c r="Q78" s="676"/>
      <c r="R78" s="676"/>
      <c r="S78" s="676"/>
      <c r="T78" s="676"/>
      <c r="U78" s="676"/>
      <c r="V78" s="676"/>
      <c r="W78" s="676"/>
      <c r="X78" s="676"/>
      <c r="Y78" s="676"/>
      <c r="Z78" s="676"/>
      <c r="AA78" s="676"/>
      <c r="AB78" s="259"/>
      <c r="AC78" s="331"/>
      <c r="AD78" s="215" t="s">
        <v>113</v>
      </c>
      <c r="AF78" s="609" t="s">
        <v>9</v>
      </c>
      <c r="AG78" s="609"/>
      <c r="AH78" s="609"/>
      <c r="AI78" s="609"/>
      <c r="AJ78" s="609"/>
      <c r="AK78" s="609"/>
      <c r="AL78" s="609"/>
      <c r="AM78" s="498" t="s">
        <v>89</v>
      </c>
      <c r="AN78" s="215"/>
      <c r="AO78" s="607"/>
      <c r="AP78" s="607"/>
      <c r="AQ78" s="607"/>
      <c r="AR78" s="607"/>
      <c r="AS78" s="607"/>
      <c r="AT78" s="607"/>
      <c r="AU78" s="607"/>
      <c r="AV78" s="607"/>
      <c r="AW78" s="607"/>
      <c r="AX78" s="607"/>
      <c r="AY78" s="63"/>
      <c r="AZ78" s="20"/>
      <c r="BA78" s="20"/>
      <c r="BB78" s="20"/>
      <c r="BC78" s="20"/>
      <c r="BD78" s="20"/>
      <c r="BE78" s="20"/>
      <c r="BF78" s="20"/>
      <c r="BG78" s="20"/>
      <c r="BH78" s="20"/>
      <c r="BI78" s="20"/>
      <c r="BJ78" s="20"/>
      <c r="BK78" s="20"/>
      <c r="BL78" s="20"/>
      <c r="BM78" s="20"/>
      <c r="BN78" s="20"/>
      <c r="BO78" s="20"/>
      <c r="BP78" s="20"/>
      <c r="BQ78" s="20"/>
      <c r="BR78" s="20"/>
      <c r="BS78" s="20"/>
      <c r="BT78" s="20"/>
      <c r="BU78" s="20"/>
      <c r="BV78" s="604"/>
      <c r="BW78" s="232"/>
      <c r="BX78" s="334"/>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64"/>
    </row>
    <row r="79" spans="1:133" ht="6" customHeight="1" x14ac:dyDescent="0.2">
      <c r="A79" s="28"/>
      <c r="B79" s="91"/>
      <c r="C79" s="325"/>
      <c r="D79" s="91"/>
      <c r="E79" s="91"/>
      <c r="F79" s="91"/>
      <c r="G79" s="91"/>
      <c r="H79" s="52"/>
      <c r="I79" s="91"/>
      <c r="J79" s="91"/>
      <c r="K79" s="91"/>
      <c r="L79" s="91"/>
      <c r="M79" s="91"/>
      <c r="N79" s="91"/>
      <c r="O79" s="91"/>
      <c r="P79" s="91"/>
      <c r="Q79" s="91"/>
      <c r="R79" s="91"/>
      <c r="S79" s="91"/>
      <c r="T79" s="91"/>
      <c r="U79" s="91"/>
      <c r="V79" s="91"/>
      <c r="W79" s="91"/>
      <c r="X79" s="91"/>
      <c r="Y79" s="91"/>
      <c r="Z79" s="91"/>
      <c r="AA79" s="94"/>
      <c r="AB79" s="124"/>
      <c r="AC79" s="94"/>
      <c r="AD79" s="94"/>
      <c r="AE79" s="94"/>
      <c r="AF79" s="94"/>
      <c r="AG79" s="94"/>
      <c r="AH79" s="94"/>
      <c r="AI79" s="91"/>
      <c r="AJ79" s="91"/>
      <c r="AK79" s="91"/>
      <c r="AL79" s="91"/>
      <c r="AM79" s="91"/>
      <c r="AN79" s="91"/>
      <c r="AO79" s="91"/>
      <c r="AP79" s="91"/>
      <c r="AQ79" s="91"/>
      <c r="AR79" s="91"/>
      <c r="AS79" s="91"/>
      <c r="AT79" s="91"/>
      <c r="AU79" s="91"/>
      <c r="AV79" s="91"/>
      <c r="AW79" s="91"/>
      <c r="AX79" s="52"/>
      <c r="AY79" s="65"/>
      <c r="AZ79" s="66"/>
      <c r="BA79" s="66"/>
      <c r="BB79" s="66"/>
      <c r="BC79" s="66"/>
      <c r="BD79" s="66"/>
      <c r="BE79" s="66"/>
      <c r="BF79" s="66"/>
      <c r="BG79" s="66"/>
      <c r="BH79" s="66"/>
      <c r="BI79" s="66"/>
      <c r="BJ79" s="66"/>
      <c r="BK79" s="66"/>
      <c r="BL79" s="66"/>
      <c r="BM79" s="66"/>
      <c r="BN79" s="66"/>
      <c r="BO79" s="66"/>
      <c r="BP79" s="66"/>
      <c r="BQ79" s="66"/>
      <c r="BR79" s="66"/>
      <c r="BS79" s="66"/>
      <c r="BT79" s="66"/>
      <c r="BU79" s="66"/>
      <c r="BV79" s="604"/>
      <c r="BW79" s="232"/>
      <c r="BX79" s="334"/>
      <c r="BY79" s="63"/>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64"/>
    </row>
    <row r="80" spans="1:133" ht="6" customHeight="1" x14ac:dyDescent="0.2">
      <c r="A80" s="29"/>
      <c r="B80" s="18"/>
      <c r="C80" s="18"/>
      <c r="D80" s="18"/>
      <c r="E80" s="18"/>
      <c r="F80" s="18"/>
      <c r="G80" s="18"/>
      <c r="H80" s="50"/>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605"/>
      <c r="BW80" s="232"/>
      <c r="BX80" s="334"/>
      <c r="BY80" s="597"/>
      <c r="BZ80" s="597"/>
      <c r="CA80" s="597"/>
      <c r="CB80" s="597"/>
      <c r="CC80" s="597"/>
      <c r="CD80" s="597"/>
      <c r="CE80" s="597"/>
      <c r="CF80" s="597"/>
      <c r="CG80" s="597"/>
      <c r="CH80" s="597"/>
      <c r="CI80" s="597"/>
      <c r="CJ80" s="597"/>
      <c r="CK80" s="597"/>
      <c r="CL80" s="597"/>
      <c r="CM80" s="597"/>
      <c r="CN80" s="597"/>
      <c r="CO80" s="597"/>
      <c r="CP80" s="597"/>
      <c r="CQ80" s="597"/>
      <c r="CR80" s="597"/>
      <c r="CS80" s="597"/>
      <c r="CT80" s="597"/>
      <c r="CU80" s="597"/>
      <c r="CV80" s="597"/>
      <c r="CW80" s="597"/>
      <c r="CX80" s="597"/>
      <c r="CY80" s="597"/>
      <c r="CZ80" s="597"/>
      <c r="DA80" s="597"/>
      <c r="DB80" s="597"/>
      <c r="DC80" s="597"/>
      <c r="DD80" s="597"/>
      <c r="DE80" s="597"/>
      <c r="DF80" s="597"/>
      <c r="DG80" s="597"/>
      <c r="DH80" s="597"/>
      <c r="DI80" s="597"/>
      <c r="DJ80" s="597"/>
      <c r="DK80" s="597"/>
      <c r="DL80" s="597"/>
      <c r="DM80" s="597"/>
      <c r="DN80" s="597"/>
      <c r="DO80" s="597"/>
      <c r="DP80" s="597"/>
      <c r="DQ80" s="597"/>
      <c r="DR80" s="597"/>
      <c r="DS80" s="597"/>
      <c r="DT80" s="597"/>
      <c r="DU80" s="597"/>
      <c r="DV80" s="597"/>
      <c r="DW80" s="597"/>
      <c r="DX80" s="597"/>
      <c r="DY80" s="597"/>
      <c r="DZ80" s="597"/>
      <c r="EA80" s="597"/>
      <c r="EB80" s="597"/>
      <c r="EC80" s="602"/>
    </row>
    <row r="81" spans="1:133" ht="10" customHeight="1" x14ac:dyDescent="0.2">
      <c r="A81" s="123"/>
      <c r="B81" t="s">
        <v>203</v>
      </c>
      <c r="H81" s="122"/>
      <c r="J81" s="660" t="s">
        <v>204</v>
      </c>
      <c r="K81" s="660"/>
      <c r="L81" s="660"/>
      <c r="M81" s="660"/>
      <c r="N81" s="660"/>
      <c r="O81" s="660"/>
      <c r="P81" s="660"/>
      <c r="Q81" s="660"/>
      <c r="R81" s="660"/>
      <c r="S81" s="660"/>
      <c r="T81" s="660"/>
      <c r="U81" s="660"/>
      <c r="V81" s="660"/>
      <c r="W81" s="660"/>
      <c r="X81" s="660"/>
      <c r="Y81" s="660"/>
      <c r="Z81" s="660"/>
      <c r="AA81" s="660"/>
      <c r="AB81" s="660"/>
      <c r="AC81" s="660"/>
      <c r="AD81" s="660"/>
      <c r="AE81" s="660"/>
      <c r="AF81" s="660"/>
      <c r="AG81" s="660"/>
      <c r="AH81" s="660"/>
      <c r="AI81" s="660"/>
      <c r="AJ81" s="660"/>
      <c r="AK81" s="660"/>
      <c r="AL81" s="660"/>
      <c r="AM81" s="660"/>
      <c r="AN81" s="660"/>
      <c r="AO81" s="660"/>
      <c r="AP81" s="660"/>
      <c r="AQ81" s="660"/>
      <c r="AR81" s="660"/>
      <c r="AS81" s="660"/>
      <c r="AT81" s="660"/>
      <c r="AU81" s="660"/>
      <c r="AV81" s="660"/>
      <c r="AW81" s="660"/>
      <c r="AX81" s="660"/>
      <c r="AY81" s="660"/>
      <c r="AZ81" s="660"/>
      <c r="BA81" s="660"/>
      <c r="BB81" s="660"/>
      <c r="BC81" s="660"/>
      <c r="BD81" s="660"/>
      <c r="BE81" s="660"/>
      <c r="BF81" s="660"/>
      <c r="BG81" s="660"/>
      <c r="BH81" s="660"/>
      <c r="BI81" s="660"/>
      <c r="BJ81" s="660"/>
      <c r="BK81" s="660"/>
      <c r="BL81" s="660"/>
      <c r="BM81" s="660"/>
      <c r="BN81" s="660"/>
      <c r="BO81" s="660"/>
      <c r="BP81" s="660"/>
      <c r="BQ81" s="660"/>
      <c r="BR81" s="660"/>
      <c r="BS81" s="660"/>
      <c r="BT81" s="660"/>
      <c r="BU81" s="660"/>
      <c r="BV81" s="592"/>
      <c r="BX81" s="122"/>
      <c r="BY81" s="598"/>
      <c r="BZ81" s="598"/>
      <c r="CA81" s="598"/>
      <c r="CB81" s="598"/>
      <c r="CC81" s="598"/>
      <c r="CD81" s="598"/>
      <c r="CE81" s="598"/>
      <c r="CF81" s="598"/>
      <c r="CG81" s="598"/>
      <c r="CH81" s="598"/>
      <c r="CI81" s="598"/>
      <c r="CJ81" s="598"/>
      <c r="CK81" s="598"/>
      <c r="CL81" s="598"/>
      <c r="CM81" s="598"/>
      <c r="CN81" s="598"/>
      <c r="CO81" s="598"/>
      <c r="CP81" s="598"/>
      <c r="CQ81" s="598"/>
      <c r="CR81" s="598"/>
      <c r="CS81" s="598"/>
      <c r="CT81" s="598"/>
      <c r="CU81" s="598"/>
      <c r="CV81" s="598"/>
      <c r="CW81" s="598"/>
      <c r="CX81" s="598"/>
      <c r="CY81" s="598"/>
      <c r="CZ81" s="598"/>
      <c r="DA81" s="598"/>
      <c r="DB81" s="598"/>
      <c r="DC81" s="598"/>
      <c r="DD81" s="598"/>
      <c r="DE81" s="598"/>
      <c r="DF81" s="598"/>
      <c r="DG81" s="598"/>
      <c r="DH81" s="598"/>
      <c r="DI81" s="598"/>
      <c r="DJ81" s="598"/>
      <c r="DK81" s="598"/>
      <c r="DL81" s="598"/>
      <c r="DM81" s="598"/>
      <c r="DN81" s="598"/>
      <c r="DO81" s="598"/>
      <c r="DP81" s="598"/>
      <c r="DQ81" s="598"/>
      <c r="DR81" s="598"/>
      <c r="DS81" s="598"/>
      <c r="DT81" s="598"/>
      <c r="DU81" s="598"/>
      <c r="DV81" s="598"/>
      <c r="DW81" s="598"/>
      <c r="DX81" s="598"/>
      <c r="DY81" s="598"/>
      <c r="DZ81" s="598"/>
      <c r="EA81" s="598"/>
      <c r="EB81" s="598"/>
      <c r="EC81" s="599"/>
    </row>
    <row r="82" spans="1:133" x14ac:dyDescent="0.2">
      <c r="A82" s="123"/>
      <c r="H82" s="122"/>
      <c r="J82" s="660"/>
      <c r="K82" s="660"/>
      <c r="L82" s="660"/>
      <c r="M82" s="660"/>
      <c r="N82" s="660"/>
      <c r="O82" s="660"/>
      <c r="P82" s="660"/>
      <c r="Q82" s="660"/>
      <c r="R82" s="660"/>
      <c r="S82" s="660"/>
      <c r="T82" s="660"/>
      <c r="U82" s="660"/>
      <c r="V82" s="660"/>
      <c r="W82" s="660"/>
      <c r="X82" s="660"/>
      <c r="Y82" s="660"/>
      <c r="Z82" s="660"/>
      <c r="AA82" s="660"/>
      <c r="AB82" s="660"/>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660"/>
      <c r="AY82" s="660"/>
      <c r="AZ82" s="660"/>
      <c r="BA82" s="660"/>
      <c r="BB82" s="660"/>
      <c r="BC82" s="660"/>
      <c r="BD82" s="660"/>
      <c r="BE82" s="660"/>
      <c r="BF82" s="660"/>
      <c r="BG82" s="660"/>
      <c r="BH82" s="660"/>
      <c r="BI82" s="660"/>
      <c r="BJ82" s="660"/>
      <c r="BK82" s="660"/>
      <c r="BL82" s="660"/>
      <c r="BM82" s="660"/>
      <c r="BN82" s="660"/>
      <c r="BO82" s="660"/>
      <c r="BP82" s="660"/>
      <c r="BQ82" s="660"/>
      <c r="BR82" s="660"/>
      <c r="BS82" s="660"/>
      <c r="BT82" s="660"/>
      <c r="BU82" s="660"/>
      <c r="BV82" s="592"/>
      <c r="BX82" s="122"/>
      <c r="BY82" s="598"/>
      <c r="BZ82" s="598"/>
      <c r="CA82" s="598"/>
      <c r="CB82" s="598"/>
      <c r="CC82" s="598"/>
      <c r="CD82" s="598"/>
      <c r="CE82" s="598"/>
      <c r="CF82" s="598"/>
      <c r="CG82" s="598"/>
      <c r="CH82" s="598"/>
      <c r="CI82" s="598"/>
      <c r="CJ82" s="598"/>
      <c r="CK82" s="598"/>
      <c r="CL82" s="598"/>
      <c r="CM82" s="598"/>
      <c r="CN82" s="598"/>
      <c r="CO82" s="598"/>
      <c r="CP82" s="598"/>
      <c r="CQ82" s="598"/>
      <c r="CR82" s="598"/>
      <c r="CS82" s="598"/>
      <c r="CT82" s="598"/>
      <c r="CU82" s="598"/>
      <c r="CV82" s="598"/>
      <c r="CW82" s="598"/>
      <c r="CX82" s="598"/>
      <c r="CY82" s="598"/>
      <c r="CZ82" s="598"/>
      <c r="DA82" s="598"/>
      <c r="DB82" s="598"/>
      <c r="DC82" s="598"/>
      <c r="DD82" s="598"/>
      <c r="DE82" s="598"/>
      <c r="DF82" s="598"/>
      <c r="DG82" s="598"/>
      <c r="DH82" s="598"/>
      <c r="DI82" s="598"/>
      <c r="DJ82" s="598"/>
      <c r="DK82" s="598"/>
      <c r="DL82" s="598"/>
      <c r="DM82" s="598"/>
      <c r="DN82" s="598"/>
      <c r="DO82" s="598"/>
      <c r="DP82" s="598"/>
      <c r="DQ82" s="598"/>
      <c r="DR82" s="598"/>
      <c r="DS82" s="598"/>
      <c r="DT82" s="598"/>
      <c r="DU82" s="598"/>
      <c r="DV82" s="598"/>
      <c r="DW82" s="598"/>
      <c r="DX82" s="598"/>
      <c r="DY82" s="598"/>
      <c r="DZ82" s="598"/>
      <c r="EA82" s="598"/>
      <c r="EB82" s="598"/>
      <c r="EC82" s="599"/>
    </row>
    <row r="83" spans="1:133" x14ac:dyDescent="0.2">
      <c r="A83" s="123"/>
      <c r="H83" s="122"/>
      <c r="J83" s="660"/>
      <c r="K83" s="660"/>
      <c r="L83" s="660"/>
      <c r="M83" s="660"/>
      <c r="N83" s="660"/>
      <c r="O83" s="660"/>
      <c r="P83" s="660"/>
      <c r="Q83" s="660"/>
      <c r="R83" s="660"/>
      <c r="S83" s="660"/>
      <c r="T83" s="660"/>
      <c r="U83" s="660"/>
      <c r="V83" s="660"/>
      <c r="W83" s="660"/>
      <c r="X83" s="660"/>
      <c r="Y83" s="660"/>
      <c r="Z83" s="660"/>
      <c r="AA83" s="660"/>
      <c r="AB83" s="660"/>
      <c r="AC83" s="660"/>
      <c r="AD83" s="660"/>
      <c r="AE83" s="660"/>
      <c r="AF83" s="660"/>
      <c r="AG83" s="660"/>
      <c r="AH83" s="660"/>
      <c r="AI83" s="660"/>
      <c r="AJ83" s="660"/>
      <c r="AK83" s="660"/>
      <c r="AL83" s="660"/>
      <c r="AM83" s="660"/>
      <c r="AN83" s="660"/>
      <c r="AO83" s="660"/>
      <c r="AP83" s="660"/>
      <c r="AQ83" s="660"/>
      <c r="AR83" s="660"/>
      <c r="AS83" s="660"/>
      <c r="AT83" s="660"/>
      <c r="AU83" s="660"/>
      <c r="AV83" s="660"/>
      <c r="AW83" s="660"/>
      <c r="AX83" s="660"/>
      <c r="AY83" s="660"/>
      <c r="AZ83" s="660"/>
      <c r="BA83" s="660"/>
      <c r="BB83" s="660"/>
      <c r="BC83" s="660"/>
      <c r="BD83" s="660"/>
      <c r="BE83" s="660"/>
      <c r="BF83" s="660"/>
      <c r="BG83" s="660"/>
      <c r="BH83" s="660"/>
      <c r="BI83" s="660"/>
      <c r="BJ83" s="660"/>
      <c r="BK83" s="660"/>
      <c r="BL83" s="660"/>
      <c r="BM83" s="660"/>
      <c r="BN83" s="660"/>
      <c r="BO83" s="660"/>
      <c r="BP83" s="660"/>
      <c r="BQ83" s="660"/>
      <c r="BR83" s="660"/>
      <c r="BS83" s="660"/>
      <c r="BT83" s="660"/>
      <c r="BU83" s="660"/>
      <c r="BV83" s="592"/>
      <c r="BX83" s="122"/>
      <c r="BY83" s="598"/>
      <c r="BZ83" s="598"/>
      <c r="CA83" s="598"/>
      <c r="CB83" s="598"/>
      <c r="CC83" s="598"/>
      <c r="CD83" s="598"/>
      <c r="CE83" s="598"/>
      <c r="CF83" s="598"/>
      <c r="CG83" s="598"/>
      <c r="CH83" s="598"/>
      <c r="CI83" s="598"/>
      <c r="CJ83" s="598"/>
      <c r="CK83" s="598"/>
      <c r="CL83" s="598"/>
      <c r="CM83" s="598"/>
      <c r="CN83" s="598"/>
      <c r="CO83" s="598"/>
      <c r="CP83" s="598"/>
      <c r="CQ83" s="598"/>
      <c r="CR83" s="598"/>
      <c r="CS83" s="598"/>
      <c r="CT83" s="598"/>
      <c r="CU83" s="598"/>
      <c r="CV83" s="598"/>
      <c r="CW83" s="598"/>
      <c r="CX83" s="598"/>
      <c r="CY83" s="598"/>
      <c r="CZ83" s="598"/>
      <c r="DA83" s="598"/>
      <c r="DB83" s="598"/>
      <c r="DC83" s="598"/>
      <c r="DD83" s="598"/>
      <c r="DE83" s="598"/>
      <c r="DF83" s="598"/>
      <c r="DG83" s="598"/>
      <c r="DH83" s="598"/>
      <c r="DI83" s="598"/>
      <c r="DJ83" s="598"/>
      <c r="DK83" s="598"/>
      <c r="DL83" s="598"/>
      <c r="DM83" s="598"/>
      <c r="DN83" s="598"/>
      <c r="DO83" s="598"/>
      <c r="DP83" s="598"/>
      <c r="DQ83" s="598"/>
      <c r="DR83" s="598"/>
      <c r="DS83" s="598"/>
      <c r="DT83" s="598"/>
      <c r="DU83" s="598"/>
      <c r="DV83" s="598"/>
      <c r="DW83" s="598"/>
      <c r="DX83" s="598"/>
      <c r="DY83" s="598"/>
      <c r="DZ83" s="598"/>
      <c r="EA83" s="598"/>
      <c r="EB83" s="598"/>
      <c r="EC83" s="599"/>
    </row>
    <row r="84" spans="1:133" x14ac:dyDescent="0.2">
      <c r="A84" s="123"/>
      <c r="H84" s="122"/>
      <c r="J84" s="660"/>
      <c r="K84" s="660"/>
      <c r="L84" s="660"/>
      <c r="M84" s="660"/>
      <c r="N84" s="660"/>
      <c r="O84" s="660"/>
      <c r="P84" s="660"/>
      <c r="Q84" s="660"/>
      <c r="R84" s="660"/>
      <c r="S84" s="660"/>
      <c r="T84" s="660"/>
      <c r="U84" s="660"/>
      <c r="V84" s="660"/>
      <c r="W84" s="660"/>
      <c r="X84" s="660"/>
      <c r="Y84" s="660"/>
      <c r="Z84" s="660"/>
      <c r="AA84" s="660"/>
      <c r="AB84" s="660"/>
      <c r="AC84" s="660"/>
      <c r="AD84" s="660"/>
      <c r="AE84" s="660"/>
      <c r="AF84" s="660"/>
      <c r="AG84" s="660"/>
      <c r="AH84" s="660"/>
      <c r="AI84" s="660"/>
      <c r="AJ84" s="660"/>
      <c r="AK84" s="660"/>
      <c r="AL84" s="660"/>
      <c r="AM84" s="660"/>
      <c r="AN84" s="660"/>
      <c r="AO84" s="660"/>
      <c r="AP84" s="660"/>
      <c r="AQ84" s="660"/>
      <c r="AR84" s="660"/>
      <c r="AS84" s="660"/>
      <c r="AT84" s="660"/>
      <c r="AU84" s="660"/>
      <c r="AV84" s="660"/>
      <c r="AW84" s="660"/>
      <c r="AX84" s="660"/>
      <c r="AY84" s="660"/>
      <c r="AZ84" s="660"/>
      <c r="BA84" s="660"/>
      <c r="BB84" s="660"/>
      <c r="BC84" s="660"/>
      <c r="BD84" s="660"/>
      <c r="BE84" s="660"/>
      <c r="BF84" s="660"/>
      <c r="BG84" s="660"/>
      <c r="BH84" s="660"/>
      <c r="BI84" s="660"/>
      <c r="BJ84" s="660"/>
      <c r="BK84" s="660"/>
      <c r="BL84" s="660"/>
      <c r="BM84" s="660"/>
      <c r="BN84" s="660"/>
      <c r="BO84" s="660"/>
      <c r="BP84" s="660"/>
      <c r="BQ84" s="660"/>
      <c r="BR84" s="660"/>
      <c r="BS84" s="660"/>
      <c r="BT84" s="660"/>
      <c r="BU84" s="660"/>
      <c r="BV84" s="592"/>
      <c r="BX84" s="122"/>
      <c r="BY84" s="598"/>
      <c r="BZ84" s="598"/>
      <c r="CA84" s="598"/>
      <c r="CB84" s="598"/>
      <c r="CC84" s="598"/>
      <c r="CD84" s="598"/>
      <c r="CE84" s="598"/>
      <c r="CF84" s="598"/>
      <c r="CG84" s="598"/>
      <c r="CH84" s="598"/>
      <c r="CI84" s="598"/>
      <c r="CJ84" s="598"/>
      <c r="CK84" s="598"/>
      <c r="CL84" s="598"/>
      <c r="CM84" s="598"/>
      <c r="CN84" s="598"/>
      <c r="CO84" s="598"/>
      <c r="CP84" s="598"/>
      <c r="CQ84" s="598"/>
      <c r="CR84" s="598"/>
      <c r="CS84" s="598"/>
      <c r="CT84" s="598"/>
      <c r="CU84" s="598"/>
      <c r="CV84" s="598"/>
      <c r="CW84" s="598"/>
      <c r="CX84" s="598"/>
      <c r="CY84" s="598"/>
      <c r="CZ84" s="598"/>
      <c r="DA84" s="598"/>
      <c r="DB84" s="598"/>
      <c r="DC84" s="598"/>
      <c r="DD84" s="598"/>
      <c r="DE84" s="598"/>
      <c r="DF84" s="598"/>
      <c r="DG84" s="598"/>
      <c r="DH84" s="598"/>
      <c r="DI84" s="598"/>
      <c r="DJ84" s="598"/>
      <c r="DK84" s="598"/>
      <c r="DL84" s="598"/>
      <c r="DM84" s="598"/>
      <c r="DN84" s="598"/>
      <c r="DO84" s="598"/>
      <c r="DP84" s="598"/>
      <c r="DQ84" s="598"/>
      <c r="DR84" s="598"/>
      <c r="DS84" s="598"/>
      <c r="DT84" s="598"/>
      <c r="DU84" s="598"/>
      <c r="DV84" s="598"/>
      <c r="DW84" s="598"/>
      <c r="DX84" s="598"/>
      <c r="DY84" s="598"/>
      <c r="DZ84" s="598"/>
      <c r="EA84" s="598"/>
      <c r="EB84" s="598"/>
      <c r="EC84" s="599"/>
    </row>
    <row r="85" spans="1:133" x14ac:dyDescent="0.2">
      <c r="A85" s="123"/>
      <c r="H85" s="122"/>
      <c r="J85" s="660"/>
      <c r="K85" s="660"/>
      <c r="L85" s="660"/>
      <c r="M85" s="660"/>
      <c r="N85" s="660"/>
      <c r="O85" s="660"/>
      <c r="P85" s="660"/>
      <c r="Q85" s="660"/>
      <c r="R85" s="660"/>
      <c r="S85" s="660"/>
      <c r="T85" s="660"/>
      <c r="U85" s="660"/>
      <c r="V85" s="660"/>
      <c r="W85" s="660"/>
      <c r="X85" s="660"/>
      <c r="Y85" s="660"/>
      <c r="Z85" s="660"/>
      <c r="AA85" s="660"/>
      <c r="AB85" s="660"/>
      <c r="AC85" s="660"/>
      <c r="AD85" s="660"/>
      <c r="AE85" s="660"/>
      <c r="AF85" s="660"/>
      <c r="AG85" s="660"/>
      <c r="AH85" s="660"/>
      <c r="AI85" s="660"/>
      <c r="AJ85" s="660"/>
      <c r="AK85" s="660"/>
      <c r="AL85" s="660"/>
      <c r="AM85" s="660"/>
      <c r="AN85" s="660"/>
      <c r="AO85" s="660"/>
      <c r="AP85" s="660"/>
      <c r="AQ85" s="660"/>
      <c r="AR85" s="660"/>
      <c r="AS85" s="660"/>
      <c r="AT85" s="660"/>
      <c r="AU85" s="660"/>
      <c r="AV85" s="660"/>
      <c r="AW85" s="660"/>
      <c r="AX85" s="660"/>
      <c r="AY85" s="660"/>
      <c r="AZ85" s="660"/>
      <c r="BA85" s="660"/>
      <c r="BB85" s="660"/>
      <c r="BC85" s="660"/>
      <c r="BD85" s="660"/>
      <c r="BE85" s="660"/>
      <c r="BF85" s="660"/>
      <c r="BG85" s="660"/>
      <c r="BH85" s="660"/>
      <c r="BI85" s="660"/>
      <c r="BJ85" s="660"/>
      <c r="BK85" s="660"/>
      <c r="BL85" s="660"/>
      <c r="BM85" s="660"/>
      <c r="BN85" s="660"/>
      <c r="BO85" s="660"/>
      <c r="BP85" s="660"/>
      <c r="BQ85" s="660"/>
      <c r="BR85" s="660"/>
      <c r="BS85" s="660"/>
      <c r="BT85" s="660"/>
      <c r="BU85" s="660"/>
      <c r="BV85" s="592"/>
      <c r="BX85" s="122"/>
      <c r="BY85" s="598"/>
      <c r="BZ85" s="598"/>
      <c r="CA85" s="598"/>
      <c r="CB85" s="598"/>
      <c r="CC85" s="598"/>
      <c r="CD85" s="598"/>
      <c r="CE85" s="598"/>
      <c r="CF85" s="598"/>
      <c r="CG85" s="598"/>
      <c r="CH85" s="598"/>
      <c r="CI85" s="598"/>
      <c r="CJ85" s="598"/>
      <c r="CK85" s="598"/>
      <c r="CL85" s="598"/>
      <c r="CM85" s="598"/>
      <c r="CN85" s="598"/>
      <c r="CO85" s="598"/>
      <c r="CP85" s="598"/>
      <c r="CQ85" s="598"/>
      <c r="CR85" s="598"/>
      <c r="CS85" s="598"/>
      <c r="CT85" s="598"/>
      <c r="CU85" s="598"/>
      <c r="CV85" s="598"/>
      <c r="CW85" s="598"/>
      <c r="CX85" s="598"/>
      <c r="CY85" s="598"/>
      <c r="CZ85" s="598"/>
      <c r="DA85" s="598"/>
      <c r="DB85" s="598"/>
      <c r="DC85" s="598"/>
      <c r="DD85" s="598"/>
      <c r="DE85" s="598"/>
      <c r="DF85" s="598"/>
      <c r="DG85" s="598"/>
      <c r="DH85" s="598"/>
      <c r="DI85" s="598"/>
      <c r="DJ85" s="598"/>
      <c r="DK85" s="598"/>
      <c r="DL85" s="598"/>
      <c r="DM85" s="598"/>
      <c r="DN85" s="598"/>
      <c r="DO85" s="598"/>
      <c r="DP85" s="598"/>
      <c r="DQ85" s="598"/>
      <c r="DR85" s="598"/>
      <c r="DS85" s="598"/>
      <c r="DT85" s="598"/>
      <c r="DU85" s="598"/>
      <c r="DV85" s="598"/>
      <c r="DW85" s="598"/>
      <c r="DX85" s="598"/>
      <c r="DY85" s="598"/>
      <c r="DZ85" s="598"/>
      <c r="EA85" s="598"/>
      <c r="EB85" s="598"/>
      <c r="EC85" s="599"/>
    </row>
    <row r="86" spans="1:133" x14ac:dyDescent="0.2">
      <c r="A86" s="123"/>
      <c r="H86" s="122"/>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660"/>
      <c r="AK86" s="660"/>
      <c r="AL86" s="660"/>
      <c r="AM86" s="660"/>
      <c r="AN86" s="660"/>
      <c r="AO86" s="660"/>
      <c r="AP86" s="660"/>
      <c r="AQ86" s="660"/>
      <c r="AR86" s="660"/>
      <c r="AS86" s="660"/>
      <c r="AT86" s="660"/>
      <c r="AU86" s="660"/>
      <c r="AV86" s="660"/>
      <c r="AW86" s="660"/>
      <c r="AX86" s="660"/>
      <c r="AY86" s="660"/>
      <c r="AZ86" s="660"/>
      <c r="BA86" s="660"/>
      <c r="BB86" s="660"/>
      <c r="BC86" s="660"/>
      <c r="BD86" s="660"/>
      <c r="BE86" s="660"/>
      <c r="BF86" s="660"/>
      <c r="BG86" s="660"/>
      <c r="BH86" s="660"/>
      <c r="BI86" s="660"/>
      <c r="BJ86" s="660"/>
      <c r="BK86" s="660"/>
      <c r="BL86" s="660"/>
      <c r="BM86" s="660"/>
      <c r="BN86" s="660"/>
      <c r="BO86" s="660"/>
      <c r="BP86" s="660"/>
      <c r="BQ86" s="660"/>
      <c r="BR86" s="660"/>
      <c r="BS86" s="660"/>
      <c r="BT86" s="660"/>
      <c r="BU86" s="660"/>
      <c r="BV86" s="592"/>
      <c r="BX86" s="122"/>
      <c r="BY86" s="598"/>
      <c r="BZ86" s="598"/>
      <c r="CA86" s="598"/>
      <c r="CB86" s="598"/>
      <c r="CC86" s="598"/>
      <c r="CD86" s="598"/>
      <c r="CE86" s="598"/>
      <c r="CF86" s="598"/>
      <c r="CG86" s="598"/>
      <c r="CH86" s="598"/>
      <c r="CI86" s="598"/>
      <c r="CJ86" s="598"/>
      <c r="CK86" s="598"/>
      <c r="CL86" s="598"/>
      <c r="CM86" s="598"/>
      <c r="CN86" s="598"/>
      <c r="CO86" s="598"/>
      <c r="CP86" s="598"/>
      <c r="CQ86" s="598"/>
      <c r="CR86" s="598"/>
      <c r="CS86" s="598"/>
      <c r="CT86" s="598"/>
      <c r="CU86" s="598"/>
      <c r="CV86" s="598"/>
      <c r="CW86" s="598"/>
      <c r="CX86" s="598"/>
      <c r="CY86" s="598"/>
      <c r="CZ86" s="598"/>
      <c r="DA86" s="598"/>
      <c r="DB86" s="598"/>
      <c r="DC86" s="598"/>
      <c r="DD86" s="598"/>
      <c r="DE86" s="598"/>
      <c r="DF86" s="598"/>
      <c r="DG86" s="598"/>
      <c r="DH86" s="598"/>
      <c r="DI86" s="598"/>
      <c r="DJ86" s="598"/>
      <c r="DK86" s="598"/>
      <c r="DL86" s="598"/>
      <c r="DM86" s="598"/>
      <c r="DN86" s="598"/>
      <c r="DO86" s="598"/>
      <c r="DP86" s="598"/>
      <c r="DQ86" s="598"/>
      <c r="DR86" s="598"/>
      <c r="DS86" s="598"/>
      <c r="DT86" s="598"/>
      <c r="DU86" s="598"/>
      <c r="DV86" s="598"/>
      <c r="DW86" s="598"/>
      <c r="DX86" s="598"/>
      <c r="DY86" s="598"/>
      <c r="DZ86" s="598"/>
      <c r="EA86" s="598"/>
      <c r="EB86" s="598"/>
      <c r="EC86" s="599"/>
    </row>
    <row r="87" spans="1:133" ht="6" customHeight="1" x14ac:dyDescent="0.2">
      <c r="A87" s="257"/>
      <c r="B87" s="94"/>
      <c r="C87" s="94"/>
      <c r="D87" s="94"/>
      <c r="E87" s="94"/>
      <c r="F87" s="94"/>
      <c r="G87" s="94"/>
      <c r="H87" s="94"/>
      <c r="I87" s="257"/>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c r="BV87" s="606"/>
      <c r="BX87" s="122"/>
      <c r="BY87" s="600"/>
      <c r="BZ87" s="600"/>
      <c r="CA87" s="600"/>
      <c r="CB87" s="600"/>
      <c r="CC87" s="600"/>
      <c r="CD87" s="600"/>
      <c r="CE87" s="600"/>
      <c r="CF87" s="600"/>
      <c r="CG87" s="600"/>
      <c r="CH87" s="600"/>
      <c r="CI87" s="600"/>
      <c r="CJ87" s="600"/>
      <c r="CK87" s="600"/>
      <c r="CL87" s="600"/>
      <c r="CM87" s="600"/>
      <c r="CN87" s="600"/>
      <c r="CO87" s="600"/>
      <c r="CP87" s="600"/>
      <c r="CQ87" s="600"/>
      <c r="CR87" s="600"/>
      <c r="CS87" s="600"/>
      <c r="CT87" s="600"/>
      <c r="CU87" s="600"/>
      <c r="CV87" s="600"/>
      <c r="CW87" s="600"/>
      <c r="CX87" s="600"/>
      <c r="CY87" s="600"/>
      <c r="CZ87" s="600"/>
      <c r="DA87" s="600"/>
      <c r="DB87" s="600"/>
      <c r="DC87" s="600"/>
      <c r="DD87" s="600"/>
      <c r="DE87" s="600"/>
      <c r="DF87" s="600"/>
      <c r="DG87" s="600"/>
      <c r="DH87" s="600"/>
      <c r="DI87" s="600"/>
      <c r="DJ87" s="600"/>
      <c r="DK87" s="600"/>
      <c r="DL87" s="600"/>
      <c r="DM87" s="600"/>
      <c r="DN87" s="600"/>
      <c r="DO87" s="600"/>
      <c r="DP87" s="600"/>
      <c r="DQ87" s="600"/>
      <c r="DR87" s="600"/>
      <c r="DS87" s="600"/>
      <c r="DT87" s="600"/>
      <c r="DU87" s="600"/>
      <c r="DV87" s="600"/>
      <c r="DW87" s="600"/>
      <c r="DX87" s="600"/>
      <c r="DY87" s="600"/>
      <c r="DZ87" s="600"/>
      <c r="EA87" s="600"/>
      <c r="EB87" s="600"/>
      <c r="EC87" s="601"/>
    </row>
    <row r="88" spans="1:133" x14ac:dyDescent="0.2">
      <c r="BV88" s="212"/>
    </row>
  </sheetData>
  <mergeCells count="126">
    <mergeCell ref="CO70:CR72"/>
    <mergeCell ref="DS70:DW71"/>
    <mergeCell ref="DX70:DX71"/>
    <mergeCell ref="DI71:DQ73"/>
    <mergeCell ref="AP72:AW72"/>
    <mergeCell ref="DS72:EB73"/>
    <mergeCell ref="J14:Q20"/>
    <mergeCell ref="J21:Q26"/>
    <mergeCell ref="B14:G22"/>
    <mergeCell ref="B33:G37"/>
    <mergeCell ref="B23:G32"/>
    <mergeCell ref="E48:F49"/>
    <mergeCell ref="B48:D49"/>
    <mergeCell ref="B60:D61"/>
    <mergeCell ref="E60:F61"/>
    <mergeCell ref="B72:D73"/>
    <mergeCell ref="E72:F73"/>
    <mergeCell ref="Z56:AE56"/>
    <mergeCell ref="T58:W60"/>
    <mergeCell ref="Z58:AE58"/>
    <mergeCell ref="Z44:AE44"/>
    <mergeCell ref="Z46:AE46"/>
    <mergeCell ref="Z14:AE22"/>
    <mergeCell ref="Z23:AE37"/>
    <mergeCell ref="DX64:DX65"/>
    <mergeCell ref="CU65:CZ65"/>
    <mergeCell ref="DI65:DP65"/>
    <mergeCell ref="AO67:AS68"/>
    <mergeCell ref="AZ67:BD68"/>
    <mergeCell ref="BE67:BE68"/>
    <mergeCell ref="DS67:DW68"/>
    <mergeCell ref="DX67:DX68"/>
    <mergeCell ref="AO64:AS65"/>
    <mergeCell ref="AZ64:BD65"/>
    <mergeCell ref="BE64:BE65"/>
    <mergeCell ref="CU64:CZ64"/>
    <mergeCell ref="DI64:DP64"/>
    <mergeCell ref="DS64:DW65"/>
    <mergeCell ref="BN65:BS67"/>
    <mergeCell ref="CO58:CR60"/>
    <mergeCell ref="DS58:DW59"/>
    <mergeCell ref="DX58:DX59"/>
    <mergeCell ref="DI59:DQ61"/>
    <mergeCell ref="AP60:AW60"/>
    <mergeCell ref="DS60:EB61"/>
    <mergeCell ref="DX52:DX53"/>
    <mergeCell ref="CU53:CZ53"/>
    <mergeCell ref="DI53:DP53"/>
    <mergeCell ref="AO55:AS56"/>
    <mergeCell ref="AZ55:BD56"/>
    <mergeCell ref="BE55:BE56"/>
    <mergeCell ref="DS55:DW56"/>
    <mergeCell ref="DX55:DX56"/>
    <mergeCell ref="AO52:AS53"/>
    <mergeCell ref="AZ52:BD53"/>
    <mergeCell ref="BE52:BE53"/>
    <mergeCell ref="CU52:CZ52"/>
    <mergeCell ref="DI52:DP52"/>
    <mergeCell ref="DS52:DW53"/>
    <mergeCell ref="BN53:BS55"/>
    <mergeCell ref="BN59:BS60"/>
    <mergeCell ref="CO46:CR48"/>
    <mergeCell ref="DS46:DW47"/>
    <mergeCell ref="DX46:DX47"/>
    <mergeCell ref="T47:W49"/>
    <mergeCell ref="DI47:DQ49"/>
    <mergeCell ref="AP48:AW48"/>
    <mergeCell ref="DS48:EB49"/>
    <mergeCell ref="CO14:CR37"/>
    <mergeCell ref="CU14:CZ25"/>
    <mergeCell ref="DX40:DX41"/>
    <mergeCell ref="CU41:CZ41"/>
    <mergeCell ref="DI41:DP41"/>
    <mergeCell ref="AO43:AS44"/>
    <mergeCell ref="AZ43:BD44"/>
    <mergeCell ref="BE43:BE44"/>
    <mergeCell ref="DS43:DW44"/>
    <mergeCell ref="DX43:DX44"/>
    <mergeCell ref="AO40:AS41"/>
    <mergeCell ref="AZ40:BD41"/>
    <mergeCell ref="BE40:BE41"/>
    <mergeCell ref="CU40:CZ40"/>
    <mergeCell ref="DI40:DP40"/>
    <mergeCell ref="DS40:DW41"/>
    <mergeCell ref="DS14:EB27"/>
    <mergeCell ref="CC14:CL38"/>
    <mergeCell ref="CU11:DP12"/>
    <mergeCell ref="DS11:EB12"/>
    <mergeCell ref="T14:W37"/>
    <mergeCell ref="AH14:AL37"/>
    <mergeCell ref="AO10:AW10"/>
    <mergeCell ref="AZ10:BI10"/>
    <mergeCell ref="BL10:BU10"/>
    <mergeCell ref="CC10:CL10"/>
    <mergeCell ref="CO10:CR10"/>
    <mergeCell ref="CU10:CZ10"/>
    <mergeCell ref="DC14:DF37"/>
    <mergeCell ref="DI14:DP37"/>
    <mergeCell ref="AZ23:BI27"/>
    <mergeCell ref="AO25:AW37"/>
    <mergeCell ref="CU26:CZ37"/>
    <mergeCell ref="DS28:EB37"/>
    <mergeCell ref="AO14:AW24"/>
    <mergeCell ref="AZ14:BI22"/>
    <mergeCell ref="A1:BV1"/>
    <mergeCell ref="BZ1:EC1"/>
    <mergeCell ref="B4:E4"/>
    <mergeCell ref="B10:F10"/>
    <mergeCell ref="J10:Q10"/>
    <mergeCell ref="T10:W10"/>
    <mergeCell ref="Z10:AE10"/>
    <mergeCell ref="AH10:AL10"/>
    <mergeCell ref="DC10:DF10"/>
    <mergeCell ref="DI10:DP10"/>
    <mergeCell ref="DS10:EB10"/>
    <mergeCell ref="F4:BU5"/>
    <mergeCell ref="F6:BU7"/>
    <mergeCell ref="J81:BU86"/>
    <mergeCell ref="J76:AA78"/>
    <mergeCell ref="BL14:BU37"/>
    <mergeCell ref="Z68:AE68"/>
    <mergeCell ref="T70:W72"/>
    <mergeCell ref="Z70:AE70"/>
    <mergeCell ref="BN41:BS43"/>
    <mergeCell ref="BN47:BS48"/>
    <mergeCell ref="BN71:BS72"/>
  </mergeCells>
  <pageMargins left="0.5" right="0.5" top="0.5" bottom="0.5" header="0.3" footer="0.3"/>
  <pageSetup paperSize="9" scale="91" fitToWidth="2" orientation="portrait" r:id="rId1"/>
  <headerFooter>
    <oddFooter>&amp;CW-&amp;P</oddFooter>
  </headerFooter>
  <colBreaks count="1" manualBreakCount="1">
    <brk id="75" max="8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66CC"/>
  </sheetPr>
  <dimension ref="A1:AQ137"/>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77734375" style="374" customWidth="1"/>
    <col min="3" max="4" width="1.77734375" customWidth="1"/>
    <col min="21" max="22" width="1.77734375" customWidth="1"/>
    <col min="27" max="27" width="2.77734375" customWidth="1"/>
    <col min="34" max="34" width="2.77734375" customWidth="1"/>
    <col min="38" max="38" width="3.109375" customWidth="1"/>
    <col min="39" max="39" width="1.77734375" style="27" customWidth="1"/>
    <col min="40" max="41" width="1.77734375" customWidth="1"/>
    <col min="42" max="42" width="4.77734375" customWidth="1"/>
    <col min="43" max="43" width="1.77734375" customWidth="1"/>
  </cols>
  <sheetData>
    <row r="1" spans="1:43" x14ac:dyDescent="0.2">
      <c r="A1" s="672" t="s">
        <v>147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ht="6" customHeight="1" x14ac:dyDescent="0.2">
      <c r="A2" s="232"/>
      <c r="B2" s="324"/>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L2" s="27"/>
      <c r="AM2"/>
    </row>
    <row r="3" spans="1:43" ht="11.25" customHeight="1" thickBot="1" x14ac:dyDescent="0.25">
      <c r="A3" s="85"/>
      <c r="B3" s="373" t="s">
        <v>59</v>
      </c>
      <c r="C3" s="86"/>
      <c r="D3" s="87"/>
      <c r="E3" s="673" t="s">
        <v>60</v>
      </c>
      <c r="F3" s="673"/>
      <c r="G3" s="673"/>
      <c r="H3" s="673"/>
      <c r="I3" s="673"/>
      <c r="J3" s="673"/>
      <c r="K3" s="673"/>
      <c r="L3" s="673"/>
      <c r="M3" s="673"/>
      <c r="N3" s="673"/>
      <c r="O3" s="673"/>
      <c r="P3" s="673"/>
      <c r="Q3" s="673"/>
      <c r="R3" s="673"/>
      <c r="S3" s="673"/>
      <c r="T3" s="673"/>
      <c r="U3" s="85"/>
      <c r="V3" s="87"/>
      <c r="W3" s="673" t="s">
        <v>61</v>
      </c>
      <c r="X3" s="673"/>
      <c r="Y3" s="673"/>
      <c r="Z3" s="673"/>
      <c r="AA3" s="673"/>
      <c r="AB3" s="673"/>
      <c r="AC3" s="673"/>
      <c r="AD3" s="673"/>
      <c r="AE3" s="673"/>
      <c r="AF3" s="673"/>
      <c r="AG3" s="673"/>
      <c r="AH3" s="673"/>
      <c r="AI3" s="673"/>
      <c r="AJ3" s="673"/>
      <c r="AK3" s="673"/>
      <c r="AL3" s="673"/>
      <c r="AM3" s="86"/>
      <c r="AN3" s="87"/>
      <c r="AO3" s="673" t="s">
        <v>62</v>
      </c>
      <c r="AP3" s="673"/>
      <c r="AQ3" s="85"/>
    </row>
    <row r="4" spans="1:43" ht="6" customHeight="1" x14ac:dyDescent="0.2">
      <c r="A4" s="96"/>
      <c r="B4" s="375"/>
      <c r="C4" s="98"/>
      <c r="D4" s="9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98"/>
      <c r="AN4" s="99"/>
      <c r="AO4" s="1"/>
      <c r="AP4" s="1"/>
      <c r="AQ4" s="101"/>
    </row>
    <row r="5" spans="1:43" ht="11.25" customHeight="1" x14ac:dyDescent="0.2">
      <c r="A5" s="102"/>
      <c r="B5" s="374">
        <v>230</v>
      </c>
      <c r="C5" s="334"/>
      <c r="D5" s="55"/>
      <c r="E5" s="713" t="s">
        <v>205</v>
      </c>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3"/>
      <c r="AJ5" s="713"/>
      <c r="AK5" s="713"/>
      <c r="AL5" s="713"/>
      <c r="AM5" s="334"/>
      <c r="AN5" s="55"/>
      <c r="AO5" s="232"/>
      <c r="AP5" s="232"/>
      <c r="AQ5" s="103"/>
    </row>
    <row r="6" spans="1:43" ht="6" customHeight="1" x14ac:dyDescent="0.2">
      <c r="A6" s="102"/>
      <c r="B6" s="324"/>
      <c r="C6" s="334"/>
      <c r="D6" s="55"/>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334"/>
      <c r="AN6" s="55"/>
      <c r="AO6" s="232"/>
      <c r="AP6" s="232"/>
      <c r="AQ6" s="103"/>
    </row>
    <row r="7" spans="1:43" ht="11.25" customHeight="1" x14ac:dyDescent="0.2">
      <c r="A7" s="102"/>
      <c r="B7" s="324"/>
      <c r="C7" s="334"/>
      <c r="D7" s="55"/>
      <c r="E7" s="232"/>
      <c r="F7" s="232"/>
      <c r="H7" s="333"/>
      <c r="I7" s="333"/>
      <c r="J7" s="333"/>
      <c r="K7" s="333"/>
      <c r="L7" s="333"/>
      <c r="M7" s="333"/>
      <c r="N7" s="333"/>
      <c r="O7" s="333"/>
      <c r="P7" s="333"/>
      <c r="Q7" s="333"/>
      <c r="U7" s="232"/>
      <c r="V7" s="232"/>
      <c r="W7" s="232"/>
      <c r="X7" s="232"/>
      <c r="Y7" s="717" t="s">
        <v>206</v>
      </c>
      <c r="Z7" s="717"/>
      <c r="AA7" s="717"/>
      <c r="AB7" s="717"/>
      <c r="AC7" s="717"/>
      <c r="AD7" s="717"/>
      <c r="AE7" s="717"/>
      <c r="AF7" s="717"/>
      <c r="AG7" s="717"/>
      <c r="AH7" s="232"/>
      <c r="AI7" s="232"/>
      <c r="AJ7" s="232"/>
      <c r="AK7" s="232"/>
      <c r="AL7" s="232"/>
      <c r="AM7" s="334"/>
      <c r="AN7" s="55"/>
      <c r="AO7" s="232"/>
      <c r="AP7" s="232"/>
      <c r="AQ7" s="103"/>
    </row>
    <row r="8" spans="1:43" ht="11.25" customHeight="1" x14ac:dyDescent="0.2">
      <c r="A8" s="102"/>
      <c r="B8" s="324"/>
      <c r="C8" s="334"/>
      <c r="D8" s="55"/>
      <c r="E8" s="232"/>
      <c r="F8" s="232"/>
      <c r="G8" s="677" t="s">
        <v>207</v>
      </c>
      <c r="H8" s="677"/>
      <c r="I8" s="677"/>
      <c r="J8" s="677"/>
      <c r="K8" s="677"/>
      <c r="L8" s="677"/>
      <c r="M8" s="677"/>
      <c r="N8" s="677"/>
      <c r="O8" s="677"/>
      <c r="P8" s="677"/>
      <c r="Q8" s="677"/>
      <c r="U8" s="232"/>
      <c r="V8" s="232"/>
      <c r="W8" s="232"/>
      <c r="X8" s="232"/>
      <c r="Y8" s="717"/>
      <c r="Z8" s="717"/>
      <c r="AA8" s="717"/>
      <c r="AB8" s="717"/>
      <c r="AC8" s="717"/>
      <c r="AD8" s="717"/>
      <c r="AE8" s="717"/>
      <c r="AF8" s="717"/>
      <c r="AG8" s="717"/>
      <c r="AH8" s="232"/>
      <c r="AI8" s="232"/>
      <c r="AJ8" s="232"/>
      <c r="AK8" s="232"/>
      <c r="AL8" s="232"/>
      <c r="AM8" s="334"/>
      <c r="AN8" s="55"/>
      <c r="AO8" s="232"/>
      <c r="AP8" s="232"/>
      <c r="AQ8" s="103"/>
    </row>
    <row r="9" spans="1:43" ht="11.25" customHeight="1" x14ac:dyDescent="0.2">
      <c r="A9" s="102"/>
      <c r="B9" s="324"/>
      <c r="C9" s="334"/>
      <c r="D9" s="55"/>
      <c r="E9" s="232"/>
      <c r="F9" s="232"/>
      <c r="G9" s="677"/>
      <c r="H9" s="677"/>
      <c r="I9" s="677"/>
      <c r="J9" s="677"/>
      <c r="K9" s="677"/>
      <c r="L9" s="677"/>
      <c r="M9" s="677"/>
      <c r="N9" s="677"/>
      <c r="O9" s="677"/>
      <c r="P9" s="677"/>
      <c r="Q9" s="677"/>
      <c r="U9" s="232"/>
      <c r="V9" s="232"/>
      <c r="W9" s="232"/>
      <c r="X9" s="232"/>
      <c r="Y9" s="717"/>
      <c r="Z9" s="717"/>
      <c r="AA9" s="717"/>
      <c r="AB9" s="717"/>
      <c r="AC9" s="717"/>
      <c r="AD9" s="717"/>
      <c r="AE9" s="717"/>
      <c r="AF9" s="717"/>
      <c r="AG9" s="717"/>
      <c r="AH9" s="232"/>
      <c r="AI9" s="232"/>
      <c r="AJ9" s="232"/>
      <c r="AK9" s="232"/>
      <c r="AL9" s="232"/>
      <c r="AM9" s="334"/>
      <c r="AN9" s="55"/>
      <c r="AO9" s="232"/>
      <c r="AP9" s="232"/>
      <c r="AQ9" s="103"/>
    </row>
    <row r="10" spans="1:43" ht="11.25" customHeight="1" x14ac:dyDescent="0.2">
      <c r="A10" s="102"/>
      <c r="B10" s="324"/>
      <c r="C10" s="334"/>
      <c r="D10" s="55"/>
      <c r="E10" s="232"/>
      <c r="F10" s="232"/>
      <c r="G10" s="677"/>
      <c r="H10" s="677"/>
      <c r="I10" s="677"/>
      <c r="J10" s="677"/>
      <c r="K10" s="677"/>
      <c r="L10" s="677"/>
      <c r="M10" s="677"/>
      <c r="N10" s="677"/>
      <c r="O10" s="677"/>
      <c r="P10" s="677"/>
      <c r="Q10" s="677"/>
      <c r="U10" s="232"/>
      <c r="V10" s="232"/>
      <c r="W10" s="232"/>
      <c r="X10" s="232"/>
      <c r="Y10" s="232"/>
      <c r="Z10" s="232"/>
      <c r="AA10" s="232"/>
      <c r="AB10" s="232"/>
      <c r="AE10" s="232"/>
      <c r="AF10" s="232"/>
      <c r="AG10" s="232"/>
      <c r="AH10" s="232"/>
      <c r="AI10" s="232"/>
      <c r="AJ10" s="232"/>
      <c r="AK10" s="232"/>
      <c r="AL10" s="232"/>
      <c r="AM10" s="334"/>
      <c r="AN10" s="55"/>
      <c r="AO10" s="232"/>
      <c r="AP10" s="232"/>
      <c r="AQ10" s="103"/>
    </row>
    <row r="11" spans="1:43" ht="11.25" customHeight="1" x14ac:dyDescent="0.2">
      <c r="A11" s="102"/>
      <c r="B11" s="324"/>
      <c r="C11" s="334"/>
      <c r="D11" s="55"/>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E11" s="232"/>
      <c r="AF11" s="232"/>
      <c r="AG11" s="88" t="s">
        <v>208</v>
      </c>
      <c r="AH11" s="232"/>
      <c r="AI11" s="232"/>
      <c r="AJ11" s="232"/>
      <c r="AK11" s="232"/>
      <c r="AL11" s="232"/>
      <c r="AM11" s="334"/>
      <c r="AN11" s="55"/>
      <c r="AO11" s="232"/>
      <c r="AP11" s="232"/>
      <c r="AQ11" s="103"/>
    </row>
    <row r="12" spans="1:43" ht="6" customHeight="1" thickBot="1" x14ac:dyDescent="0.25">
      <c r="A12" s="104"/>
      <c r="B12" s="373"/>
      <c r="C12" s="86"/>
      <c r="D12" s="87"/>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6"/>
      <c r="AN12" s="87"/>
      <c r="AO12" s="85"/>
      <c r="AP12" s="85"/>
      <c r="AQ12" s="106"/>
    </row>
    <row r="13" spans="1:43" ht="6" customHeight="1" x14ac:dyDescent="0.2">
      <c r="A13" s="96"/>
      <c r="B13" s="375"/>
      <c r="C13" s="98"/>
      <c r="D13" s="99"/>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98"/>
      <c r="AN13" s="99"/>
      <c r="AO13" s="1"/>
      <c r="AP13" s="1"/>
      <c r="AQ13" s="101"/>
    </row>
    <row r="14" spans="1:43" ht="11.25" customHeight="1" x14ac:dyDescent="0.2">
      <c r="A14" s="102"/>
      <c r="B14" s="374">
        <v>231</v>
      </c>
      <c r="C14" s="334"/>
      <c r="D14" s="55"/>
      <c r="E14" s="110"/>
      <c r="F14" s="232"/>
      <c r="G14" s="232"/>
      <c r="H14" s="671" t="str">
        <f>"FOR EACH LIVE BIRTH IN " &amp; FIVE_YRS_BEFORE_SRVY &amp; "-" &amp; FW_YR &amp; ", ENTER 'B' IN THE MONTH OF BIRTH IN THE CALENDAR. WRITE THE NAME OF THE CHILD TO THE LEFT OF THE 'B' CODE. " &amp; " FOR EACH LIVE BIRTH, RECORD 'P' IN EACH OF THE PRECEDING MONTHS ACCORDING TO THE DURATION OF PREGNANCY. " &amp; "(NOTE: THE NUMBER OF 'P's MUST BE ONE LESS THAN THE NUMBER OF MONTHS THAT THE PREGNANCY LASTED.)"</f>
        <v>FOR EACH LIVE BIRTH IN 2015-2020, ENTER 'B' IN THE MONTH OF BIRTH IN THE CALENDAR. WRITE THE NAME OF THE CHILD TO THE LEFT OF THE 'B' CODE.  FOR EACH LIVE BIRTH, RECORD 'P' IN EACH OF THE PRECEDING MONTHS ACCORDING TO THE DURATION OF PREGNANCY. (NOTE: THE NUMBER OF 'P's MUST BE ONE LESS THAN THE NUMBER OF MONTHS THAT THE PREGNANCY LASTED.)</v>
      </c>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334"/>
      <c r="AN14" s="55"/>
      <c r="AO14" s="232"/>
      <c r="AP14" s="232"/>
      <c r="AQ14" s="103"/>
    </row>
    <row r="15" spans="1:43" ht="11.25" customHeight="1" x14ac:dyDescent="0.2">
      <c r="A15" s="102"/>
      <c r="B15" s="376"/>
      <c r="C15" s="334"/>
      <c r="D15" s="55"/>
      <c r="E15" s="714" t="s">
        <v>209</v>
      </c>
      <c r="F15" s="714"/>
      <c r="G15" s="714"/>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334"/>
      <c r="AN15" s="55"/>
      <c r="AO15" s="232"/>
      <c r="AP15" s="232"/>
      <c r="AQ15" s="103"/>
    </row>
    <row r="16" spans="1:43" ht="11.25" customHeight="1" x14ac:dyDescent="0.2">
      <c r="A16" s="102"/>
      <c r="B16" s="324"/>
      <c r="C16" s="334"/>
      <c r="D16" s="55"/>
      <c r="E16" s="714"/>
      <c r="F16" s="714"/>
      <c r="G16" s="714"/>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334"/>
      <c r="AN16" s="55"/>
      <c r="AO16" s="232"/>
      <c r="AP16" s="232"/>
      <c r="AQ16" s="103"/>
    </row>
    <row r="17" spans="1:43" ht="11.25" customHeight="1" x14ac:dyDescent="0.2">
      <c r="A17" s="102"/>
      <c r="B17" s="324"/>
      <c r="C17" s="334"/>
      <c r="D17" s="55"/>
      <c r="E17" s="714"/>
      <c r="F17" s="714"/>
      <c r="G17" s="714"/>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334"/>
      <c r="AN17" s="55"/>
      <c r="AO17" s="232"/>
      <c r="AP17" s="232"/>
      <c r="AQ17" s="103"/>
    </row>
    <row r="18" spans="1:43" ht="11.25" customHeight="1" x14ac:dyDescent="0.2">
      <c r="A18" s="102"/>
      <c r="B18" s="324"/>
      <c r="C18" s="334"/>
      <c r="D18" s="55"/>
      <c r="E18" s="714"/>
      <c r="F18" s="714"/>
      <c r="G18" s="714"/>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334"/>
      <c r="AN18" s="55"/>
      <c r="AO18" s="232"/>
      <c r="AP18" s="232"/>
      <c r="AQ18" s="103"/>
    </row>
    <row r="19" spans="1:43" ht="6" customHeight="1" x14ac:dyDescent="0.2">
      <c r="A19" s="102"/>
      <c r="B19" s="324"/>
      <c r="C19" s="334"/>
      <c r="D19" s="55"/>
      <c r="E19" s="232"/>
      <c r="F19" s="232"/>
      <c r="G19" s="232"/>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334"/>
      <c r="AN19" s="55"/>
      <c r="AO19" s="232"/>
      <c r="AP19" s="232"/>
      <c r="AQ19" s="103"/>
    </row>
    <row r="20" spans="1:43" ht="11.25" customHeight="1" x14ac:dyDescent="0.2">
      <c r="A20" s="102"/>
      <c r="B20" s="324"/>
      <c r="C20" s="334"/>
      <c r="D20" s="55"/>
      <c r="E20" s="347"/>
      <c r="F20" s="347"/>
      <c r="G20" s="347"/>
      <c r="H20" s="671" t="str">
        <f>"FOR EACH PREGNANCY THAT DID NOT END IN A LIVE BIRTH IN "&amp;FIVE_YRS_BEFORE_SRVY&amp;"-"&amp;FW_YR&amp;", ENTER 'T' IN THE CALENDAR IN THE MONTH THAT THE PREGNANCY TERMINATED AND 'P' FOR THE REMAINING NUMBER OF COMPLETED MONTHS OF PREGNANCY."</f>
        <v>FOR EACH PREGNANCY THAT DID NOT END IN A LIVE BIRTH IN 2015-2020, ENTER 'T' IN THE CALENDAR IN THE MONTH THAT THE PREGNANCY TERMINATED AND 'P' FOR THE REMAINING NUMBER OF COMPLETED MONTHS OF PREGNANCY.</v>
      </c>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334"/>
      <c r="AN20" s="55"/>
      <c r="AO20" s="232"/>
      <c r="AP20" s="232"/>
      <c r="AQ20" s="103"/>
    </row>
    <row r="21" spans="1:43" ht="11.25" customHeight="1" x14ac:dyDescent="0.2">
      <c r="A21" s="102"/>
      <c r="B21" s="324"/>
      <c r="C21" s="334"/>
      <c r="D21" s="55"/>
      <c r="E21" s="347"/>
      <c r="F21" s="347"/>
      <c r="G21" s="347"/>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334"/>
      <c r="AN21" s="55"/>
      <c r="AO21" s="232"/>
      <c r="AP21" s="232"/>
      <c r="AQ21" s="103"/>
    </row>
    <row r="22" spans="1:43" ht="11.25" customHeight="1" x14ac:dyDescent="0.2">
      <c r="A22" s="102"/>
      <c r="B22" s="324"/>
      <c r="C22" s="334"/>
      <c r="D22" s="55"/>
      <c r="E22" s="347"/>
      <c r="F22" s="347"/>
      <c r="G22" s="347"/>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334"/>
      <c r="AN22" s="55"/>
      <c r="AO22" s="232"/>
      <c r="AP22" s="232"/>
      <c r="AQ22" s="103"/>
    </row>
    <row r="23" spans="1:43" ht="6" customHeight="1" x14ac:dyDescent="0.2">
      <c r="A23" s="102"/>
      <c r="B23" s="324"/>
      <c r="C23" s="334"/>
      <c r="D23" s="55"/>
      <c r="E23" s="347"/>
      <c r="F23" s="347"/>
      <c r="G23" s="347"/>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334"/>
      <c r="AN23" s="55"/>
      <c r="AO23" s="232"/>
      <c r="AP23" s="232"/>
      <c r="AQ23" s="103"/>
    </row>
    <row r="24" spans="1:43" ht="10.5" x14ac:dyDescent="0.2">
      <c r="A24" s="102"/>
      <c r="B24" s="324"/>
      <c r="C24" s="334"/>
      <c r="D24" s="55"/>
      <c r="E24" s="107"/>
      <c r="F24" s="107"/>
      <c r="G24" s="107"/>
      <c r="H24" s="671" t="s">
        <v>210</v>
      </c>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334"/>
      <c r="AN24" s="55"/>
      <c r="AO24" s="232"/>
      <c r="AP24" s="232"/>
      <c r="AQ24" s="103"/>
    </row>
    <row r="25" spans="1:43" ht="10.5" x14ac:dyDescent="0.2">
      <c r="A25" s="102"/>
      <c r="B25" s="324"/>
      <c r="C25" s="334"/>
      <c r="D25" s="55"/>
      <c r="E25" s="107"/>
      <c r="F25" s="107"/>
      <c r="G25" s="107"/>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334"/>
      <c r="AN25" s="55"/>
      <c r="AO25" s="232"/>
      <c r="AP25" s="232"/>
      <c r="AQ25" s="103"/>
    </row>
    <row r="26" spans="1:43" ht="10.5" x14ac:dyDescent="0.2">
      <c r="A26" s="102"/>
      <c r="B26" s="324"/>
      <c r="C26" s="334"/>
      <c r="D26" s="55"/>
      <c r="E26" s="107"/>
      <c r="F26" s="107"/>
      <c r="G26" s="107"/>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334"/>
      <c r="AN26" s="55"/>
      <c r="AO26" s="232"/>
      <c r="AP26" s="232"/>
      <c r="AQ26" s="103"/>
    </row>
    <row r="27" spans="1:43" ht="6" customHeight="1" thickBot="1" x14ac:dyDescent="0.25">
      <c r="A27" s="104"/>
      <c r="B27" s="373"/>
      <c r="C27" s="86"/>
      <c r="D27" s="87"/>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105"/>
      <c r="AM27" s="86"/>
      <c r="AN27" s="87"/>
      <c r="AO27" s="85"/>
      <c r="AP27" s="85"/>
      <c r="AQ27" s="106"/>
    </row>
    <row r="28" spans="1:43" ht="6" customHeight="1" x14ac:dyDescent="0.2">
      <c r="A28" s="1"/>
      <c r="B28" s="375"/>
      <c r="C28" s="98"/>
      <c r="D28" s="99"/>
      <c r="E28" s="1"/>
      <c r="F28" s="1"/>
      <c r="G28" s="1"/>
      <c r="H28" s="1"/>
      <c r="I28" s="1"/>
      <c r="J28" s="1"/>
      <c r="K28" s="1"/>
      <c r="L28" s="1"/>
      <c r="M28" s="1"/>
      <c r="N28" s="1"/>
      <c r="O28" s="1"/>
      <c r="P28" s="1"/>
      <c r="Q28" s="1"/>
      <c r="R28" s="1"/>
      <c r="S28" s="1"/>
      <c r="T28" s="1"/>
      <c r="U28" s="1"/>
      <c r="V28" s="99"/>
      <c r="W28" s="1"/>
      <c r="X28" s="1"/>
      <c r="Y28" s="1"/>
      <c r="Z28" s="1"/>
      <c r="AA28" s="1"/>
      <c r="AB28" s="1"/>
      <c r="AC28" s="1"/>
      <c r="AD28" s="1"/>
      <c r="AE28" s="1"/>
      <c r="AF28" s="1"/>
      <c r="AG28" s="1"/>
      <c r="AH28" s="1"/>
      <c r="AI28" s="1"/>
      <c r="AJ28" s="1"/>
      <c r="AK28" s="1"/>
      <c r="AL28" s="100"/>
      <c r="AM28" s="98"/>
      <c r="AN28" s="99"/>
      <c r="AO28" s="1"/>
      <c r="AP28" s="1"/>
      <c r="AQ28" s="1"/>
    </row>
    <row r="29" spans="1:43" ht="11.25" customHeight="1" x14ac:dyDescent="0.2">
      <c r="A29" s="232"/>
      <c r="B29" s="374">
        <v>232</v>
      </c>
      <c r="C29" s="334"/>
      <c r="D29" s="55"/>
      <c r="E29" s="671" t="str">
        <f ca="1">VLOOKUP(INDIRECT(ADDRESS(ROW(),COLUMN()-3)),Language_Translations,MATCH(Language_Selected,Language_Options,0),FALSE)</f>
        <v>Are you pregnant now?</v>
      </c>
      <c r="F29" s="671"/>
      <c r="G29" s="671"/>
      <c r="H29" s="671"/>
      <c r="I29" s="671"/>
      <c r="J29" s="671"/>
      <c r="K29" s="671"/>
      <c r="L29" s="671"/>
      <c r="M29" s="671"/>
      <c r="N29" s="671"/>
      <c r="O29" s="671"/>
      <c r="P29" s="671"/>
      <c r="Q29" s="671"/>
      <c r="R29" s="671"/>
      <c r="S29" s="671"/>
      <c r="T29" s="671"/>
      <c r="U29" s="232"/>
      <c r="V29" s="55"/>
      <c r="W29" s="232" t="s">
        <v>112</v>
      </c>
      <c r="X29" s="232"/>
      <c r="Y29" s="51" t="s">
        <v>9</v>
      </c>
      <c r="Z29" s="51"/>
      <c r="AA29" s="51"/>
      <c r="AB29" s="51"/>
      <c r="AC29" s="51"/>
      <c r="AD29" s="51"/>
      <c r="AE29" s="51"/>
      <c r="AF29" s="51"/>
      <c r="AG29" s="51"/>
      <c r="AH29" s="51"/>
      <c r="AI29" s="51"/>
      <c r="AJ29" s="51"/>
      <c r="AK29" s="51"/>
      <c r="AL29" s="89" t="s">
        <v>87</v>
      </c>
      <c r="AM29" s="334"/>
      <c r="AN29" s="55"/>
      <c r="AO29" s="232"/>
      <c r="AP29" s="232"/>
      <c r="AQ29" s="232"/>
    </row>
    <row r="30" spans="1:43" x14ac:dyDescent="0.2">
      <c r="A30" s="232"/>
      <c r="B30" s="324"/>
      <c r="C30" s="334"/>
      <c r="D30" s="55"/>
      <c r="E30" s="671"/>
      <c r="F30" s="671"/>
      <c r="G30" s="671"/>
      <c r="H30" s="671"/>
      <c r="I30" s="671"/>
      <c r="J30" s="671"/>
      <c r="K30" s="671"/>
      <c r="L30" s="671"/>
      <c r="M30" s="671"/>
      <c r="N30" s="671"/>
      <c r="O30" s="671"/>
      <c r="P30" s="671"/>
      <c r="Q30" s="671"/>
      <c r="R30" s="671"/>
      <c r="S30" s="671"/>
      <c r="T30" s="671"/>
      <c r="U30" s="232"/>
      <c r="V30" s="55"/>
      <c r="W30" s="232" t="s">
        <v>113</v>
      </c>
      <c r="X30" s="232"/>
      <c r="Y30" s="51" t="s">
        <v>9</v>
      </c>
      <c r="Z30" s="51"/>
      <c r="AA30" s="51"/>
      <c r="AB30" s="51"/>
      <c r="AC30" s="51"/>
      <c r="AD30" s="51"/>
      <c r="AE30" s="51"/>
      <c r="AF30" s="51"/>
      <c r="AG30" s="51"/>
      <c r="AH30" s="51"/>
      <c r="AI30" s="51"/>
      <c r="AJ30" s="51"/>
      <c r="AK30" s="51"/>
      <c r="AL30" s="89" t="s">
        <v>89</v>
      </c>
      <c r="AM30" s="334"/>
      <c r="AN30" s="55"/>
      <c r="AO30" s="232"/>
      <c r="AP30" s="675">
        <v>236</v>
      </c>
      <c r="AQ30" s="232"/>
    </row>
    <row r="31" spans="1:43" x14ac:dyDescent="0.2">
      <c r="A31" s="232"/>
      <c r="B31" s="324"/>
      <c r="C31" s="334"/>
      <c r="D31" s="55"/>
      <c r="E31" s="671"/>
      <c r="F31" s="671"/>
      <c r="G31" s="671"/>
      <c r="H31" s="671"/>
      <c r="I31" s="671"/>
      <c r="J31" s="671"/>
      <c r="K31" s="671"/>
      <c r="L31" s="671"/>
      <c r="M31" s="671"/>
      <c r="N31" s="671"/>
      <c r="O31" s="671"/>
      <c r="P31" s="671"/>
      <c r="Q31" s="671"/>
      <c r="R31" s="671"/>
      <c r="S31" s="671"/>
      <c r="T31" s="671"/>
      <c r="U31" s="232"/>
      <c r="V31" s="55"/>
      <c r="W31" s="232" t="s">
        <v>211</v>
      </c>
      <c r="X31" s="232"/>
      <c r="Y31" s="232"/>
      <c r="Z31" s="232"/>
      <c r="AA31" s="51" t="s">
        <v>9</v>
      </c>
      <c r="AB31" s="51"/>
      <c r="AC31" s="51"/>
      <c r="AD31" s="51"/>
      <c r="AE31" s="51"/>
      <c r="AF31" s="51"/>
      <c r="AG31" s="51"/>
      <c r="AH31" s="51"/>
      <c r="AI31" s="51"/>
      <c r="AJ31" s="51"/>
      <c r="AK31" s="51"/>
      <c r="AL31" s="89" t="s">
        <v>212</v>
      </c>
      <c r="AM31" s="334"/>
      <c r="AN31" s="55"/>
      <c r="AO31" s="232"/>
      <c r="AP31" s="675"/>
      <c r="AQ31" s="232"/>
    </row>
    <row r="32" spans="1:43" ht="6" customHeight="1" x14ac:dyDescent="0.2">
      <c r="A32" s="91"/>
      <c r="B32" s="325"/>
      <c r="C32" s="52"/>
      <c r="D32" s="28"/>
      <c r="E32" s="91"/>
      <c r="F32" s="91"/>
      <c r="G32" s="91"/>
      <c r="H32" s="91"/>
      <c r="I32" s="91"/>
      <c r="J32" s="91"/>
      <c r="K32" s="91"/>
      <c r="L32" s="91"/>
      <c r="M32" s="91"/>
      <c r="N32" s="91"/>
      <c r="O32" s="91"/>
      <c r="P32" s="91"/>
      <c r="Q32" s="91"/>
      <c r="R32" s="91"/>
      <c r="S32" s="91"/>
      <c r="T32" s="91"/>
      <c r="U32" s="91"/>
      <c r="V32" s="28"/>
      <c r="W32" s="91"/>
      <c r="X32" s="91"/>
      <c r="Y32" s="91"/>
      <c r="Z32" s="91"/>
      <c r="AA32" s="91"/>
      <c r="AB32" s="91"/>
      <c r="AC32" s="91"/>
      <c r="AD32" s="91"/>
      <c r="AE32" s="91"/>
      <c r="AF32" s="91"/>
      <c r="AG32" s="91"/>
      <c r="AH32" s="91"/>
      <c r="AI32" s="91"/>
      <c r="AJ32" s="91"/>
      <c r="AK32" s="91"/>
      <c r="AL32" s="92"/>
      <c r="AM32" s="52"/>
      <c r="AN32" s="28"/>
      <c r="AO32" s="91"/>
      <c r="AP32" s="91"/>
      <c r="AQ32" s="91"/>
    </row>
    <row r="33" spans="1:43" ht="6" customHeight="1" x14ac:dyDescent="0.2">
      <c r="A33" s="18"/>
      <c r="B33" s="377"/>
      <c r="C33" s="50"/>
      <c r="D33" s="29"/>
      <c r="E33" s="18"/>
      <c r="F33" s="18"/>
      <c r="G33" s="18"/>
      <c r="H33" s="18"/>
      <c r="I33" s="18"/>
      <c r="J33" s="18"/>
      <c r="K33" s="18"/>
      <c r="L33" s="18"/>
      <c r="M33" s="18"/>
      <c r="N33" s="18"/>
      <c r="O33" s="18"/>
      <c r="P33" s="18"/>
      <c r="Q33" s="18"/>
      <c r="R33" s="18"/>
      <c r="S33" s="18"/>
      <c r="T33" s="18"/>
      <c r="U33" s="18"/>
      <c r="V33" s="29"/>
      <c r="W33" s="18"/>
      <c r="X33" s="18"/>
      <c r="Y33" s="18"/>
      <c r="Z33" s="18"/>
      <c r="AA33" s="18"/>
      <c r="AB33" s="18"/>
      <c r="AC33" s="18"/>
      <c r="AD33" s="18"/>
      <c r="AE33" s="18"/>
      <c r="AF33" s="18"/>
      <c r="AG33" s="18"/>
      <c r="AH33" s="18"/>
      <c r="AI33" s="18"/>
      <c r="AJ33" s="18"/>
      <c r="AK33" s="18"/>
      <c r="AL33" s="26"/>
      <c r="AM33" s="50"/>
      <c r="AN33" s="29"/>
      <c r="AO33" s="18"/>
      <c r="AP33" s="18"/>
      <c r="AQ33" s="18"/>
    </row>
    <row r="34" spans="1:43" x14ac:dyDescent="0.2">
      <c r="A34" s="232"/>
      <c r="B34" s="374">
        <v>233</v>
      </c>
      <c r="C34" s="334"/>
      <c r="D34" s="55"/>
      <c r="E34" s="671" t="str">
        <f ca="1">VLOOKUP(INDIRECT(ADDRESS(ROW(),COLUMN()-3)),Language_Translations,MATCH(Language_Selected,Language_Options,0),FALSE)</f>
        <v>How many weeks or months pregnant are you?</v>
      </c>
      <c r="F34" s="671"/>
      <c r="G34" s="671"/>
      <c r="H34" s="671"/>
      <c r="I34" s="671"/>
      <c r="J34" s="671"/>
      <c r="K34" s="671"/>
      <c r="L34" s="671"/>
      <c r="M34" s="671"/>
      <c r="N34" s="671"/>
      <c r="O34" s="671"/>
      <c r="P34" s="671"/>
      <c r="Q34" s="671"/>
      <c r="R34" s="671"/>
      <c r="S34" s="671"/>
      <c r="T34" s="671"/>
      <c r="U34" s="232"/>
      <c r="V34" s="55"/>
      <c r="W34" s="232"/>
      <c r="X34" s="232"/>
      <c r="Y34" s="232"/>
      <c r="Z34" s="232"/>
      <c r="AA34" s="232"/>
      <c r="AB34" s="232"/>
      <c r="AC34" s="232"/>
      <c r="AD34" s="232"/>
      <c r="AE34" s="232"/>
      <c r="AF34" s="232"/>
      <c r="AG34" s="232"/>
      <c r="AH34" s="232"/>
      <c r="AI34" s="29"/>
      <c r="AJ34" s="50"/>
      <c r="AK34" s="29"/>
      <c r="AL34" s="23"/>
      <c r="AM34" s="334"/>
      <c r="AN34" s="55"/>
      <c r="AO34" s="232"/>
      <c r="AP34" s="232"/>
      <c r="AQ34" s="232"/>
    </row>
    <row r="35" spans="1:43" x14ac:dyDescent="0.2">
      <c r="A35" s="232"/>
      <c r="B35" s="324"/>
      <c r="C35" s="334"/>
      <c r="D35" s="55"/>
      <c r="E35" s="671"/>
      <c r="F35" s="671"/>
      <c r="G35" s="671"/>
      <c r="H35" s="671"/>
      <c r="I35" s="671"/>
      <c r="J35" s="671"/>
      <c r="K35" s="671"/>
      <c r="L35" s="671"/>
      <c r="M35" s="671"/>
      <c r="N35" s="671"/>
      <c r="O35" s="671"/>
      <c r="P35" s="671"/>
      <c r="Q35" s="671"/>
      <c r="R35" s="671"/>
      <c r="S35" s="671"/>
      <c r="T35" s="671"/>
      <c r="U35" s="232"/>
      <c r="V35" s="55"/>
      <c r="W35" s="232" t="s">
        <v>181</v>
      </c>
      <c r="X35" s="232"/>
      <c r="Y35" s="232"/>
      <c r="Z35" s="51" t="s">
        <v>9</v>
      </c>
      <c r="AA35" s="111"/>
      <c r="AB35" s="111"/>
      <c r="AC35" s="111"/>
      <c r="AD35" s="111"/>
      <c r="AE35" s="111"/>
      <c r="AF35" s="111"/>
      <c r="AG35" s="111"/>
      <c r="AH35">
        <v>1</v>
      </c>
      <c r="AI35" s="28"/>
      <c r="AJ35" s="52"/>
      <c r="AK35" s="28"/>
      <c r="AL35" s="24"/>
      <c r="AM35" s="334"/>
      <c r="AN35" s="55"/>
      <c r="AO35" s="232"/>
      <c r="AP35" s="232"/>
      <c r="AQ35" s="232"/>
    </row>
    <row r="36" spans="1:43" ht="11.25" customHeight="1" x14ac:dyDescent="0.2">
      <c r="A36" s="232"/>
      <c r="B36" s="324"/>
      <c r="C36" s="334"/>
      <c r="D36" s="55"/>
      <c r="E36" s="645" t="s">
        <v>213</v>
      </c>
      <c r="F36" s="645"/>
      <c r="G36" s="645"/>
      <c r="H36" s="645"/>
      <c r="I36" s="645"/>
      <c r="J36" s="645"/>
      <c r="K36" s="645"/>
      <c r="L36" s="645"/>
      <c r="M36" s="645"/>
      <c r="N36" s="645"/>
      <c r="O36" s="645"/>
      <c r="P36" s="645"/>
      <c r="Q36" s="645"/>
      <c r="R36" s="645"/>
      <c r="S36" s="645"/>
      <c r="T36" s="645"/>
      <c r="U36" s="232"/>
      <c r="V36" s="55"/>
      <c r="W36" s="232"/>
      <c r="X36" s="232"/>
      <c r="Y36" s="232"/>
      <c r="Z36" s="232"/>
      <c r="AA36" s="232"/>
      <c r="AB36" s="232"/>
      <c r="AC36" s="232"/>
      <c r="AD36" s="232"/>
      <c r="AE36" s="232"/>
      <c r="AF36" s="232"/>
      <c r="AG36" s="232"/>
      <c r="AH36" s="232"/>
      <c r="AI36" s="232"/>
      <c r="AJ36" s="232"/>
      <c r="AK36" s="232"/>
      <c r="AL36" s="88"/>
      <c r="AM36" s="334"/>
      <c r="AN36" s="55"/>
      <c r="AO36" s="232"/>
      <c r="AP36" s="232"/>
      <c r="AQ36" s="232"/>
    </row>
    <row r="37" spans="1:43" ht="11.25" customHeight="1" x14ac:dyDescent="0.2">
      <c r="A37" s="232"/>
      <c r="B37" s="324"/>
      <c r="C37" s="334"/>
      <c r="D37" s="378"/>
      <c r="E37" s="645"/>
      <c r="F37" s="645"/>
      <c r="G37" s="645"/>
      <c r="H37" s="645"/>
      <c r="I37" s="645"/>
      <c r="J37" s="645"/>
      <c r="K37" s="645"/>
      <c r="L37" s="645"/>
      <c r="M37" s="645"/>
      <c r="N37" s="645"/>
      <c r="O37" s="645"/>
      <c r="P37" s="645"/>
      <c r="Q37" s="645"/>
      <c r="R37" s="645"/>
      <c r="S37" s="645"/>
      <c r="T37" s="645"/>
      <c r="U37" s="232"/>
      <c r="V37" s="55"/>
      <c r="W37" s="232"/>
      <c r="X37" s="232"/>
      <c r="Y37" s="232"/>
      <c r="Z37" s="232"/>
      <c r="AA37" s="232"/>
      <c r="AB37" s="232"/>
      <c r="AC37" s="232"/>
      <c r="AD37" s="232"/>
      <c r="AE37" s="232"/>
      <c r="AF37" s="232"/>
      <c r="AG37" s="232"/>
      <c r="AH37" s="232"/>
      <c r="AI37" s="29"/>
      <c r="AJ37" s="50"/>
      <c r="AK37" s="29"/>
      <c r="AL37" s="23"/>
      <c r="AM37" s="334"/>
      <c r="AN37" s="55"/>
      <c r="AO37" s="232"/>
      <c r="AP37" s="232"/>
      <c r="AQ37" s="232"/>
    </row>
    <row r="38" spans="1:43" ht="11.25" customHeight="1" x14ac:dyDescent="0.2">
      <c r="A38" s="232"/>
      <c r="B38" s="324"/>
      <c r="C38" s="334"/>
      <c r="D38" s="378"/>
      <c r="E38" s="350"/>
      <c r="F38" s="350"/>
      <c r="G38" s="350"/>
      <c r="H38" s="350"/>
      <c r="I38" s="350"/>
      <c r="J38" s="350"/>
      <c r="K38" s="350"/>
      <c r="L38" s="350"/>
      <c r="M38" s="350"/>
      <c r="N38" s="350"/>
      <c r="O38" s="350"/>
      <c r="P38" s="350"/>
      <c r="Q38" s="350"/>
      <c r="R38" s="350"/>
      <c r="S38" s="350"/>
      <c r="T38" s="350"/>
      <c r="U38" s="232"/>
      <c r="V38" s="55"/>
      <c r="W38" s="232" t="s">
        <v>191</v>
      </c>
      <c r="X38" s="232"/>
      <c r="Y38" s="232"/>
      <c r="Z38" s="51" t="s">
        <v>9</v>
      </c>
      <c r="AA38" s="111"/>
      <c r="AB38" s="111"/>
      <c r="AC38" s="111"/>
      <c r="AD38" s="111"/>
      <c r="AE38" s="111"/>
      <c r="AF38" s="111"/>
      <c r="AG38" s="111"/>
      <c r="AH38">
        <v>2</v>
      </c>
      <c r="AI38" s="28"/>
      <c r="AJ38" s="52"/>
      <c r="AK38" s="28"/>
      <c r="AL38" s="24"/>
      <c r="AM38" s="334"/>
      <c r="AN38" s="55"/>
      <c r="AO38" s="232"/>
      <c r="AP38" s="232"/>
      <c r="AQ38" s="232"/>
    </row>
    <row r="39" spans="1:43" ht="11.25" customHeight="1" x14ac:dyDescent="0.2">
      <c r="A39" s="232"/>
      <c r="B39" s="324"/>
      <c r="C39" s="334"/>
      <c r="D39" s="378"/>
      <c r="E39" s="714" t="s">
        <v>209</v>
      </c>
      <c r="F39" s="714"/>
      <c r="G39" s="714"/>
      <c r="H39" s="645" t="s">
        <v>214</v>
      </c>
      <c r="I39" s="645"/>
      <c r="J39" s="645"/>
      <c r="K39" s="645"/>
      <c r="L39" s="645"/>
      <c r="M39" s="645"/>
      <c r="N39" s="645"/>
      <c r="O39" s="645"/>
      <c r="P39" s="645"/>
      <c r="Q39" s="645"/>
      <c r="R39" s="645"/>
      <c r="S39" s="645"/>
      <c r="T39" s="645"/>
      <c r="U39" s="232"/>
      <c r="V39" s="55"/>
      <c r="AM39" s="334"/>
      <c r="AN39" s="55"/>
      <c r="AO39" s="232"/>
      <c r="AP39" s="232"/>
      <c r="AQ39" s="232"/>
    </row>
    <row r="40" spans="1:43" ht="10.5" x14ac:dyDescent="0.2">
      <c r="A40" s="232"/>
      <c r="B40" s="324"/>
      <c r="C40" s="334"/>
      <c r="D40" s="378"/>
      <c r="E40" s="714"/>
      <c r="F40" s="714"/>
      <c r="G40" s="714"/>
      <c r="H40" s="645"/>
      <c r="I40" s="645"/>
      <c r="J40" s="645"/>
      <c r="K40" s="645"/>
      <c r="L40" s="645"/>
      <c r="M40" s="645"/>
      <c r="N40" s="645"/>
      <c r="O40" s="645"/>
      <c r="P40" s="645"/>
      <c r="Q40" s="645"/>
      <c r="R40" s="645"/>
      <c r="S40" s="645"/>
      <c r="T40" s="645"/>
      <c r="U40" s="232"/>
      <c r="V40" s="55"/>
      <c r="AM40" s="334"/>
      <c r="AN40" s="55"/>
      <c r="AO40" s="232"/>
      <c r="AP40" s="232"/>
      <c r="AQ40" s="232"/>
    </row>
    <row r="41" spans="1:43" ht="11.25" customHeight="1" x14ac:dyDescent="0.2">
      <c r="A41" s="232"/>
      <c r="B41" s="324"/>
      <c r="C41" s="334"/>
      <c r="D41" s="55"/>
      <c r="E41" s="714"/>
      <c r="F41" s="714"/>
      <c r="G41" s="714"/>
      <c r="H41" s="645"/>
      <c r="I41" s="645"/>
      <c r="J41" s="645"/>
      <c r="K41" s="645"/>
      <c r="L41" s="645"/>
      <c r="M41" s="645"/>
      <c r="N41" s="645"/>
      <c r="O41" s="645"/>
      <c r="P41" s="645"/>
      <c r="Q41" s="645"/>
      <c r="R41" s="645"/>
      <c r="S41" s="645"/>
      <c r="T41" s="645"/>
      <c r="U41" s="232"/>
      <c r="V41" s="55"/>
      <c r="W41" s="232"/>
      <c r="AD41" s="232"/>
      <c r="AE41" s="232"/>
      <c r="AF41" s="232"/>
      <c r="AG41" s="232"/>
      <c r="AH41" s="232"/>
      <c r="AI41" s="232"/>
      <c r="AJ41" s="232"/>
      <c r="AK41" s="232"/>
      <c r="AL41" s="88"/>
      <c r="AM41" s="334"/>
      <c r="AN41" s="55"/>
      <c r="AO41" s="232"/>
      <c r="AP41" s="232"/>
      <c r="AQ41" s="232"/>
    </row>
    <row r="42" spans="1:43" ht="11.25" customHeight="1" x14ac:dyDescent="0.2">
      <c r="A42" s="232"/>
      <c r="B42" s="324"/>
      <c r="C42" s="334"/>
      <c r="D42" s="378"/>
      <c r="H42" s="645"/>
      <c r="I42" s="645"/>
      <c r="J42" s="645"/>
      <c r="K42" s="645"/>
      <c r="L42" s="645"/>
      <c r="M42" s="645"/>
      <c r="N42" s="645"/>
      <c r="O42" s="645"/>
      <c r="P42" s="645"/>
      <c r="Q42" s="645"/>
      <c r="R42" s="645"/>
      <c r="S42" s="645"/>
      <c r="T42" s="645"/>
      <c r="U42" s="232"/>
      <c r="V42" s="55"/>
      <c r="W42" s="232"/>
      <c r="X42" s="232"/>
      <c r="Y42" s="232"/>
      <c r="Z42" s="232"/>
      <c r="AA42" s="232"/>
      <c r="AB42" s="232"/>
      <c r="AC42" s="232"/>
      <c r="AD42" s="232"/>
      <c r="AE42" s="232"/>
      <c r="AF42" s="232"/>
      <c r="AG42" s="232"/>
      <c r="AH42" s="232"/>
      <c r="AI42" s="232"/>
      <c r="AJ42" s="232"/>
      <c r="AK42" s="232"/>
      <c r="AL42" s="88"/>
      <c r="AM42" s="334"/>
      <c r="AN42" s="55"/>
      <c r="AO42" s="232"/>
      <c r="AP42" s="232"/>
      <c r="AQ42" s="232"/>
    </row>
    <row r="43" spans="1:43" ht="11.25" customHeight="1" x14ac:dyDescent="0.2">
      <c r="A43" s="232"/>
      <c r="B43" s="324"/>
      <c r="C43" s="334"/>
      <c r="D43" s="378"/>
      <c r="H43" s="645" t="s">
        <v>210</v>
      </c>
      <c r="I43" s="645"/>
      <c r="J43" s="645"/>
      <c r="K43" s="645"/>
      <c r="L43" s="645"/>
      <c r="M43" s="645"/>
      <c r="N43" s="645"/>
      <c r="O43" s="645"/>
      <c r="P43" s="645"/>
      <c r="Q43" s="645"/>
      <c r="R43" s="645"/>
      <c r="S43" s="645"/>
      <c r="T43" s="645"/>
      <c r="U43" s="232"/>
      <c r="V43" s="55"/>
      <c r="W43" s="232"/>
      <c r="X43" s="232"/>
      <c r="Y43" s="232"/>
      <c r="Z43" s="232"/>
      <c r="AA43" s="232"/>
      <c r="AB43" s="232"/>
      <c r="AC43" s="232"/>
      <c r="AD43" s="232"/>
      <c r="AE43" s="232"/>
      <c r="AF43" s="232"/>
      <c r="AG43" s="232"/>
      <c r="AH43" s="232"/>
      <c r="AI43" s="232"/>
      <c r="AJ43" s="232"/>
      <c r="AK43" s="232"/>
      <c r="AL43" s="88"/>
      <c r="AM43" s="334"/>
      <c r="AN43" s="55"/>
      <c r="AO43" s="232"/>
      <c r="AP43" s="232"/>
      <c r="AQ43" s="232"/>
    </row>
    <row r="44" spans="1:43" ht="11.25" customHeight="1" x14ac:dyDescent="0.2">
      <c r="A44" s="232"/>
      <c r="B44" s="324"/>
      <c r="C44" s="334"/>
      <c r="D44" s="378"/>
      <c r="H44" s="645"/>
      <c r="I44" s="645"/>
      <c r="J44" s="645"/>
      <c r="K44" s="645"/>
      <c r="L44" s="645"/>
      <c r="M44" s="645"/>
      <c r="N44" s="645"/>
      <c r="O44" s="645"/>
      <c r="P44" s="645"/>
      <c r="Q44" s="645"/>
      <c r="R44" s="645"/>
      <c r="S44" s="645"/>
      <c r="T44" s="645"/>
      <c r="U44" s="232"/>
      <c r="V44" s="55"/>
      <c r="W44" s="232"/>
      <c r="X44" s="232"/>
      <c r="Y44" s="232"/>
      <c r="Z44" s="232"/>
      <c r="AA44" s="232"/>
      <c r="AB44" s="232"/>
      <c r="AC44" s="232"/>
      <c r="AD44" s="232"/>
      <c r="AE44" s="232"/>
      <c r="AF44" s="232"/>
      <c r="AG44" s="232"/>
      <c r="AH44" s="232"/>
      <c r="AI44" s="232"/>
      <c r="AJ44" s="232"/>
      <c r="AK44" s="232"/>
      <c r="AL44" s="88"/>
      <c r="AM44" s="334"/>
      <c r="AN44" s="55"/>
      <c r="AO44" s="232"/>
      <c r="AP44" s="232"/>
      <c r="AQ44" s="232"/>
    </row>
    <row r="45" spans="1:43" ht="11.25" customHeight="1" x14ac:dyDescent="0.2">
      <c r="A45" s="232"/>
      <c r="B45" s="324"/>
      <c r="C45" s="334"/>
      <c r="D45" s="378"/>
      <c r="H45" s="645"/>
      <c r="I45" s="645"/>
      <c r="J45" s="645"/>
      <c r="K45" s="645"/>
      <c r="L45" s="645"/>
      <c r="M45" s="645"/>
      <c r="N45" s="645"/>
      <c r="O45" s="645"/>
      <c r="P45" s="645"/>
      <c r="Q45" s="645"/>
      <c r="R45" s="645"/>
      <c r="S45" s="645"/>
      <c r="T45" s="645"/>
      <c r="U45" s="232"/>
      <c r="V45" s="55"/>
      <c r="W45" s="232"/>
      <c r="X45" s="232"/>
      <c r="Y45" s="232"/>
      <c r="Z45" s="232"/>
      <c r="AA45" s="232"/>
      <c r="AB45" s="232"/>
      <c r="AC45" s="232"/>
      <c r="AD45" s="232"/>
      <c r="AE45" s="232"/>
      <c r="AF45" s="232"/>
      <c r="AG45" s="232"/>
      <c r="AH45" s="232"/>
      <c r="AI45" s="232"/>
      <c r="AJ45" s="232"/>
      <c r="AK45" s="232"/>
      <c r="AL45" s="88"/>
      <c r="AM45" s="334"/>
      <c r="AN45" s="55"/>
      <c r="AO45" s="232"/>
      <c r="AP45" s="232"/>
      <c r="AQ45" s="232"/>
    </row>
    <row r="46" spans="1:43" ht="11.25" customHeight="1" x14ac:dyDescent="0.2">
      <c r="A46" s="232"/>
      <c r="B46" s="324"/>
      <c r="C46" s="334"/>
      <c r="D46" s="378"/>
      <c r="H46" s="645"/>
      <c r="I46" s="645"/>
      <c r="J46" s="645"/>
      <c r="K46" s="645"/>
      <c r="L46" s="645"/>
      <c r="M46" s="645"/>
      <c r="N46" s="645"/>
      <c r="O46" s="645"/>
      <c r="P46" s="645"/>
      <c r="Q46" s="645"/>
      <c r="R46" s="645"/>
      <c r="S46" s="645"/>
      <c r="T46" s="645"/>
      <c r="U46" s="232"/>
      <c r="V46" s="55"/>
      <c r="W46" s="232"/>
      <c r="X46" s="232"/>
      <c r="Y46" s="232"/>
      <c r="Z46" s="232"/>
      <c r="AA46" s="232"/>
      <c r="AB46" s="232"/>
      <c r="AC46" s="232"/>
      <c r="AD46" s="232"/>
      <c r="AE46" s="232"/>
      <c r="AF46" s="232"/>
      <c r="AG46" s="232"/>
      <c r="AH46" s="232"/>
      <c r="AI46" s="232"/>
      <c r="AJ46" s="232"/>
      <c r="AK46" s="232"/>
      <c r="AL46" s="88"/>
      <c r="AM46" s="334"/>
      <c r="AN46" s="55"/>
      <c r="AO46" s="232"/>
      <c r="AP46" s="232"/>
      <c r="AQ46" s="232"/>
    </row>
    <row r="47" spans="1:43" ht="11.25" customHeight="1" x14ac:dyDescent="0.2">
      <c r="A47" s="232"/>
      <c r="B47" s="324"/>
      <c r="C47" s="334"/>
      <c r="D47" s="378"/>
      <c r="H47" s="645"/>
      <c r="I47" s="645"/>
      <c r="J47" s="645"/>
      <c r="K47" s="645"/>
      <c r="L47" s="645"/>
      <c r="M47" s="645"/>
      <c r="N47" s="645"/>
      <c r="O47" s="645"/>
      <c r="P47" s="645"/>
      <c r="Q47" s="645"/>
      <c r="R47" s="645"/>
      <c r="S47" s="645"/>
      <c r="T47" s="645"/>
      <c r="U47" s="232"/>
      <c r="V47" s="55"/>
      <c r="W47" s="232"/>
      <c r="X47" s="232"/>
      <c r="Y47" s="232"/>
      <c r="Z47" s="232"/>
      <c r="AA47" s="232"/>
      <c r="AB47" s="232"/>
      <c r="AC47" s="232"/>
      <c r="AD47" s="232"/>
      <c r="AE47" s="232"/>
      <c r="AF47" s="232"/>
      <c r="AG47" s="232"/>
      <c r="AH47" s="232"/>
      <c r="AI47" s="232"/>
      <c r="AJ47" s="232"/>
      <c r="AK47" s="232"/>
      <c r="AL47" s="88"/>
      <c r="AM47" s="334"/>
      <c r="AN47" s="55"/>
      <c r="AO47" s="232"/>
      <c r="AP47" s="232"/>
      <c r="AQ47" s="232"/>
    </row>
    <row r="48" spans="1:43" ht="11.25" customHeight="1" x14ac:dyDescent="0.2">
      <c r="A48" s="232"/>
      <c r="B48" s="324"/>
      <c r="C48" s="334"/>
      <c r="D48" s="378"/>
      <c r="H48" s="645"/>
      <c r="I48" s="645"/>
      <c r="J48" s="645"/>
      <c r="K48" s="645"/>
      <c r="L48" s="645"/>
      <c r="M48" s="645"/>
      <c r="N48" s="645"/>
      <c r="O48" s="645"/>
      <c r="P48" s="645"/>
      <c r="Q48" s="645"/>
      <c r="R48" s="645"/>
      <c r="S48" s="645"/>
      <c r="T48" s="645"/>
      <c r="U48" s="232"/>
      <c r="V48" s="55"/>
      <c r="W48" s="232"/>
      <c r="X48" s="232"/>
      <c r="Y48" s="232"/>
      <c r="Z48" s="232"/>
      <c r="AA48" s="232"/>
      <c r="AB48" s="232"/>
      <c r="AC48" s="232"/>
      <c r="AD48" s="232"/>
      <c r="AE48" s="232"/>
      <c r="AF48" s="232"/>
      <c r="AG48" s="232"/>
      <c r="AH48" s="232"/>
      <c r="AI48" s="232"/>
      <c r="AJ48" s="232"/>
      <c r="AK48" s="232"/>
      <c r="AL48" s="88"/>
      <c r="AM48" s="334"/>
      <c r="AN48" s="55"/>
      <c r="AO48" s="232"/>
      <c r="AP48" s="232"/>
      <c r="AQ48" s="232"/>
    </row>
    <row r="49" spans="1:43" ht="11.25" customHeight="1" x14ac:dyDescent="0.2">
      <c r="A49" s="232"/>
      <c r="B49" s="324"/>
      <c r="C49" s="334"/>
      <c r="D49" s="378"/>
      <c r="H49" s="645"/>
      <c r="I49" s="645"/>
      <c r="J49" s="645"/>
      <c r="K49" s="645"/>
      <c r="L49" s="645"/>
      <c r="M49" s="645"/>
      <c r="N49" s="645"/>
      <c r="O49" s="645"/>
      <c r="P49" s="645"/>
      <c r="Q49" s="645"/>
      <c r="R49" s="645"/>
      <c r="S49" s="645"/>
      <c r="T49" s="645"/>
      <c r="U49" s="232"/>
      <c r="V49" s="55"/>
      <c r="W49" s="232"/>
      <c r="X49" s="232"/>
      <c r="Y49" s="232"/>
      <c r="Z49" s="232"/>
      <c r="AA49" s="232"/>
      <c r="AB49" s="232"/>
      <c r="AC49" s="232"/>
      <c r="AD49" s="232"/>
      <c r="AE49" s="232"/>
      <c r="AF49" s="232"/>
      <c r="AG49" s="232"/>
      <c r="AH49" s="232"/>
      <c r="AI49" s="232"/>
      <c r="AJ49" s="232"/>
      <c r="AK49" s="232"/>
      <c r="AL49" s="88"/>
      <c r="AM49" s="334"/>
      <c r="AN49" s="55"/>
      <c r="AO49" s="232"/>
      <c r="AP49" s="232"/>
      <c r="AQ49" s="232"/>
    </row>
    <row r="50" spans="1:43" ht="6" customHeight="1" x14ac:dyDescent="0.2">
      <c r="A50" s="91"/>
      <c r="B50" s="325"/>
      <c r="C50" s="52"/>
      <c r="D50" s="28"/>
      <c r="E50" s="91"/>
      <c r="F50" s="91"/>
      <c r="G50" s="91"/>
      <c r="H50" s="91"/>
      <c r="I50" s="91"/>
      <c r="J50" s="91"/>
      <c r="K50" s="91"/>
      <c r="L50" s="91"/>
      <c r="M50" s="91"/>
      <c r="N50" s="91"/>
      <c r="O50" s="91"/>
      <c r="P50" s="91"/>
      <c r="Q50" s="91"/>
      <c r="R50" s="91"/>
      <c r="S50" s="91"/>
      <c r="T50" s="91"/>
      <c r="U50" s="91"/>
      <c r="V50" s="28"/>
      <c r="W50" s="91"/>
      <c r="X50" s="91"/>
      <c r="Y50" s="91"/>
      <c r="Z50" s="91"/>
      <c r="AA50" s="91"/>
      <c r="AB50" s="91"/>
      <c r="AC50" s="91"/>
      <c r="AD50" s="91"/>
      <c r="AE50" s="91"/>
      <c r="AF50" s="91"/>
      <c r="AG50" s="91"/>
      <c r="AH50" s="91"/>
      <c r="AI50" s="91"/>
      <c r="AJ50" s="91"/>
      <c r="AK50" s="91"/>
      <c r="AL50" s="92"/>
      <c r="AM50" s="52"/>
      <c r="AN50" s="28"/>
      <c r="AO50" s="91"/>
      <c r="AP50" s="91"/>
      <c r="AQ50" s="91"/>
    </row>
    <row r="51" spans="1:43" ht="6" customHeight="1" x14ac:dyDescent="0.2">
      <c r="A51" s="18"/>
      <c r="B51" s="377"/>
      <c r="C51" s="50"/>
      <c r="D51" s="29"/>
      <c r="E51" s="18"/>
      <c r="F51" s="18"/>
      <c r="G51" s="18"/>
      <c r="H51" s="18"/>
      <c r="I51" s="18"/>
      <c r="J51" s="18"/>
      <c r="K51" s="18"/>
      <c r="L51" s="18"/>
      <c r="M51" s="18"/>
      <c r="N51" s="18"/>
      <c r="O51" s="18"/>
      <c r="P51" s="18"/>
      <c r="Q51" s="18"/>
      <c r="R51" s="18"/>
      <c r="S51" s="18"/>
      <c r="T51" s="18"/>
      <c r="U51" s="18"/>
      <c r="V51" s="29"/>
      <c r="W51" s="18"/>
      <c r="X51" s="18"/>
      <c r="Y51" s="18"/>
      <c r="Z51" s="18"/>
      <c r="AA51" s="18"/>
      <c r="AB51" s="18"/>
      <c r="AC51" s="18"/>
      <c r="AD51" s="18"/>
      <c r="AE51" s="18"/>
      <c r="AF51" s="18"/>
      <c r="AG51" s="18"/>
      <c r="AH51" s="18"/>
      <c r="AI51" s="18"/>
      <c r="AJ51" s="18"/>
      <c r="AK51" s="18"/>
      <c r="AL51" s="26"/>
      <c r="AM51" s="50"/>
      <c r="AN51" s="29"/>
      <c r="AO51" s="18"/>
      <c r="AP51" s="18"/>
      <c r="AQ51" s="18"/>
    </row>
    <row r="52" spans="1:43" ht="11.25" customHeight="1" x14ac:dyDescent="0.2">
      <c r="A52" s="232"/>
      <c r="B52" s="374">
        <v>234</v>
      </c>
      <c r="C52" s="334"/>
      <c r="D52" s="55"/>
      <c r="E52" s="671" t="str">
        <f ca="1">VLOOKUP(INDIRECT(ADDRESS(ROW(),COLUMN()-3)),Language_Translations,MATCH(Language_Selected,Language_Options,0),FALSE)</f>
        <v>When you got pregnant, did you want to get pregnant at that time?</v>
      </c>
      <c r="F52" s="671"/>
      <c r="G52" s="671"/>
      <c r="H52" s="671"/>
      <c r="I52" s="671"/>
      <c r="J52" s="671"/>
      <c r="K52" s="671"/>
      <c r="L52" s="671"/>
      <c r="M52" s="671"/>
      <c r="N52" s="671"/>
      <c r="O52" s="671"/>
      <c r="P52" s="671"/>
      <c r="Q52" s="671"/>
      <c r="R52" s="671"/>
      <c r="S52" s="671"/>
      <c r="T52" s="671"/>
      <c r="U52" s="232"/>
      <c r="V52" s="55"/>
      <c r="W52" s="232" t="s">
        <v>112</v>
      </c>
      <c r="X52" s="232"/>
      <c r="Y52" s="51" t="s">
        <v>9</v>
      </c>
      <c r="Z52" s="51"/>
      <c r="AA52" s="51"/>
      <c r="AB52" s="51"/>
      <c r="AC52" s="51"/>
      <c r="AD52" s="51"/>
      <c r="AE52" s="51"/>
      <c r="AF52" s="51"/>
      <c r="AG52" s="51"/>
      <c r="AH52" s="51"/>
      <c r="AI52" s="51"/>
      <c r="AJ52" s="51"/>
      <c r="AK52" s="51"/>
      <c r="AL52" s="89" t="s">
        <v>87</v>
      </c>
      <c r="AM52" s="334"/>
      <c r="AN52" s="55"/>
      <c r="AO52" s="232"/>
      <c r="AP52">
        <v>236</v>
      </c>
      <c r="AQ52" s="232"/>
    </row>
    <row r="53" spans="1:43" x14ac:dyDescent="0.2">
      <c r="A53" s="232"/>
      <c r="B53" s="324"/>
      <c r="C53" s="334"/>
      <c r="D53" s="55"/>
      <c r="E53" s="671"/>
      <c r="F53" s="671"/>
      <c r="G53" s="671"/>
      <c r="H53" s="671"/>
      <c r="I53" s="671"/>
      <c r="J53" s="671"/>
      <c r="K53" s="671"/>
      <c r="L53" s="671"/>
      <c r="M53" s="671"/>
      <c r="N53" s="671"/>
      <c r="O53" s="671"/>
      <c r="P53" s="671"/>
      <c r="Q53" s="671"/>
      <c r="R53" s="671"/>
      <c r="S53" s="671"/>
      <c r="T53" s="671"/>
      <c r="U53" s="232"/>
      <c r="V53" s="55"/>
      <c r="W53" s="232" t="s">
        <v>113</v>
      </c>
      <c r="X53" s="232"/>
      <c r="Y53" s="51" t="s">
        <v>9</v>
      </c>
      <c r="Z53" s="51"/>
      <c r="AA53" s="51"/>
      <c r="AB53" s="51"/>
      <c r="AC53" s="51"/>
      <c r="AD53" s="51"/>
      <c r="AE53" s="51"/>
      <c r="AF53" s="51"/>
      <c r="AG53" s="51"/>
      <c r="AH53" s="51"/>
      <c r="AI53" s="51"/>
      <c r="AJ53" s="51"/>
      <c r="AK53" s="51"/>
      <c r="AL53" s="89" t="s">
        <v>89</v>
      </c>
      <c r="AM53" s="334"/>
      <c r="AN53" s="55"/>
      <c r="AO53" s="232"/>
      <c r="AP53" s="232"/>
      <c r="AQ53" s="232"/>
    </row>
    <row r="54" spans="1:43" ht="6" customHeight="1" x14ac:dyDescent="0.2">
      <c r="A54" s="91"/>
      <c r="B54" s="325"/>
      <c r="C54" s="52"/>
      <c r="D54" s="28"/>
      <c r="E54" s="91"/>
      <c r="F54" s="91"/>
      <c r="G54" s="91"/>
      <c r="H54" s="91"/>
      <c r="I54" s="91"/>
      <c r="J54" s="91"/>
      <c r="K54" s="91"/>
      <c r="L54" s="91"/>
      <c r="M54" s="91"/>
      <c r="N54" s="91"/>
      <c r="O54" s="91"/>
      <c r="P54" s="91"/>
      <c r="Q54" s="91"/>
      <c r="R54" s="91"/>
      <c r="S54" s="91"/>
      <c r="T54" s="91"/>
      <c r="U54" s="91"/>
      <c r="V54" s="28"/>
      <c r="W54" s="91"/>
      <c r="X54" s="91"/>
      <c r="Y54" s="91"/>
      <c r="Z54" s="91"/>
      <c r="AA54" s="91"/>
      <c r="AB54" s="91"/>
      <c r="AC54" s="91"/>
      <c r="AD54" s="91"/>
      <c r="AE54" s="91"/>
      <c r="AF54" s="91"/>
      <c r="AG54" s="91"/>
      <c r="AH54" s="91"/>
      <c r="AI54" s="91"/>
      <c r="AJ54" s="91"/>
      <c r="AK54" s="91"/>
      <c r="AL54" s="92"/>
      <c r="AM54" s="52"/>
      <c r="AN54" s="28"/>
      <c r="AO54" s="91"/>
      <c r="AP54" s="91"/>
      <c r="AQ54" s="91"/>
    </row>
    <row r="55" spans="1:43" ht="6" customHeight="1" x14ac:dyDescent="0.2">
      <c r="A55" s="18"/>
      <c r="B55" s="377"/>
      <c r="C55" s="50"/>
      <c r="D55" s="29"/>
      <c r="E55" s="18"/>
      <c r="F55" s="18"/>
      <c r="G55" s="18"/>
      <c r="H55" s="18"/>
      <c r="I55" s="18"/>
      <c r="J55" s="18"/>
      <c r="K55" s="18"/>
      <c r="L55" s="18"/>
      <c r="M55" s="18"/>
      <c r="N55" s="18"/>
      <c r="O55" s="18"/>
      <c r="P55" s="18"/>
      <c r="Q55" s="18"/>
      <c r="R55" s="18"/>
      <c r="S55" s="18"/>
      <c r="T55" s="18"/>
      <c r="U55" s="18"/>
      <c r="V55" s="29"/>
      <c r="W55" s="18"/>
      <c r="X55" s="18"/>
      <c r="Y55" s="18"/>
      <c r="Z55" s="18"/>
      <c r="AA55" s="18"/>
      <c r="AB55" s="18"/>
      <c r="AC55" s="18"/>
      <c r="AD55" s="18"/>
      <c r="AE55" s="18"/>
      <c r="AF55" s="18"/>
      <c r="AG55" s="18"/>
      <c r="AH55" s="18"/>
      <c r="AI55" s="18"/>
      <c r="AJ55" s="18"/>
      <c r="AK55" s="18"/>
      <c r="AL55" s="26"/>
      <c r="AM55" s="50"/>
      <c r="AN55" s="29"/>
      <c r="AO55" s="18"/>
      <c r="AP55" s="18"/>
      <c r="AQ55" s="18"/>
    </row>
    <row r="56" spans="1:43" ht="11.25" customHeight="1" x14ac:dyDescent="0.2">
      <c r="A56" s="232"/>
      <c r="B56" s="374">
        <v>235</v>
      </c>
      <c r="C56" s="334"/>
      <c r="D56" s="55"/>
      <c r="E56" s="670" t="s">
        <v>215</v>
      </c>
      <c r="F56" s="670"/>
      <c r="G56" s="670"/>
      <c r="H56" s="670"/>
      <c r="I56" s="670"/>
      <c r="J56" s="670"/>
      <c r="K56" s="670"/>
      <c r="L56" s="670"/>
      <c r="M56" s="670"/>
      <c r="N56" s="670"/>
      <c r="O56" s="670"/>
      <c r="P56" s="670"/>
      <c r="Q56" s="670"/>
      <c r="R56" s="670"/>
      <c r="S56" s="670"/>
      <c r="T56" s="670"/>
      <c r="U56" s="232"/>
      <c r="V56" s="55"/>
      <c r="AM56" s="334"/>
      <c r="AN56" s="55"/>
      <c r="AO56" s="232"/>
      <c r="AP56" s="232"/>
      <c r="AQ56" s="232"/>
    </row>
    <row r="57" spans="1:43" ht="6" customHeight="1" x14ac:dyDescent="0.2">
      <c r="A57" s="232"/>
      <c r="B57" s="324"/>
      <c r="C57" s="334"/>
      <c r="D57" s="55"/>
      <c r="E57" s="232"/>
      <c r="F57" s="232"/>
      <c r="G57" s="232"/>
      <c r="H57" s="232"/>
      <c r="I57" s="232"/>
      <c r="J57" s="232"/>
      <c r="K57" s="232"/>
      <c r="L57" s="232"/>
      <c r="M57" s="232"/>
      <c r="N57" s="232"/>
      <c r="O57" s="232"/>
      <c r="P57" s="232"/>
      <c r="Q57" s="232"/>
      <c r="R57" s="232"/>
      <c r="S57" s="232"/>
      <c r="T57" s="232"/>
      <c r="U57" s="232"/>
      <c r="V57" s="55"/>
      <c r="AM57" s="334"/>
      <c r="AN57" s="55"/>
      <c r="AO57" s="232"/>
      <c r="AP57" s="232"/>
      <c r="AQ57" s="232"/>
    </row>
    <row r="58" spans="1:43" ht="11.25" customHeight="1" x14ac:dyDescent="0.2">
      <c r="A58" s="232"/>
      <c r="B58" s="324"/>
      <c r="C58" s="334"/>
      <c r="D58" s="55"/>
      <c r="E58" s="232"/>
      <c r="F58" s="232"/>
      <c r="G58" s="232"/>
      <c r="H58" s="232"/>
      <c r="I58" s="232"/>
      <c r="J58" s="88" t="s">
        <v>216</v>
      </c>
      <c r="K58" s="232"/>
      <c r="L58" s="112"/>
      <c r="M58" s="232"/>
      <c r="N58" s="232"/>
      <c r="O58" s="232"/>
      <c r="P58" s="232"/>
      <c r="Q58" s="88" t="s">
        <v>217</v>
      </c>
      <c r="R58" s="232"/>
      <c r="S58" s="232"/>
      <c r="T58" s="232"/>
      <c r="U58" s="232"/>
      <c r="V58" s="55"/>
      <c r="W58" s="232"/>
      <c r="X58" s="232"/>
      <c r="Y58" s="232"/>
      <c r="Z58" s="232"/>
      <c r="AA58" s="232"/>
      <c r="AB58" s="232"/>
      <c r="AC58" s="232"/>
      <c r="AD58" s="232"/>
      <c r="AE58" s="232"/>
      <c r="AF58" s="232"/>
      <c r="AG58" s="232"/>
      <c r="AH58" s="232"/>
      <c r="AI58" s="232"/>
      <c r="AJ58" s="232"/>
      <c r="AK58" s="232"/>
      <c r="AL58" s="89"/>
      <c r="AM58" s="334"/>
      <c r="AN58" s="55"/>
      <c r="AO58" s="232"/>
      <c r="AP58" s="232"/>
      <c r="AQ58" s="232"/>
    </row>
    <row r="59" spans="1:43" ht="6" customHeight="1" x14ac:dyDescent="0.2">
      <c r="A59" s="232"/>
      <c r="B59" s="324"/>
      <c r="C59" s="334"/>
      <c r="D59" s="55"/>
      <c r="E59" s="232"/>
      <c r="F59" s="232"/>
      <c r="G59" s="232"/>
      <c r="H59" s="232"/>
      <c r="I59" s="232"/>
      <c r="J59" s="88"/>
      <c r="K59" s="232"/>
      <c r="L59" s="112"/>
      <c r="M59" s="232"/>
      <c r="N59" s="232"/>
      <c r="O59" s="232"/>
      <c r="P59" s="232"/>
      <c r="Q59" s="232"/>
      <c r="R59" s="232"/>
      <c r="S59" s="232"/>
      <c r="T59" s="232"/>
      <c r="U59" s="232"/>
      <c r="V59" s="55"/>
      <c r="W59" s="232"/>
      <c r="X59" s="232"/>
      <c r="Y59" s="232"/>
      <c r="Z59" s="232"/>
      <c r="AA59" s="232"/>
      <c r="AB59" s="232"/>
      <c r="AC59" s="232"/>
      <c r="AD59" s="232"/>
      <c r="AE59" s="232"/>
      <c r="AF59" s="232"/>
      <c r="AG59" s="232"/>
      <c r="AH59" s="232"/>
      <c r="AI59" s="232"/>
      <c r="AJ59" s="232"/>
      <c r="AK59" s="232"/>
      <c r="AL59" s="89"/>
      <c r="AM59" s="334"/>
      <c r="AN59" s="55"/>
      <c r="AO59" s="232"/>
      <c r="AP59" s="232"/>
      <c r="AQ59" s="232"/>
    </row>
    <row r="60" spans="1:43" ht="11.25" customHeight="1" x14ac:dyDescent="0.2">
      <c r="A60" s="232"/>
      <c r="B60" s="324"/>
      <c r="C60" s="334"/>
      <c r="D60" s="55"/>
      <c r="E60" t="s">
        <v>148</v>
      </c>
      <c r="F60" s="671" t="str">
        <f ca="1">VLOOKUP(CONCATENATE($B$56&amp;INDIRECT(ADDRESS(ROW(),COLUMN()-1))),Language_Translations,MATCH(Language_Selected,Language_Options,0),FALSE)</f>
        <v>Did you want to have a baby later on or did you not want any more children?</v>
      </c>
      <c r="G60" s="671"/>
      <c r="H60" s="671"/>
      <c r="I60" s="671"/>
      <c r="J60" s="671"/>
      <c r="K60" s="671"/>
      <c r="L60" s="716"/>
      <c r="M60" t="s">
        <v>150</v>
      </c>
      <c r="N60" s="671" t="str">
        <f ca="1">VLOOKUP(CONCATENATE(B56&amp;INDIRECT(ADDRESS(ROW(),COLUMN()-1))),Language_Translations,MATCH(Language_Selected,Language_Options,0),FALSE)</f>
        <v>Did you want to have a baby later on or did you not want any children?</v>
      </c>
      <c r="O60" s="671"/>
      <c r="P60" s="671"/>
      <c r="Q60" s="671"/>
      <c r="R60" s="671"/>
      <c r="S60" s="671"/>
      <c r="T60" s="671"/>
      <c r="U60" s="232"/>
      <c r="V60" s="55"/>
      <c r="W60" s="232"/>
      <c r="X60" s="232"/>
      <c r="Y60" s="232"/>
      <c r="Z60" s="232"/>
      <c r="AA60" s="232"/>
      <c r="AB60" s="232"/>
      <c r="AC60" s="232"/>
      <c r="AD60" s="232"/>
      <c r="AE60" s="232"/>
      <c r="AF60" s="232"/>
      <c r="AG60" s="232"/>
      <c r="AH60" s="232"/>
      <c r="AI60" s="232"/>
      <c r="AJ60" s="232"/>
      <c r="AK60" s="232"/>
      <c r="AL60" s="89"/>
      <c r="AM60" s="334"/>
      <c r="AN60" s="55"/>
      <c r="AO60" s="232"/>
      <c r="AP60" s="232"/>
      <c r="AQ60" s="232"/>
    </row>
    <row r="61" spans="1:43" ht="11.25" customHeight="1" x14ac:dyDescent="0.2">
      <c r="A61" s="232"/>
      <c r="B61" s="324"/>
      <c r="C61" s="334"/>
      <c r="D61" s="55"/>
      <c r="E61" s="333"/>
      <c r="F61" s="671"/>
      <c r="G61" s="671"/>
      <c r="H61" s="671"/>
      <c r="I61" s="671"/>
      <c r="J61" s="671"/>
      <c r="K61" s="671"/>
      <c r="L61" s="716"/>
      <c r="M61" s="333"/>
      <c r="N61" s="671"/>
      <c r="O61" s="671"/>
      <c r="P61" s="671"/>
      <c r="Q61" s="671"/>
      <c r="R61" s="671"/>
      <c r="S61" s="671"/>
      <c r="T61" s="671"/>
      <c r="U61" s="232"/>
      <c r="V61" s="55"/>
      <c r="W61" s="232" t="s">
        <v>218</v>
      </c>
      <c r="X61" s="232"/>
      <c r="Y61" s="232"/>
      <c r="Z61" s="51" t="s">
        <v>9</v>
      </c>
      <c r="AA61" s="51"/>
      <c r="AB61" s="51"/>
      <c r="AC61" s="51"/>
      <c r="AD61" s="51"/>
      <c r="AE61" s="51"/>
      <c r="AF61" s="51"/>
      <c r="AG61" s="51"/>
      <c r="AH61" s="51"/>
      <c r="AI61" s="51"/>
      <c r="AJ61" s="51"/>
      <c r="AK61" s="51"/>
      <c r="AL61" s="89" t="s">
        <v>87</v>
      </c>
      <c r="AM61" s="334"/>
      <c r="AN61" s="55"/>
      <c r="AO61" s="232"/>
      <c r="AP61" s="232"/>
      <c r="AQ61" s="232"/>
    </row>
    <row r="62" spans="1:43" ht="11.25" customHeight="1" x14ac:dyDescent="0.2">
      <c r="A62" s="232"/>
      <c r="B62" s="324"/>
      <c r="C62" s="334"/>
      <c r="D62" s="55"/>
      <c r="E62" s="333"/>
      <c r="F62" s="671"/>
      <c r="G62" s="671"/>
      <c r="H62" s="671"/>
      <c r="I62" s="671"/>
      <c r="J62" s="671"/>
      <c r="K62" s="671"/>
      <c r="L62" s="716"/>
      <c r="M62" s="333"/>
      <c r="N62" s="671"/>
      <c r="O62" s="671"/>
      <c r="P62" s="671"/>
      <c r="Q62" s="671"/>
      <c r="R62" s="671"/>
      <c r="S62" s="671"/>
      <c r="T62" s="671"/>
      <c r="U62" s="334"/>
      <c r="V62" s="232"/>
      <c r="W62" s="232" t="s">
        <v>219</v>
      </c>
      <c r="X62" s="232"/>
      <c r="Y62" s="232"/>
      <c r="Z62" s="232"/>
      <c r="AB62" s="111"/>
      <c r="AC62" s="51" t="s">
        <v>9</v>
      </c>
      <c r="AD62" s="51"/>
      <c r="AE62" s="51"/>
      <c r="AF62" s="51"/>
      <c r="AG62" s="51"/>
      <c r="AH62" s="51"/>
      <c r="AI62" s="51"/>
      <c r="AJ62" s="51"/>
      <c r="AK62" s="51"/>
      <c r="AL62" s="89" t="s">
        <v>89</v>
      </c>
      <c r="AM62" s="334"/>
      <c r="AN62" s="55"/>
      <c r="AO62" s="232"/>
      <c r="AP62" s="232"/>
      <c r="AQ62" s="232"/>
    </row>
    <row r="63" spans="1:43" ht="11.25" customHeight="1" x14ac:dyDescent="0.2">
      <c r="A63" s="232"/>
      <c r="B63" s="324"/>
      <c r="C63" s="334"/>
      <c r="D63" s="55"/>
      <c r="E63" s="333"/>
      <c r="F63" s="671"/>
      <c r="G63" s="671"/>
      <c r="H63" s="671"/>
      <c r="I63" s="671"/>
      <c r="J63" s="671"/>
      <c r="K63" s="671"/>
      <c r="L63" s="716"/>
      <c r="M63" s="333"/>
      <c r="N63" s="671"/>
      <c r="O63" s="671"/>
      <c r="P63" s="671"/>
      <c r="Q63" s="671"/>
      <c r="R63" s="671"/>
      <c r="S63" s="671"/>
      <c r="T63" s="671"/>
      <c r="U63" s="334"/>
      <c r="V63" s="232"/>
      <c r="W63" s="232"/>
      <c r="X63" s="232"/>
      <c r="Y63" s="232"/>
      <c r="Z63" s="232"/>
      <c r="AA63" s="232"/>
      <c r="AB63" s="232"/>
      <c r="AC63" s="232"/>
      <c r="AD63" s="232"/>
      <c r="AE63" s="232"/>
      <c r="AF63" s="232"/>
      <c r="AG63" s="232"/>
      <c r="AH63" s="232"/>
      <c r="AI63" s="232"/>
      <c r="AJ63" s="232"/>
      <c r="AK63" s="232"/>
      <c r="AL63" s="89"/>
      <c r="AM63" s="334"/>
      <c r="AN63" s="55"/>
      <c r="AO63" s="232"/>
      <c r="AP63" s="232"/>
      <c r="AQ63" s="232"/>
    </row>
    <row r="64" spans="1:43" ht="6" customHeight="1" x14ac:dyDescent="0.2">
      <c r="A64" s="91"/>
      <c r="B64" s="325"/>
      <c r="C64" s="52"/>
      <c r="D64" s="28"/>
      <c r="E64" s="91"/>
      <c r="F64" s="91"/>
      <c r="G64" s="91"/>
      <c r="H64" s="91"/>
      <c r="I64" s="91"/>
      <c r="J64" s="91"/>
      <c r="K64" s="91"/>
      <c r="L64" s="91"/>
      <c r="M64" s="91"/>
      <c r="N64" s="91"/>
      <c r="O64" s="91"/>
      <c r="P64" s="91"/>
      <c r="Q64" s="91"/>
      <c r="R64" s="91"/>
      <c r="S64" s="91"/>
      <c r="T64" s="91"/>
      <c r="U64" s="52"/>
      <c r="V64" s="91"/>
      <c r="W64" s="91"/>
      <c r="X64" s="91"/>
      <c r="Y64" s="91"/>
      <c r="Z64" s="91"/>
      <c r="AA64" s="91"/>
      <c r="AB64" s="91"/>
      <c r="AC64" s="91"/>
      <c r="AD64" s="91"/>
      <c r="AE64" s="91"/>
      <c r="AF64" s="91"/>
      <c r="AG64" s="91"/>
      <c r="AH64" s="91"/>
      <c r="AI64" s="91"/>
      <c r="AJ64" s="91"/>
      <c r="AK64" s="91"/>
      <c r="AL64" s="92"/>
      <c r="AM64" s="52"/>
      <c r="AN64" s="28"/>
      <c r="AO64" s="91"/>
      <c r="AP64" s="91"/>
      <c r="AQ64" s="91"/>
    </row>
    <row r="65" spans="1:43" ht="6" customHeight="1" x14ac:dyDescent="0.2">
      <c r="A65" s="18"/>
      <c r="B65" s="377"/>
      <c r="C65" s="50"/>
      <c r="D65" s="29"/>
      <c r="E65" s="18"/>
      <c r="F65" s="18"/>
      <c r="G65" s="18"/>
      <c r="H65" s="18"/>
      <c r="I65" s="18"/>
      <c r="J65" s="18"/>
      <c r="K65" s="18"/>
      <c r="L65" s="18"/>
      <c r="M65" s="18"/>
      <c r="N65" s="18"/>
      <c r="O65" s="18"/>
      <c r="P65" s="18"/>
      <c r="Q65" s="18"/>
      <c r="R65" s="18"/>
      <c r="S65" s="18"/>
      <c r="T65" s="18"/>
      <c r="U65" s="50"/>
      <c r="V65" s="18"/>
      <c r="W65" s="18"/>
      <c r="X65" s="18"/>
      <c r="Y65" s="18"/>
      <c r="Z65" s="18"/>
      <c r="AA65" s="18"/>
      <c r="AB65" s="18"/>
      <c r="AC65" s="18"/>
      <c r="AD65" s="18"/>
      <c r="AE65" s="18"/>
      <c r="AF65" s="18"/>
      <c r="AG65" s="18"/>
      <c r="AH65" s="18"/>
      <c r="AI65" s="18"/>
      <c r="AJ65" s="18"/>
      <c r="AK65" s="18"/>
      <c r="AL65" s="26"/>
      <c r="AM65" s="50"/>
      <c r="AN65" s="29"/>
      <c r="AO65" s="18"/>
      <c r="AP65" s="18"/>
      <c r="AQ65" s="18"/>
    </row>
    <row r="66" spans="1:43" ht="11.25" customHeight="1" x14ac:dyDescent="0.2">
      <c r="A66" s="232"/>
      <c r="B66" s="374">
        <v>236</v>
      </c>
      <c r="C66" s="334"/>
      <c r="D66" s="55"/>
      <c r="E66" s="671" t="str">
        <f ca="1">VLOOKUP(INDIRECT(ADDRESS(ROW(),COLUMN()-3)),Language_Translations,MATCH(Language_Selected,Language_Options,0),FALSE)</f>
        <v>When did your last menstrual period start?</v>
      </c>
      <c r="F66" s="671"/>
      <c r="G66" s="671"/>
      <c r="H66" s="671"/>
      <c r="I66" s="671"/>
      <c r="J66" s="671"/>
      <c r="K66" s="671"/>
      <c r="L66" s="671"/>
      <c r="M66" s="671"/>
      <c r="N66" s="671"/>
      <c r="O66" s="671"/>
      <c r="P66" s="671"/>
      <c r="Q66" s="671"/>
      <c r="R66" s="671"/>
      <c r="S66" s="671"/>
      <c r="T66" s="671"/>
      <c r="U66" s="334"/>
      <c r="V66" s="232"/>
      <c r="W66" s="232"/>
      <c r="X66" s="232"/>
      <c r="Y66" s="232"/>
      <c r="Z66" s="232"/>
      <c r="AA66" s="232"/>
      <c r="AB66" s="232"/>
      <c r="AC66" s="232"/>
      <c r="AD66" s="232"/>
      <c r="AE66" s="232"/>
      <c r="AF66" s="232"/>
      <c r="AG66" s="232"/>
      <c r="AH66" s="232"/>
      <c r="AI66" s="29"/>
      <c r="AJ66" s="50"/>
      <c r="AK66" s="29"/>
      <c r="AL66" s="23"/>
      <c r="AM66" s="334"/>
      <c r="AN66" s="55"/>
      <c r="AO66" s="232"/>
      <c r="AP66" s="232"/>
      <c r="AQ66" s="232"/>
    </row>
    <row r="67" spans="1:43" x14ac:dyDescent="0.2">
      <c r="A67" s="232"/>
      <c r="B67" s="324"/>
      <c r="C67" s="334"/>
      <c r="D67" s="55"/>
      <c r="E67" s="671"/>
      <c r="F67" s="671"/>
      <c r="G67" s="671"/>
      <c r="H67" s="671"/>
      <c r="I67" s="671"/>
      <c r="J67" s="671"/>
      <c r="K67" s="671"/>
      <c r="L67" s="671"/>
      <c r="M67" s="671"/>
      <c r="N67" s="671"/>
      <c r="O67" s="671"/>
      <c r="P67" s="671"/>
      <c r="Q67" s="671"/>
      <c r="R67" s="671"/>
      <c r="S67" s="671"/>
      <c r="T67" s="671"/>
      <c r="U67" s="232"/>
      <c r="V67" s="55"/>
      <c r="W67" s="232" t="s">
        <v>220</v>
      </c>
      <c r="X67" s="232"/>
      <c r="Y67" s="232"/>
      <c r="Z67" s="232"/>
      <c r="AA67" s="232"/>
      <c r="AB67" s="51" t="s">
        <v>9</v>
      </c>
      <c r="AC67" s="51"/>
      <c r="AD67" s="51"/>
      <c r="AE67" s="51"/>
      <c r="AF67" s="51"/>
      <c r="AG67" s="89" t="s">
        <v>87</v>
      </c>
      <c r="AH67" s="232"/>
      <c r="AI67" s="28"/>
      <c r="AJ67" s="52"/>
      <c r="AK67" s="28"/>
      <c r="AL67" s="24"/>
      <c r="AM67" s="334"/>
      <c r="AN67" s="55"/>
      <c r="AO67" s="232"/>
      <c r="AP67" s="232"/>
      <c r="AQ67" s="232"/>
    </row>
    <row r="68" spans="1:43" x14ac:dyDescent="0.2">
      <c r="A68" s="232"/>
      <c r="B68" s="324"/>
      <c r="C68" s="334"/>
      <c r="D68" s="55"/>
      <c r="E68" s="671"/>
      <c r="F68" s="671"/>
      <c r="G68" s="671"/>
      <c r="H68" s="671"/>
      <c r="I68" s="671"/>
      <c r="J68" s="671"/>
      <c r="K68" s="671"/>
      <c r="L68" s="671"/>
      <c r="M68" s="671"/>
      <c r="N68" s="671"/>
      <c r="O68" s="671"/>
      <c r="P68" s="671"/>
      <c r="Q68" s="671"/>
      <c r="R68" s="671"/>
      <c r="S68" s="671"/>
      <c r="T68" s="671"/>
      <c r="U68" s="232"/>
      <c r="V68" s="55"/>
      <c r="W68" s="232"/>
      <c r="X68" s="232"/>
      <c r="Y68" s="232"/>
      <c r="Z68" s="232"/>
      <c r="AA68" s="232"/>
      <c r="AB68" s="232"/>
      <c r="AC68" s="232"/>
      <c r="AD68" s="232"/>
      <c r="AE68" s="232"/>
      <c r="AF68" s="232"/>
      <c r="AG68" s="88"/>
      <c r="AH68" s="232"/>
      <c r="AI68" s="29"/>
      <c r="AJ68" s="50"/>
      <c r="AK68" s="29"/>
      <c r="AL68" s="23"/>
      <c r="AM68" s="334"/>
      <c r="AN68" s="55"/>
      <c r="AO68" s="232"/>
      <c r="AP68" s="232"/>
      <c r="AQ68" s="232"/>
    </row>
    <row r="69" spans="1:43" x14ac:dyDescent="0.2">
      <c r="A69" s="232"/>
      <c r="B69" s="324"/>
      <c r="C69" s="334"/>
      <c r="D69" s="55"/>
      <c r="E69" s="232"/>
      <c r="F69" s="232"/>
      <c r="G69" s="232"/>
      <c r="H69" s="232"/>
      <c r="I69" s="232"/>
      <c r="J69" s="232"/>
      <c r="K69" s="232"/>
      <c r="L69" s="232"/>
      <c r="M69" s="232"/>
      <c r="N69" s="232"/>
      <c r="O69" s="232"/>
      <c r="P69" s="232"/>
      <c r="Q69" s="232"/>
      <c r="R69" s="232"/>
      <c r="S69" s="232"/>
      <c r="T69" s="232"/>
      <c r="U69" s="232"/>
      <c r="V69" s="55"/>
      <c r="W69" s="232" t="s">
        <v>221</v>
      </c>
      <c r="X69" s="232"/>
      <c r="Y69" s="232"/>
      <c r="Z69" s="232"/>
      <c r="AA69" s="232"/>
      <c r="AB69" s="51" t="s">
        <v>9</v>
      </c>
      <c r="AC69" s="111"/>
      <c r="AD69" s="51"/>
      <c r="AE69" s="51"/>
      <c r="AF69" s="51"/>
      <c r="AG69" s="89" t="s">
        <v>89</v>
      </c>
      <c r="AH69" s="232"/>
      <c r="AI69" s="28"/>
      <c r="AJ69" s="52"/>
      <c r="AK69" s="28"/>
      <c r="AL69" s="24"/>
      <c r="AM69" s="334"/>
      <c r="AN69" s="55"/>
      <c r="AO69" s="232"/>
      <c r="AP69" s="232"/>
      <c r="AQ69" s="232"/>
    </row>
    <row r="70" spans="1:43" x14ac:dyDescent="0.2">
      <c r="A70" s="232"/>
      <c r="B70" s="324"/>
      <c r="C70" s="334"/>
      <c r="D70" s="55"/>
      <c r="E70" s="232"/>
      <c r="F70" s="232"/>
      <c r="G70" s="232"/>
      <c r="H70" s="232"/>
      <c r="I70" s="232"/>
      <c r="J70" s="232"/>
      <c r="K70" s="232"/>
      <c r="L70" s="232"/>
      <c r="M70" s="232"/>
      <c r="N70" s="232"/>
      <c r="O70" s="232"/>
      <c r="P70" s="232"/>
      <c r="Q70" s="232"/>
      <c r="R70" s="232"/>
      <c r="S70" s="232"/>
      <c r="T70" s="232"/>
      <c r="U70" s="232"/>
      <c r="V70" s="55"/>
      <c r="W70" s="232"/>
      <c r="X70" s="232"/>
      <c r="Y70" s="232"/>
      <c r="Z70" s="232"/>
      <c r="AA70" s="232"/>
      <c r="AB70" s="232"/>
      <c r="AD70" s="232"/>
      <c r="AE70" s="232"/>
      <c r="AF70" s="232"/>
      <c r="AG70" s="88"/>
      <c r="AH70" s="232"/>
      <c r="AI70" s="29"/>
      <c r="AJ70" s="50"/>
      <c r="AK70" s="29"/>
      <c r="AL70" s="23"/>
      <c r="AM70" s="334"/>
      <c r="AN70" s="55"/>
      <c r="AO70" s="232"/>
      <c r="AP70" s="232"/>
      <c r="AQ70" s="232"/>
    </row>
    <row r="71" spans="1:43" x14ac:dyDescent="0.2">
      <c r="A71" s="232"/>
      <c r="B71" s="324"/>
      <c r="C71" s="334"/>
      <c r="D71" s="55"/>
      <c r="E71" s="232"/>
      <c r="F71" s="232"/>
      <c r="G71" s="232"/>
      <c r="H71" s="232"/>
      <c r="I71" s="232"/>
      <c r="J71" s="232"/>
      <c r="K71" s="232"/>
      <c r="L71" s="232"/>
      <c r="M71" s="232"/>
      <c r="N71" s="232"/>
      <c r="O71" s="232"/>
      <c r="P71" s="232"/>
      <c r="Q71" s="232"/>
      <c r="R71" s="232"/>
      <c r="S71" s="232"/>
      <c r="T71" s="232"/>
      <c r="U71" s="232"/>
      <c r="V71" s="55"/>
      <c r="W71" s="232" t="s">
        <v>222</v>
      </c>
      <c r="X71" s="232"/>
      <c r="Y71" s="232"/>
      <c r="Z71" s="232"/>
      <c r="AA71" s="232"/>
      <c r="AB71" s="51" t="s">
        <v>9</v>
      </c>
      <c r="AC71" s="111"/>
      <c r="AD71" s="51"/>
      <c r="AE71" s="51"/>
      <c r="AF71" s="51"/>
      <c r="AG71" s="89" t="s">
        <v>91</v>
      </c>
      <c r="AH71" s="232"/>
      <c r="AI71" s="28"/>
      <c r="AJ71" s="52"/>
      <c r="AK71" s="28"/>
      <c r="AL71" s="24"/>
      <c r="AM71" s="334"/>
      <c r="AN71" s="55"/>
      <c r="AO71" s="232"/>
      <c r="AP71" s="232"/>
      <c r="AQ71" s="232"/>
    </row>
    <row r="72" spans="1:43" x14ac:dyDescent="0.2">
      <c r="A72" s="232"/>
      <c r="B72" s="324"/>
      <c r="C72" s="334"/>
      <c r="D72" s="55"/>
      <c r="E72" s="232"/>
      <c r="F72" s="232"/>
      <c r="G72" s="232"/>
      <c r="H72" s="232"/>
      <c r="I72" s="232"/>
      <c r="J72" s="232"/>
      <c r="K72" s="232"/>
      <c r="L72" s="232"/>
      <c r="M72" s="232"/>
      <c r="N72" s="232"/>
      <c r="O72" s="232"/>
      <c r="P72" s="232"/>
      <c r="Q72" s="232"/>
      <c r="R72" s="232"/>
      <c r="S72" s="232"/>
      <c r="T72" s="232"/>
      <c r="U72" s="232"/>
      <c r="V72" s="55"/>
      <c r="W72" s="232"/>
      <c r="X72" s="232"/>
      <c r="Y72" s="232"/>
      <c r="Z72" s="232"/>
      <c r="AA72" s="232"/>
      <c r="AB72" s="232"/>
      <c r="AD72" s="232"/>
      <c r="AE72" s="232"/>
      <c r="AF72" s="232"/>
      <c r="AG72" s="88"/>
      <c r="AH72" s="232"/>
      <c r="AI72" s="29"/>
      <c r="AJ72" s="50"/>
      <c r="AK72" s="29"/>
      <c r="AL72" s="23"/>
      <c r="AM72" s="334"/>
      <c r="AN72" s="55"/>
      <c r="AO72" s="232"/>
      <c r="AP72" s="232"/>
      <c r="AQ72" s="232"/>
    </row>
    <row r="73" spans="1:43" x14ac:dyDescent="0.2">
      <c r="A73" s="232"/>
      <c r="B73" s="324"/>
      <c r="C73" s="334"/>
      <c r="D73" s="55"/>
      <c r="E73" s="663" t="s">
        <v>223</v>
      </c>
      <c r="F73" s="663"/>
      <c r="G73" s="663"/>
      <c r="H73" s="663"/>
      <c r="I73" s="663"/>
      <c r="J73" s="663"/>
      <c r="K73" s="663"/>
      <c r="L73" s="663"/>
      <c r="M73" s="663"/>
      <c r="N73" s="663"/>
      <c r="O73" s="663"/>
      <c r="P73" s="663"/>
      <c r="Q73" s="663"/>
      <c r="R73" s="663"/>
      <c r="S73" s="663"/>
      <c r="T73" s="663"/>
      <c r="U73" s="232"/>
      <c r="V73" s="55"/>
      <c r="W73" s="232" t="s">
        <v>224</v>
      </c>
      <c r="X73" s="232"/>
      <c r="Y73" s="232"/>
      <c r="Z73" s="232"/>
      <c r="AA73" s="232"/>
      <c r="AB73" s="51" t="s">
        <v>9</v>
      </c>
      <c r="AC73" s="111"/>
      <c r="AD73" s="51"/>
      <c r="AE73" s="51"/>
      <c r="AF73" s="51"/>
      <c r="AG73" s="89" t="s">
        <v>109</v>
      </c>
      <c r="AH73" s="232"/>
      <c r="AI73" s="28"/>
      <c r="AJ73" s="52"/>
      <c r="AK73" s="28"/>
      <c r="AL73" s="24"/>
      <c r="AM73" s="334"/>
      <c r="AN73" s="55"/>
      <c r="AO73" s="232"/>
      <c r="AP73" s="232"/>
      <c r="AQ73" s="232"/>
    </row>
    <row r="74" spans="1:43" x14ac:dyDescent="0.2">
      <c r="A74" s="232"/>
      <c r="B74" s="324"/>
      <c r="C74" s="334"/>
      <c r="D74" s="55"/>
      <c r="E74" s="232"/>
      <c r="F74" s="232"/>
      <c r="G74" s="232"/>
      <c r="H74" s="232"/>
      <c r="I74" s="232"/>
      <c r="J74" s="232"/>
      <c r="K74" s="232"/>
      <c r="L74" s="232"/>
      <c r="M74" s="232"/>
      <c r="N74" s="232"/>
      <c r="O74" s="232"/>
      <c r="P74" s="232"/>
      <c r="Q74" s="232"/>
      <c r="R74" s="232"/>
      <c r="S74" s="232"/>
      <c r="T74" s="232"/>
      <c r="U74" s="232"/>
      <c r="V74" s="55"/>
      <c r="W74" s="232"/>
      <c r="X74" s="232"/>
      <c r="Y74" s="232"/>
      <c r="Z74" s="232"/>
      <c r="AA74" s="232"/>
      <c r="AB74" s="232"/>
      <c r="AC74" s="232"/>
      <c r="AD74" s="232"/>
      <c r="AE74" s="232"/>
      <c r="AF74" s="232"/>
      <c r="AG74" s="232"/>
      <c r="AH74" s="232"/>
      <c r="AI74" s="232"/>
      <c r="AJ74" s="232"/>
      <c r="AK74" s="232"/>
      <c r="AL74" s="88"/>
      <c r="AM74" s="334"/>
      <c r="AN74" s="55"/>
      <c r="AO74" s="232"/>
      <c r="AP74" s="232"/>
      <c r="AQ74" s="232"/>
    </row>
    <row r="75" spans="1:43" x14ac:dyDescent="0.2">
      <c r="A75" s="232"/>
      <c r="B75" s="324"/>
      <c r="C75" s="334"/>
      <c r="D75" s="55"/>
      <c r="E75" s="232"/>
      <c r="F75" s="232"/>
      <c r="G75" s="232"/>
      <c r="H75" s="232"/>
      <c r="I75" s="232"/>
      <c r="J75" s="232"/>
      <c r="K75" s="232"/>
      <c r="L75" s="232"/>
      <c r="M75" s="232"/>
      <c r="N75" s="232"/>
      <c r="O75" s="232"/>
      <c r="P75" s="232"/>
      <c r="Q75" s="232"/>
      <c r="R75" s="232"/>
      <c r="S75" s="232"/>
      <c r="T75" s="232"/>
      <c r="U75" s="232"/>
      <c r="V75" s="55"/>
      <c r="W75" s="232" t="s">
        <v>225</v>
      </c>
      <c r="X75" s="232"/>
      <c r="Y75" s="232"/>
      <c r="Z75" s="232"/>
      <c r="AA75" s="232"/>
      <c r="AB75" s="232"/>
      <c r="AC75" s="232"/>
      <c r="AD75" s="232"/>
      <c r="AE75" s="232"/>
      <c r="AF75" s="232"/>
      <c r="AG75" s="232"/>
      <c r="AH75" s="232"/>
      <c r="AI75" s="232"/>
      <c r="AJ75" s="232"/>
      <c r="AK75" s="232"/>
      <c r="AL75" s="88"/>
      <c r="AM75" s="334"/>
      <c r="AN75" s="55"/>
      <c r="AO75" s="232"/>
      <c r="AP75" s="232"/>
      <c r="AQ75" s="232"/>
    </row>
    <row r="76" spans="1:43" x14ac:dyDescent="0.2">
      <c r="A76" s="232"/>
      <c r="B76" s="324"/>
      <c r="C76" s="334"/>
      <c r="D76" s="55"/>
      <c r="E76" s="232"/>
      <c r="F76" s="232"/>
      <c r="G76" s="232"/>
      <c r="H76" s="232"/>
      <c r="I76" s="232"/>
      <c r="J76" s="232"/>
      <c r="K76" s="232"/>
      <c r="L76" s="232"/>
      <c r="M76" s="232"/>
      <c r="N76" s="232"/>
      <c r="O76" s="232"/>
      <c r="P76" s="232"/>
      <c r="Q76" s="232"/>
      <c r="R76" s="232"/>
      <c r="S76" s="232"/>
      <c r="T76" s="232"/>
      <c r="U76" s="232"/>
      <c r="V76" s="55"/>
      <c r="W76" s="232"/>
      <c r="X76" s="232" t="s">
        <v>226</v>
      </c>
      <c r="Y76" s="232"/>
      <c r="Z76" s="232"/>
      <c r="AA76" s="232"/>
      <c r="AB76" s="232"/>
      <c r="AC76" s="232"/>
      <c r="AD76" s="232"/>
      <c r="AE76" s="232"/>
      <c r="AF76" s="232"/>
      <c r="AG76" s="51" t="s">
        <v>9</v>
      </c>
      <c r="AH76" s="51"/>
      <c r="AI76" s="111"/>
      <c r="AJ76" s="51"/>
      <c r="AK76" s="232"/>
      <c r="AL76" s="88" t="s">
        <v>227</v>
      </c>
      <c r="AM76" s="334"/>
      <c r="AN76" s="55"/>
      <c r="AO76" s="232"/>
      <c r="AP76" s="232"/>
      <c r="AQ76" s="232"/>
    </row>
    <row r="77" spans="1:43" x14ac:dyDescent="0.2">
      <c r="A77" s="232"/>
      <c r="B77" s="324"/>
      <c r="C77" s="334"/>
      <c r="D77" s="55"/>
      <c r="E77" s="232"/>
      <c r="F77" s="232"/>
      <c r="G77" s="232"/>
      <c r="H77" s="232"/>
      <c r="I77" s="232"/>
      <c r="J77" s="232"/>
      <c r="K77" s="232"/>
      <c r="L77" s="232"/>
      <c r="M77" s="232"/>
      <c r="N77" s="232"/>
      <c r="O77" s="232"/>
      <c r="P77" s="232"/>
      <c r="Q77" s="232"/>
      <c r="R77" s="232"/>
      <c r="S77" s="232"/>
      <c r="T77" s="232"/>
      <c r="U77" s="232"/>
      <c r="V77" s="55"/>
      <c r="W77" s="232"/>
      <c r="X77" s="232"/>
      <c r="Y77" s="232"/>
      <c r="Z77" s="232"/>
      <c r="AA77" s="232"/>
      <c r="AB77" s="232"/>
      <c r="AC77" s="232"/>
      <c r="AD77" s="232"/>
      <c r="AE77" s="232"/>
      <c r="AF77" s="232"/>
      <c r="AG77" s="232"/>
      <c r="AH77" s="232"/>
      <c r="AI77" s="232"/>
      <c r="AJ77" s="232"/>
      <c r="AK77" s="232"/>
      <c r="AL77" s="88"/>
      <c r="AM77" s="334"/>
      <c r="AN77" s="55"/>
      <c r="AO77" s="232"/>
      <c r="AP77">
        <v>240</v>
      </c>
      <c r="AQ77" s="232"/>
    </row>
    <row r="78" spans="1:43" x14ac:dyDescent="0.2">
      <c r="A78" s="232"/>
      <c r="B78" s="324"/>
      <c r="C78" s="334"/>
      <c r="D78" s="55"/>
      <c r="E78" s="232"/>
      <c r="F78" s="232"/>
      <c r="G78" s="232"/>
      <c r="H78" s="232"/>
      <c r="I78" s="232"/>
      <c r="J78" s="232"/>
      <c r="K78" s="232"/>
      <c r="L78" s="232"/>
      <c r="M78" s="232"/>
      <c r="N78" s="232"/>
      <c r="O78" s="232"/>
      <c r="P78" s="232"/>
      <c r="Q78" s="232"/>
      <c r="R78" s="232"/>
      <c r="S78" s="232"/>
      <c r="T78" s="232"/>
      <c r="U78" s="232"/>
      <c r="V78" s="55"/>
      <c r="W78" s="232" t="s">
        <v>228</v>
      </c>
      <c r="X78" s="232"/>
      <c r="Y78" s="232"/>
      <c r="Z78" s="232"/>
      <c r="AA78" s="232"/>
      <c r="AB78" s="232"/>
      <c r="AC78" s="232"/>
      <c r="AE78" s="111"/>
      <c r="AF78" s="51" t="s">
        <v>9</v>
      </c>
      <c r="AG78" s="51"/>
      <c r="AH78" s="51"/>
      <c r="AI78" s="51"/>
      <c r="AJ78" s="51"/>
      <c r="AK78" s="232"/>
      <c r="AL78" s="88" t="s">
        <v>229</v>
      </c>
      <c r="AM78" s="334"/>
      <c r="AN78" s="55"/>
      <c r="AO78" s="232"/>
      <c r="AQ78" s="232"/>
    </row>
    <row r="79" spans="1:43" x14ac:dyDescent="0.2">
      <c r="A79" s="232"/>
      <c r="B79" s="324"/>
      <c r="C79" s="334"/>
      <c r="D79" s="55"/>
      <c r="E79" s="232"/>
      <c r="F79" s="232"/>
      <c r="G79" s="232"/>
      <c r="H79" s="232"/>
      <c r="I79" s="232"/>
      <c r="J79" s="232"/>
      <c r="K79" s="232"/>
      <c r="L79" s="232"/>
      <c r="M79" s="232"/>
      <c r="N79" s="232"/>
      <c r="O79" s="232"/>
      <c r="P79" s="232"/>
      <c r="Q79" s="232"/>
      <c r="R79" s="232"/>
      <c r="S79" s="232"/>
      <c r="T79" s="232"/>
      <c r="U79" s="232"/>
      <c r="V79" s="55"/>
      <c r="W79" s="232"/>
      <c r="X79" s="232"/>
      <c r="Y79" s="232"/>
      <c r="Z79" s="232"/>
      <c r="AA79" s="232"/>
      <c r="AB79" s="232"/>
      <c r="AC79" s="232"/>
      <c r="AD79" s="232"/>
      <c r="AE79" s="232"/>
      <c r="AF79" s="232"/>
      <c r="AG79" s="232"/>
      <c r="AH79" s="232"/>
      <c r="AI79" s="232"/>
      <c r="AJ79" s="232"/>
      <c r="AK79" s="232"/>
      <c r="AL79" s="88"/>
      <c r="AM79" s="334"/>
      <c r="AN79" s="55"/>
      <c r="AO79" s="232"/>
      <c r="AP79" s="232"/>
      <c r="AQ79" s="232"/>
    </row>
    <row r="80" spans="1:43" x14ac:dyDescent="0.2">
      <c r="A80" s="232"/>
      <c r="B80" s="324"/>
      <c r="C80" s="334"/>
      <c r="D80" s="55"/>
      <c r="E80" s="232"/>
      <c r="F80" s="232"/>
      <c r="G80" s="232"/>
      <c r="H80" s="232"/>
      <c r="I80" s="232"/>
      <c r="J80" s="232"/>
      <c r="K80" s="232"/>
      <c r="L80" s="232"/>
      <c r="M80" s="232"/>
      <c r="N80" s="232"/>
      <c r="O80" s="232"/>
      <c r="P80" s="232"/>
      <c r="Q80" s="232"/>
      <c r="R80" s="232"/>
      <c r="S80" s="232"/>
      <c r="T80" s="232"/>
      <c r="U80" s="232"/>
      <c r="V80" s="55"/>
      <c r="W80" s="232" t="s">
        <v>230</v>
      </c>
      <c r="X80" s="232"/>
      <c r="Y80" s="232"/>
      <c r="Z80" s="232"/>
      <c r="AA80" s="232"/>
      <c r="AB80" s="232"/>
      <c r="AC80" s="232"/>
      <c r="AE80" s="51" t="s">
        <v>9</v>
      </c>
      <c r="AF80" s="111"/>
      <c r="AG80" s="51"/>
      <c r="AH80" s="51"/>
      <c r="AI80" s="51"/>
      <c r="AJ80" s="51"/>
      <c r="AK80" s="232"/>
      <c r="AL80" s="88" t="s">
        <v>231</v>
      </c>
      <c r="AM80" s="334"/>
      <c r="AN80" s="55"/>
      <c r="AO80" s="232"/>
      <c r="AP80">
        <v>241</v>
      </c>
      <c r="AQ80" s="232"/>
    </row>
    <row r="81" spans="1:43" ht="6" customHeight="1" thickBot="1" x14ac:dyDescent="0.25">
      <c r="A81" s="232"/>
      <c r="B81" s="324"/>
      <c r="C81" s="334"/>
      <c r="D81" s="55"/>
      <c r="E81" s="232"/>
      <c r="F81" s="232"/>
      <c r="G81" s="232"/>
      <c r="H81" s="232"/>
      <c r="I81" s="232"/>
      <c r="J81" s="232"/>
      <c r="K81" s="232"/>
      <c r="L81" s="232"/>
      <c r="M81" s="232"/>
      <c r="N81" s="232"/>
      <c r="O81" s="232"/>
      <c r="P81" s="232"/>
      <c r="Q81" s="232"/>
      <c r="R81" s="232"/>
      <c r="S81" s="232"/>
      <c r="T81" s="232"/>
      <c r="U81" s="232"/>
      <c r="V81" s="55"/>
      <c r="W81" s="232"/>
      <c r="X81" s="232"/>
      <c r="Y81" s="232"/>
      <c r="Z81" s="232"/>
      <c r="AA81" s="232"/>
      <c r="AB81" s="232"/>
      <c r="AC81" s="232"/>
      <c r="AD81" s="232"/>
      <c r="AE81" s="232"/>
      <c r="AF81" s="232"/>
      <c r="AG81" s="232"/>
      <c r="AH81" s="232"/>
      <c r="AI81" s="232"/>
      <c r="AJ81" s="232"/>
      <c r="AK81" s="232"/>
      <c r="AL81" s="88"/>
      <c r="AM81" s="334"/>
      <c r="AN81" s="55"/>
      <c r="AO81" s="232"/>
      <c r="AP81" s="232"/>
      <c r="AQ81" s="232"/>
    </row>
    <row r="82" spans="1:43" ht="6" customHeight="1" x14ac:dyDescent="0.2">
      <c r="A82" s="96"/>
      <c r="B82" s="375"/>
      <c r="C82" s="98"/>
      <c r="D82" s="99"/>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00"/>
      <c r="AM82" s="98"/>
      <c r="AN82" s="99"/>
      <c r="AO82" s="1"/>
      <c r="AP82" s="1"/>
      <c r="AQ82" s="101"/>
    </row>
    <row r="83" spans="1:43" ht="11.25" customHeight="1" x14ac:dyDescent="0.2">
      <c r="A83" s="102"/>
      <c r="B83" s="374">
        <v>237</v>
      </c>
      <c r="C83" s="334"/>
      <c r="D83" s="55"/>
      <c r="E83" s="645" t="s">
        <v>232</v>
      </c>
      <c r="F83" s="645"/>
      <c r="G83" s="645"/>
      <c r="H83" s="645"/>
      <c r="I83" s="645"/>
      <c r="J83" s="645"/>
      <c r="K83" s="645"/>
      <c r="L83" s="645"/>
      <c r="M83" s="645"/>
      <c r="N83" s="645"/>
      <c r="O83" s="645"/>
      <c r="P83" s="645"/>
      <c r="Q83" s="645"/>
      <c r="R83" s="645"/>
      <c r="S83" s="645"/>
      <c r="T83" s="645"/>
      <c r="U83" s="645"/>
      <c r="V83" s="645"/>
      <c r="W83" s="645"/>
      <c r="X83" s="645"/>
      <c r="Y83" s="645"/>
      <c r="Z83" s="645"/>
      <c r="AA83" s="645"/>
      <c r="AB83" s="645"/>
      <c r="AC83" s="645"/>
      <c r="AD83" s="645"/>
      <c r="AE83" s="645"/>
      <c r="AF83" s="645"/>
      <c r="AG83" s="645"/>
      <c r="AH83" s="645"/>
      <c r="AI83" s="645"/>
      <c r="AJ83" s="645"/>
      <c r="AK83" s="645"/>
      <c r="AL83" s="645"/>
      <c r="AM83" s="334"/>
      <c r="AN83" s="55"/>
      <c r="AO83" s="232"/>
      <c r="AP83" s="232"/>
      <c r="AQ83" s="103"/>
    </row>
    <row r="84" spans="1:43" ht="6" customHeight="1" x14ac:dyDescent="0.2">
      <c r="A84" s="102"/>
      <c r="B84" s="324"/>
      <c r="C84" s="334"/>
      <c r="D84" s="55"/>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2"/>
      <c r="AE84" s="232"/>
      <c r="AF84" s="232"/>
      <c r="AG84" s="232"/>
      <c r="AH84" s="232"/>
      <c r="AI84" s="232"/>
      <c r="AJ84" s="232"/>
      <c r="AK84" s="232"/>
      <c r="AL84" s="88"/>
      <c r="AM84" s="334"/>
      <c r="AN84" s="55"/>
      <c r="AO84" s="232"/>
      <c r="AP84" s="232"/>
      <c r="AQ84" s="103"/>
    </row>
    <row r="85" spans="1:43" ht="11.25" customHeight="1" x14ac:dyDescent="0.2">
      <c r="A85" s="102"/>
      <c r="B85" s="324"/>
      <c r="C85" s="334"/>
      <c r="D85" s="55"/>
      <c r="E85" s="232"/>
      <c r="F85" s="232"/>
      <c r="G85" s="232"/>
      <c r="H85" s="232"/>
      <c r="I85" s="232"/>
      <c r="J85" s="232"/>
      <c r="K85" s="232"/>
      <c r="L85" s="232"/>
      <c r="M85" s="232"/>
      <c r="N85" s="88" t="s">
        <v>233</v>
      </c>
      <c r="O85" s="232"/>
      <c r="P85" s="232"/>
      <c r="Q85" s="232"/>
      <c r="R85" s="232"/>
      <c r="S85" s="232"/>
      <c r="T85" s="232"/>
      <c r="U85" s="232"/>
      <c r="V85" s="232"/>
      <c r="W85" s="232"/>
      <c r="X85" s="232"/>
      <c r="Y85" s="232"/>
      <c r="Z85" s="88" t="s">
        <v>234</v>
      </c>
      <c r="AA85" s="232"/>
      <c r="AB85" s="232"/>
      <c r="AC85" s="232"/>
      <c r="AD85" s="232"/>
      <c r="AE85" s="232"/>
      <c r="AF85" s="232"/>
      <c r="AG85" s="232"/>
      <c r="AH85" s="232"/>
      <c r="AI85" s="232"/>
      <c r="AJ85" s="232"/>
      <c r="AK85" s="232"/>
      <c r="AL85" s="88"/>
      <c r="AM85" s="334"/>
      <c r="AN85" s="55"/>
      <c r="AO85" s="232"/>
      <c r="AP85" s="232"/>
      <c r="AQ85" s="103"/>
    </row>
    <row r="86" spans="1:43" ht="11.25" customHeight="1" x14ac:dyDescent="0.2">
      <c r="A86" s="102"/>
      <c r="B86" s="324"/>
      <c r="C86" s="334"/>
      <c r="D86" s="55"/>
      <c r="E86" s="232"/>
      <c r="F86" s="232"/>
      <c r="G86" s="232"/>
      <c r="H86" s="232"/>
      <c r="I86" s="232"/>
      <c r="J86" s="232"/>
      <c r="K86" s="232"/>
      <c r="L86" s="232"/>
      <c r="M86" s="232"/>
      <c r="N86" s="88" t="s">
        <v>235</v>
      </c>
      <c r="O86" s="232"/>
      <c r="P86" s="232"/>
      <c r="Q86" s="232"/>
      <c r="R86" s="232"/>
      <c r="S86" s="232"/>
      <c r="T86" s="232"/>
      <c r="U86" s="232"/>
      <c r="V86" s="232"/>
      <c r="W86" s="232"/>
      <c r="X86" s="232"/>
      <c r="Y86" s="232"/>
      <c r="Z86" s="88" t="s">
        <v>236</v>
      </c>
      <c r="AA86" s="232"/>
      <c r="AB86" s="232"/>
      <c r="AC86" s="232"/>
      <c r="AD86" s="232"/>
      <c r="AE86" s="232"/>
      <c r="AF86" s="232"/>
      <c r="AG86" s="232"/>
      <c r="AH86" s="232"/>
      <c r="AI86" s="232"/>
      <c r="AJ86" s="232"/>
      <c r="AK86" s="232"/>
      <c r="AL86" s="88"/>
      <c r="AM86" s="334"/>
      <c r="AN86" s="55"/>
      <c r="AO86" s="232"/>
      <c r="AP86">
        <v>240</v>
      </c>
      <c r="AQ86" s="103"/>
    </row>
    <row r="87" spans="1:43" ht="11.25" customHeight="1" x14ac:dyDescent="0.2">
      <c r="A87" s="102"/>
      <c r="B87" s="324"/>
      <c r="C87" s="334"/>
      <c r="D87" s="55"/>
      <c r="E87" s="232"/>
      <c r="F87" s="232"/>
      <c r="G87" s="232"/>
      <c r="H87" s="232"/>
      <c r="I87" s="232"/>
      <c r="J87" s="232"/>
      <c r="K87" s="232"/>
      <c r="L87" s="232"/>
      <c r="M87" s="232"/>
      <c r="N87" s="88" t="s">
        <v>237</v>
      </c>
      <c r="O87" s="232"/>
      <c r="P87" s="232"/>
      <c r="Q87" s="232"/>
      <c r="R87" s="232"/>
      <c r="S87" s="232"/>
      <c r="T87" s="232"/>
      <c r="U87" s="232"/>
      <c r="V87" s="232"/>
      <c r="W87" s="232"/>
      <c r="X87" s="232"/>
      <c r="Y87" s="232"/>
      <c r="Z87" s="88" t="s">
        <v>81</v>
      </c>
      <c r="AA87" s="232"/>
      <c r="AB87" s="232"/>
      <c r="AC87" s="232"/>
      <c r="AD87" s="232"/>
      <c r="AE87" s="232"/>
      <c r="AF87" s="232"/>
      <c r="AG87" s="232"/>
      <c r="AH87" s="232"/>
      <c r="AI87" s="232"/>
      <c r="AJ87" s="232"/>
      <c r="AK87" s="232"/>
      <c r="AL87" s="88"/>
      <c r="AM87" s="334"/>
      <c r="AN87" s="55"/>
      <c r="AO87" s="232"/>
      <c r="AP87" s="232"/>
      <c r="AQ87" s="103"/>
    </row>
    <row r="88" spans="1:43" ht="6" customHeight="1" thickBot="1" x14ac:dyDescent="0.25">
      <c r="A88" s="104"/>
      <c r="B88" s="373"/>
      <c r="C88" s="86"/>
      <c r="D88" s="87"/>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105"/>
      <c r="AM88" s="86"/>
      <c r="AN88" s="87"/>
      <c r="AO88" s="85"/>
      <c r="AP88" s="85"/>
      <c r="AQ88" s="106"/>
    </row>
    <row r="89" spans="1:43" ht="6" customHeight="1" x14ac:dyDescent="0.2">
      <c r="A89" s="232"/>
      <c r="B89" s="324"/>
      <c r="C89" s="334"/>
      <c r="D89" s="55"/>
      <c r="E89" s="232"/>
      <c r="F89" s="232"/>
      <c r="G89" s="232"/>
      <c r="H89" s="232"/>
      <c r="I89" s="232"/>
      <c r="J89" s="232"/>
      <c r="K89" s="232"/>
      <c r="L89" s="232"/>
      <c r="M89" s="232"/>
      <c r="N89" s="232"/>
      <c r="O89" s="232"/>
      <c r="P89" s="232"/>
      <c r="Q89" s="232"/>
      <c r="R89" s="232"/>
      <c r="S89" s="232"/>
      <c r="T89" s="232"/>
      <c r="U89" s="232"/>
      <c r="V89" s="55"/>
      <c r="W89" s="232"/>
      <c r="X89" s="232"/>
      <c r="Y89" s="232"/>
      <c r="Z89" s="232"/>
      <c r="AA89" s="232"/>
      <c r="AB89" s="232"/>
      <c r="AC89" s="232"/>
      <c r="AD89" s="232"/>
      <c r="AE89" s="232"/>
      <c r="AF89" s="232"/>
      <c r="AG89" s="232"/>
      <c r="AH89" s="232"/>
      <c r="AI89" s="232"/>
      <c r="AJ89" s="232"/>
      <c r="AK89" s="232"/>
      <c r="AL89" s="88"/>
      <c r="AM89" s="334"/>
      <c r="AN89" s="55"/>
      <c r="AO89" s="232"/>
      <c r="AP89" s="232"/>
      <c r="AQ89" s="232"/>
    </row>
    <row r="90" spans="1:43" ht="11.25" customHeight="1" x14ac:dyDescent="0.2">
      <c r="A90" s="232"/>
      <c r="B90" s="374">
        <v>238</v>
      </c>
      <c r="C90" s="334"/>
      <c r="D90" s="55"/>
      <c r="E90" s="671" t="str">
        <f ca="1">VLOOKUP(INDIRECT(ADDRESS(ROW(),COLUMN()-3)),Language_Translations,MATCH(Language_Selected,Language_Options,0),FALSE)</f>
        <v>During your last menstrual period, what did you use to collect or absorb your menstrual blood?
Anything else?</v>
      </c>
      <c r="F90" s="671"/>
      <c r="G90" s="671"/>
      <c r="H90" s="671"/>
      <c r="I90" s="671"/>
      <c r="J90" s="671"/>
      <c r="K90" s="671"/>
      <c r="L90" s="671"/>
      <c r="M90" s="671"/>
      <c r="N90" s="671"/>
      <c r="O90" s="671"/>
      <c r="P90" s="671"/>
      <c r="Q90" s="671"/>
      <c r="R90" s="671"/>
      <c r="S90" s="671"/>
      <c r="T90" s="671"/>
      <c r="U90" s="232"/>
      <c r="V90" s="55"/>
      <c r="W90" s="2" t="s">
        <v>238</v>
      </c>
      <c r="X90" s="2"/>
      <c r="Y90" s="2"/>
      <c r="Z90" s="2"/>
      <c r="AA90" s="2"/>
      <c r="AB90" s="2"/>
      <c r="AC90" s="2"/>
      <c r="AD90" s="2"/>
      <c r="AE90" s="2"/>
      <c r="AF90" s="51" t="s">
        <v>9</v>
      </c>
      <c r="AG90" s="51"/>
      <c r="AH90" s="51"/>
      <c r="AI90" s="51"/>
      <c r="AJ90" s="51"/>
      <c r="AK90" s="51"/>
      <c r="AL90" s="93" t="s">
        <v>239</v>
      </c>
      <c r="AM90" s="334"/>
      <c r="AN90" s="55"/>
      <c r="AO90" s="232"/>
      <c r="AP90" s="232"/>
      <c r="AQ90" s="232"/>
    </row>
    <row r="91" spans="1:43" x14ac:dyDescent="0.2">
      <c r="A91" s="232"/>
      <c r="B91" s="376" t="s">
        <v>52</v>
      </c>
      <c r="C91" s="334"/>
      <c r="D91" s="55"/>
      <c r="E91" s="671"/>
      <c r="F91" s="671"/>
      <c r="G91" s="671"/>
      <c r="H91" s="671"/>
      <c r="I91" s="671"/>
      <c r="J91" s="671"/>
      <c r="K91" s="671"/>
      <c r="L91" s="671"/>
      <c r="M91" s="671"/>
      <c r="N91" s="671"/>
      <c r="O91" s="671"/>
      <c r="P91" s="671"/>
      <c r="Q91" s="671"/>
      <c r="R91" s="671"/>
      <c r="S91" s="671"/>
      <c r="T91" s="671"/>
      <c r="U91" s="232"/>
      <c r="V91" s="55"/>
      <c r="W91" s="2" t="s">
        <v>240</v>
      </c>
      <c r="X91" s="2"/>
      <c r="Y91" s="2"/>
      <c r="Z91" s="2"/>
      <c r="AA91" s="2"/>
      <c r="AB91" s="2"/>
      <c r="AC91" s="2"/>
      <c r="AD91" s="2"/>
      <c r="AE91" s="2"/>
      <c r="AF91" s="2"/>
      <c r="AG91" s="51" t="s">
        <v>9</v>
      </c>
      <c r="AH91" s="51"/>
      <c r="AI91" s="51"/>
      <c r="AJ91" s="51"/>
      <c r="AK91" s="51"/>
      <c r="AL91" s="93" t="s">
        <v>241</v>
      </c>
      <c r="AM91" s="334"/>
      <c r="AN91" s="55"/>
      <c r="AO91" s="232"/>
      <c r="AP91" s="232"/>
      <c r="AQ91" s="232"/>
    </row>
    <row r="92" spans="1:43" x14ac:dyDescent="0.2">
      <c r="A92" s="232"/>
      <c r="B92" s="324"/>
      <c r="C92" s="334"/>
      <c r="D92" s="55"/>
      <c r="E92" s="671"/>
      <c r="F92" s="671"/>
      <c r="G92" s="671"/>
      <c r="H92" s="671"/>
      <c r="I92" s="671"/>
      <c r="J92" s="671"/>
      <c r="K92" s="671"/>
      <c r="L92" s="671"/>
      <c r="M92" s="671"/>
      <c r="N92" s="671"/>
      <c r="O92" s="671"/>
      <c r="P92" s="671"/>
      <c r="Q92" s="671"/>
      <c r="R92" s="671"/>
      <c r="S92" s="671"/>
      <c r="T92" s="671"/>
      <c r="U92" s="232"/>
      <c r="V92" s="55"/>
      <c r="W92" s="2" t="s">
        <v>242</v>
      </c>
      <c r="X92" s="2"/>
      <c r="Y92" s="2"/>
      <c r="Z92" s="2"/>
      <c r="AA92" s="51" t="s">
        <v>9</v>
      </c>
      <c r="AB92" s="51"/>
      <c r="AC92" s="51"/>
      <c r="AD92" s="51"/>
      <c r="AE92" s="51"/>
      <c r="AF92" s="51"/>
      <c r="AG92" s="51"/>
      <c r="AH92" s="51"/>
      <c r="AI92" s="51"/>
      <c r="AJ92" s="51"/>
      <c r="AK92" s="51"/>
      <c r="AL92" s="93" t="s">
        <v>209</v>
      </c>
      <c r="AM92" s="334"/>
      <c r="AN92" s="55"/>
      <c r="AO92" s="232"/>
      <c r="AP92" s="232"/>
      <c r="AQ92" s="232"/>
    </row>
    <row r="93" spans="1:43" x14ac:dyDescent="0.2">
      <c r="A93" s="232"/>
      <c r="B93" s="324"/>
      <c r="C93" s="334"/>
      <c r="D93" s="55"/>
      <c r="E93" s="671"/>
      <c r="F93" s="671"/>
      <c r="G93" s="671"/>
      <c r="H93" s="671"/>
      <c r="I93" s="671"/>
      <c r="J93" s="671"/>
      <c r="K93" s="671"/>
      <c r="L93" s="671"/>
      <c r="M93" s="671"/>
      <c r="N93" s="671"/>
      <c r="O93" s="671"/>
      <c r="P93" s="671"/>
      <c r="Q93" s="671"/>
      <c r="R93" s="671"/>
      <c r="S93" s="671"/>
      <c r="T93" s="671"/>
      <c r="U93" s="232"/>
      <c r="V93" s="55"/>
      <c r="W93" s="2" t="s">
        <v>243</v>
      </c>
      <c r="X93" s="2"/>
      <c r="Y93" s="2"/>
      <c r="Z93" s="2"/>
      <c r="AA93" s="2"/>
      <c r="AB93" s="2"/>
      <c r="AC93" s="51" t="s">
        <v>9</v>
      </c>
      <c r="AD93" s="51"/>
      <c r="AE93" s="51"/>
      <c r="AF93" s="51"/>
      <c r="AG93" s="51"/>
      <c r="AH93" s="51"/>
      <c r="AI93" s="51"/>
      <c r="AJ93" s="51"/>
      <c r="AK93" s="51"/>
      <c r="AL93" s="93" t="s">
        <v>244</v>
      </c>
      <c r="AM93" s="334"/>
      <c r="AN93" s="55"/>
      <c r="AO93" s="232"/>
      <c r="AP93" s="232"/>
      <c r="AQ93" s="232"/>
    </row>
    <row r="94" spans="1:43" x14ac:dyDescent="0.2">
      <c r="A94" s="232"/>
      <c r="B94" s="324"/>
      <c r="C94" s="334"/>
      <c r="D94" s="55"/>
      <c r="E94" s="671"/>
      <c r="F94" s="671"/>
      <c r="G94" s="671"/>
      <c r="H94" s="671"/>
      <c r="I94" s="671"/>
      <c r="J94" s="671"/>
      <c r="K94" s="671"/>
      <c r="L94" s="671"/>
      <c r="M94" s="671"/>
      <c r="N94" s="671"/>
      <c r="O94" s="671"/>
      <c r="P94" s="671"/>
      <c r="Q94" s="671"/>
      <c r="R94" s="671"/>
      <c r="S94" s="671"/>
      <c r="T94" s="671"/>
      <c r="U94" s="232"/>
      <c r="V94" s="55"/>
      <c r="W94" s="232" t="s">
        <v>245</v>
      </c>
      <c r="X94" s="232"/>
      <c r="Y94" s="232"/>
      <c r="Z94" s="51" t="s">
        <v>9</v>
      </c>
      <c r="AA94" s="51"/>
      <c r="AB94" s="51"/>
      <c r="AC94" s="51"/>
      <c r="AD94" s="51"/>
      <c r="AE94" s="51"/>
      <c r="AF94" s="51"/>
      <c r="AG94" s="51"/>
      <c r="AH94" s="51"/>
      <c r="AI94" s="51"/>
      <c r="AJ94" s="51"/>
      <c r="AK94" s="51"/>
      <c r="AL94" s="328" t="s">
        <v>246</v>
      </c>
      <c r="AM94" s="334"/>
      <c r="AN94" s="55"/>
      <c r="AO94" s="232"/>
      <c r="AP94" s="232"/>
      <c r="AQ94" s="232"/>
    </row>
    <row r="95" spans="1:43" x14ac:dyDescent="0.2">
      <c r="A95" s="232"/>
      <c r="B95" s="324"/>
      <c r="C95" s="334"/>
      <c r="D95" s="55"/>
      <c r="E95" s="671"/>
      <c r="F95" s="671"/>
      <c r="G95" s="671"/>
      <c r="H95" s="671"/>
      <c r="I95" s="671"/>
      <c r="J95" s="671"/>
      <c r="K95" s="671"/>
      <c r="L95" s="671"/>
      <c r="M95" s="671"/>
      <c r="N95" s="671"/>
      <c r="O95" s="671"/>
      <c r="P95" s="671"/>
      <c r="Q95" s="671"/>
      <c r="R95" s="671"/>
      <c r="S95" s="671"/>
      <c r="T95" s="671"/>
      <c r="U95" s="232"/>
      <c r="V95" s="55"/>
      <c r="W95" s="232" t="s">
        <v>247</v>
      </c>
      <c r="X95" s="232"/>
      <c r="Y95" s="232"/>
      <c r="Z95" s="232"/>
      <c r="AA95" s="232"/>
      <c r="AB95" s="51" t="s">
        <v>9</v>
      </c>
      <c r="AC95" s="51"/>
      <c r="AD95" s="51"/>
      <c r="AE95" s="51"/>
      <c r="AF95" s="51"/>
      <c r="AG95" s="51"/>
      <c r="AH95" s="51"/>
      <c r="AI95" s="51"/>
      <c r="AJ95" s="51"/>
      <c r="AK95" s="51"/>
      <c r="AL95" s="328" t="s">
        <v>248</v>
      </c>
      <c r="AM95" s="334"/>
      <c r="AN95" s="55"/>
      <c r="AO95" s="232"/>
      <c r="AP95" s="232"/>
      <c r="AQ95" s="232"/>
    </row>
    <row r="96" spans="1:43" x14ac:dyDescent="0.2">
      <c r="A96" s="232"/>
      <c r="B96" s="324"/>
      <c r="C96" s="334"/>
      <c r="D96" s="55"/>
      <c r="E96" s="671"/>
      <c r="F96" s="671"/>
      <c r="G96" s="671"/>
      <c r="H96" s="671"/>
      <c r="I96" s="671"/>
      <c r="J96" s="671"/>
      <c r="K96" s="671"/>
      <c r="L96" s="671"/>
      <c r="M96" s="671"/>
      <c r="N96" s="671"/>
      <c r="O96" s="671"/>
      <c r="P96" s="671"/>
      <c r="Q96" s="671"/>
      <c r="R96" s="671"/>
      <c r="S96" s="671"/>
      <c r="T96" s="671"/>
      <c r="U96" s="232"/>
      <c r="V96" s="55"/>
      <c r="W96" s="232" t="s">
        <v>249</v>
      </c>
      <c r="X96" s="232"/>
      <c r="Y96" s="232"/>
      <c r="Z96" s="232"/>
      <c r="AA96" s="232"/>
      <c r="AB96" s="51"/>
      <c r="AC96" s="51" t="s">
        <v>9</v>
      </c>
      <c r="AD96" s="51"/>
      <c r="AE96" s="51"/>
      <c r="AF96" s="51"/>
      <c r="AG96" s="51"/>
      <c r="AH96" s="51"/>
      <c r="AI96" s="51"/>
      <c r="AJ96" s="51"/>
      <c r="AK96" s="51"/>
      <c r="AL96" s="328" t="s">
        <v>250</v>
      </c>
      <c r="AM96" s="334"/>
      <c r="AN96" s="55"/>
      <c r="AO96" s="232"/>
      <c r="AP96" s="232"/>
      <c r="AQ96" s="232"/>
    </row>
    <row r="97" spans="1:43" x14ac:dyDescent="0.2">
      <c r="A97" s="232"/>
      <c r="B97" s="324"/>
      <c r="C97" s="334"/>
      <c r="D97" s="55"/>
      <c r="E97" s="671"/>
      <c r="F97" s="671"/>
      <c r="G97" s="671"/>
      <c r="H97" s="671"/>
      <c r="I97" s="671"/>
      <c r="J97" s="671"/>
      <c r="K97" s="671"/>
      <c r="L97" s="671"/>
      <c r="M97" s="671"/>
      <c r="N97" s="671"/>
      <c r="O97" s="671"/>
      <c r="P97" s="671"/>
      <c r="Q97" s="671"/>
      <c r="R97" s="671"/>
      <c r="S97" s="671"/>
      <c r="T97" s="671"/>
      <c r="U97" s="232"/>
      <c r="V97" s="55"/>
      <c r="W97" s="232" t="s">
        <v>251</v>
      </c>
      <c r="X97" s="232"/>
      <c r="Y97" s="232"/>
      <c r="Z97" s="232"/>
      <c r="AA97" s="232"/>
      <c r="AB97" s="232"/>
      <c r="AC97" s="51"/>
      <c r="AD97" s="51" t="s">
        <v>9</v>
      </c>
      <c r="AE97" s="51"/>
      <c r="AF97" s="51"/>
      <c r="AG97" s="51"/>
      <c r="AH97" s="51"/>
      <c r="AI97" s="51"/>
      <c r="AJ97" s="51"/>
      <c r="AK97" s="51"/>
      <c r="AL97" s="328" t="s">
        <v>252</v>
      </c>
      <c r="AM97" s="334"/>
      <c r="AN97" s="55"/>
      <c r="AO97" s="232"/>
      <c r="AP97" s="232"/>
      <c r="AQ97" s="232"/>
    </row>
    <row r="98" spans="1:43" x14ac:dyDescent="0.2">
      <c r="A98" s="232"/>
      <c r="B98" s="324"/>
      <c r="C98" s="334"/>
      <c r="D98" s="55"/>
      <c r="E98" s="671"/>
      <c r="F98" s="671"/>
      <c r="G98" s="671"/>
      <c r="H98" s="671"/>
      <c r="I98" s="671"/>
      <c r="J98" s="671"/>
      <c r="K98" s="671"/>
      <c r="L98" s="671"/>
      <c r="M98" s="671"/>
      <c r="N98" s="671"/>
      <c r="O98" s="671"/>
      <c r="P98" s="671"/>
      <c r="Q98" s="671"/>
      <c r="R98" s="671"/>
      <c r="S98" s="671"/>
      <c r="T98" s="671"/>
      <c r="U98" s="232"/>
      <c r="V98" s="55"/>
      <c r="W98" s="232"/>
      <c r="X98" s="232"/>
      <c r="Y98" s="232"/>
      <c r="Z98" s="232"/>
      <c r="AA98" s="232"/>
      <c r="AB98" s="232"/>
      <c r="AC98" s="232"/>
      <c r="AD98" s="232"/>
      <c r="AE98" s="232"/>
      <c r="AF98" s="232"/>
      <c r="AG98" s="232"/>
      <c r="AH98" s="232"/>
      <c r="AI98" s="232"/>
      <c r="AJ98" s="232"/>
      <c r="AK98" s="232"/>
      <c r="AL98" s="328"/>
      <c r="AM98" s="334"/>
      <c r="AN98" s="55"/>
      <c r="AO98" s="232"/>
      <c r="AP98" s="232"/>
      <c r="AQ98" s="232"/>
    </row>
    <row r="99" spans="1:43" x14ac:dyDescent="0.2">
      <c r="A99" s="232"/>
      <c r="B99" s="324"/>
      <c r="C99" s="334"/>
      <c r="D99" s="55"/>
      <c r="E99" s="671"/>
      <c r="F99" s="671"/>
      <c r="G99" s="671"/>
      <c r="H99" s="671"/>
      <c r="I99" s="671"/>
      <c r="J99" s="671"/>
      <c r="K99" s="671"/>
      <c r="L99" s="671"/>
      <c r="M99" s="671"/>
      <c r="N99" s="671"/>
      <c r="O99" s="671"/>
      <c r="P99" s="671"/>
      <c r="Q99" s="671"/>
      <c r="R99" s="671"/>
      <c r="S99" s="671"/>
      <c r="T99" s="671"/>
      <c r="U99" s="232"/>
      <c r="V99" s="55"/>
      <c r="W99" s="232" t="s">
        <v>253</v>
      </c>
      <c r="X99" s="232"/>
      <c r="Y99" s="232"/>
      <c r="Z99" s="232"/>
      <c r="AA99" s="232"/>
      <c r="AB99" s="232"/>
      <c r="AC99" s="232"/>
      <c r="AD99" s="232"/>
      <c r="AE99" s="232"/>
      <c r="AF99" s="232"/>
      <c r="AG99" s="232"/>
      <c r="AH99" s="232"/>
      <c r="AI99" s="232"/>
      <c r="AJ99" s="232"/>
      <c r="AK99" s="232"/>
      <c r="AL99" s="93" t="s">
        <v>254</v>
      </c>
      <c r="AM99" s="334"/>
      <c r="AN99" s="55"/>
      <c r="AO99" s="232"/>
      <c r="AP99" s="232"/>
      <c r="AQ99" s="232"/>
    </row>
    <row r="100" spans="1:43" x14ac:dyDescent="0.2">
      <c r="A100" s="232"/>
      <c r="B100" s="324"/>
      <c r="C100" s="334"/>
      <c r="D100" s="55"/>
      <c r="E100" s="671"/>
      <c r="F100" s="671"/>
      <c r="G100" s="671"/>
      <c r="H100" s="671"/>
      <c r="I100" s="671"/>
      <c r="J100" s="671"/>
      <c r="K100" s="671"/>
      <c r="L100" s="671"/>
      <c r="M100" s="671"/>
      <c r="N100" s="671"/>
      <c r="O100" s="671"/>
      <c r="P100" s="671"/>
      <c r="Q100" s="671"/>
      <c r="R100" s="671"/>
      <c r="S100" s="671"/>
      <c r="T100" s="671"/>
      <c r="U100" s="232"/>
      <c r="V100" s="55"/>
      <c r="W100" s="232"/>
      <c r="X100" s="232"/>
      <c r="Y100" s="232"/>
      <c r="Z100" s="663" t="s">
        <v>102</v>
      </c>
      <c r="AA100" s="663"/>
      <c r="AB100" s="663"/>
      <c r="AC100" s="663"/>
      <c r="AD100" s="663"/>
      <c r="AE100" s="663"/>
      <c r="AF100" s="663"/>
      <c r="AG100" s="663"/>
      <c r="AH100" s="663"/>
      <c r="AI100" s="663"/>
      <c r="AJ100" s="663"/>
      <c r="AK100" s="663"/>
      <c r="AL100" s="328"/>
      <c r="AM100" s="334"/>
      <c r="AN100" s="55"/>
      <c r="AO100" s="232"/>
      <c r="AP100" s="232"/>
      <c r="AQ100" s="232"/>
    </row>
    <row r="101" spans="1:43" x14ac:dyDescent="0.2">
      <c r="A101" s="232"/>
      <c r="B101" s="324"/>
      <c r="C101" s="334"/>
      <c r="D101" s="55"/>
      <c r="E101" s="671"/>
      <c r="F101" s="671"/>
      <c r="G101" s="671"/>
      <c r="H101" s="671"/>
      <c r="I101" s="671"/>
      <c r="J101" s="671"/>
      <c r="K101" s="671"/>
      <c r="L101" s="671"/>
      <c r="M101" s="671"/>
      <c r="N101" s="671"/>
      <c r="O101" s="671"/>
      <c r="P101" s="671"/>
      <c r="Q101" s="671"/>
      <c r="R101" s="671"/>
      <c r="S101" s="671"/>
      <c r="T101" s="671"/>
      <c r="U101" s="232"/>
      <c r="V101" s="55"/>
      <c r="W101" s="232" t="s">
        <v>255</v>
      </c>
      <c r="X101" s="232"/>
      <c r="Y101" s="232"/>
      <c r="AA101" s="51" t="s">
        <v>9</v>
      </c>
      <c r="AB101" s="51" t="s">
        <v>9</v>
      </c>
      <c r="AC101" s="51"/>
      <c r="AD101" s="51"/>
      <c r="AE101" s="51"/>
      <c r="AF101" s="51"/>
      <c r="AG101" s="51"/>
      <c r="AH101" s="51"/>
      <c r="AI101" s="51"/>
      <c r="AJ101" s="51"/>
      <c r="AK101" s="51"/>
      <c r="AL101" s="93" t="s">
        <v>256</v>
      </c>
      <c r="AM101" s="334"/>
      <c r="AN101" s="55"/>
      <c r="AO101" s="232"/>
      <c r="AP101" s="232"/>
      <c r="AQ101" s="232"/>
    </row>
    <row r="102" spans="1:43" ht="6" customHeight="1" x14ac:dyDescent="0.2">
      <c r="A102" s="91"/>
      <c r="B102" s="325"/>
      <c r="C102" s="52"/>
      <c r="D102" s="28"/>
      <c r="E102" s="91"/>
      <c r="F102" s="91"/>
      <c r="G102" s="91"/>
      <c r="H102" s="91"/>
      <c r="I102" s="91"/>
      <c r="J102" s="91"/>
      <c r="K102" s="91"/>
      <c r="L102" s="91"/>
      <c r="M102" s="91"/>
      <c r="N102" s="91"/>
      <c r="O102" s="91"/>
      <c r="P102" s="91"/>
      <c r="Q102" s="91"/>
      <c r="R102" s="91"/>
      <c r="S102" s="91"/>
      <c r="T102" s="91"/>
      <c r="U102" s="91"/>
      <c r="V102" s="28"/>
      <c r="W102" s="91"/>
      <c r="X102" s="91"/>
      <c r="Y102" s="91"/>
      <c r="Z102" s="91"/>
      <c r="AA102" s="91"/>
      <c r="AB102" s="91"/>
      <c r="AC102" s="91"/>
      <c r="AD102" s="91"/>
      <c r="AE102" s="91"/>
      <c r="AF102" s="91"/>
      <c r="AG102" s="91"/>
      <c r="AH102" s="91"/>
      <c r="AI102" s="91"/>
      <c r="AJ102" s="91"/>
      <c r="AK102" s="91"/>
      <c r="AL102" s="92"/>
      <c r="AM102" s="52"/>
      <c r="AN102" s="28"/>
      <c r="AO102" s="91"/>
      <c r="AP102" s="91"/>
      <c r="AQ102" s="91"/>
    </row>
    <row r="103" spans="1:43" ht="6" customHeight="1" x14ac:dyDescent="0.2">
      <c r="A103" s="18"/>
      <c r="B103" s="377"/>
      <c r="C103" s="50"/>
      <c r="D103" s="29"/>
      <c r="E103" s="18"/>
      <c r="F103" s="18"/>
      <c r="G103" s="18"/>
      <c r="H103" s="18"/>
      <c r="I103" s="18"/>
      <c r="J103" s="18"/>
      <c r="K103" s="18"/>
      <c r="L103" s="18"/>
      <c r="M103" s="18"/>
      <c r="N103" s="18"/>
      <c r="O103" s="18"/>
      <c r="P103" s="18"/>
      <c r="Q103" s="18"/>
      <c r="R103" s="18"/>
      <c r="S103" s="18"/>
      <c r="T103" s="18"/>
      <c r="U103" s="18"/>
      <c r="V103" s="29"/>
      <c r="W103" s="18"/>
      <c r="X103" s="18"/>
      <c r="Y103" s="18"/>
      <c r="Z103" s="18"/>
      <c r="AA103" s="18"/>
      <c r="AB103" s="18"/>
      <c r="AC103" s="18"/>
      <c r="AD103" s="18"/>
      <c r="AE103" s="18"/>
      <c r="AF103" s="18"/>
      <c r="AG103" s="18"/>
      <c r="AH103" s="18"/>
      <c r="AI103" s="18"/>
      <c r="AJ103" s="18"/>
      <c r="AK103" s="18"/>
      <c r="AL103" s="26"/>
      <c r="AM103" s="50"/>
      <c r="AN103" s="29"/>
      <c r="AO103" s="18"/>
      <c r="AP103" s="18"/>
      <c r="AQ103" s="18"/>
    </row>
    <row r="104" spans="1:43" ht="11.25" customHeight="1" x14ac:dyDescent="0.2">
      <c r="A104" s="232"/>
      <c r="B104" s="374">
        <v>239</v>
      </c>
      <c r="C104" s="334"/>
      <c r="D104" s="55"/>
      <c r="E104" s="671" t="str">
        <f ca="1">VLOOKUP(INDIRECT(ADDRESS(ROW(),COLUMN()-3)),Language_Translations,MATCH(Language_Selected,Language_Options,0),FALSE)</f>
        <v>During your last menstrual period, were you able to wash and change in privacy while at home?</v>
      </c>
      <c r="F104" s="671"/>
      <c r="G104" s="671"/>
      <c r="H104" s="671"/>
      <c r="I104" s="671"/>
      <c r="J104" s="671"/>
      <c r="K104" s="671"/>
      <c r="L104" s="671"/>
      <c r="M104" s="671"/>
      <c r="N104" s="671"/>
      <c r="O104" s="671"/>
      <c r="P104" s="671"/>
      <c r="Q104" s="671"/>
      <c r="R104" s="671"/>
      <c r="S104" s="671"/>
      <c r="T104" s="671"/>
      <c r="U104" s="232"/>
      <c r="V104" s="55"/>
      <c r="W104" s="232" t="s">
        <v>112</v>
      </c>
      <c r="X104" s="232"/>
      <c r="Y104" s="51" t="s">
        <v>9</v>
      </c>
      <c r="Z104" s="51"/>
      <c r="AA104" s="51"/>
      <c r="AB104" s="51"/>
      <c r="AC104" s="51"/>
      <c r="AD104" s="51"/>
      <c r="AE104" s="51"/>
      <c r="AF104" s="51"/>
      <c r="AG104" s="51"/>
      <c r="AH104" s="51"/>
      <c r="AI104" s="51"/>
      <c r="AJ104" s="51"/>
      <c r="AK104" s="51"/>
      <c r="AL104" s="89" t="s">
        <v>87</v>
      </c>
      <c r="AM104" s="334"/>
      <c r="AN104" s="55"/>
      <c r="AO104" s="232"/>
      <c r="AP104" s="232"/>
      <c r="AQ104" s="232"/>
    </row>
    <row r="105" spans="1:43" x14ac:dyDescent="0.2">
      <c r="A105" s="232"/>
      <c r="B105" s="324"/>
      <c r="C105" s="334"/>
      <c r="D105" s="55"/>
      <c r="E105" s="671"/>
      <c r="F105" s="671"/>
      <c r="G105" s="671"/>
      <c r="H105" s="671"/>
      <c r="I105" s="671"/>
      <c r="J105" s="671"/>
      <c r="K105" s="671"/>
      <c r="L105" s="671"/>
      <c r="M105" s="671"/>
      <c r="N105" s="671"/>
      <c r="O105" s="671"/>
      <c r="P105" s="671"/>
      <c r="Q105" s="671"/>
      <c r="R105" s="671"/>
      <c r="S105" s="671"/>
      <c r="T105" s="671"/>
      <c r="U105" s="232"/>
      <c r="V105" s="55"/>
      <c r="W105" s="232" t="s">
        <v>113</v>
      </c>
      <c r="X105" s="232"/>
      <c r="Y105" s="51" t="s">
        <v>9</v>
      </c>
      <c r="Z105" s="51"/>
      <c r="AA105" s="51"/>
      <c r="AB105" s="51"/>
      <c r="AC105" s="51"/>
      <c r="AD105" s="51"/>
      <c r="AE105" s="51"/>
      <c r="AF105" s="51"/>
      <c r="AG105" s="51"/>
      <c r="AH105" s="51"/>
      <c r="AI105" s="51"/>
      <c r="AJ105" s="51"/>
      <c r="AK105" s="51"/>
      <c r="AL105" s="89" t="s">
        <v>89</v>
      </c>
      <c r="AM105" s="334"/>
      <c r="AN105" s="55"/>
      <c r="AO105" s="232"/>
      <c r="AP105" s="330"/>
      <c r="AQ105" s="232"/>
    </row>
    <row r="106" spans="1:43" x14ac:dyDescent="0.2">
      <c r="A106" s="232"/>
      <c r="B106" s="324"/>
      <c r="C106" s="334"/>
      <c r="D106" s="55"/>
      <c r="E106" s="331"/>
      <c r="F106" s="331"/>
      <c r="G106" s="331"/>
      <c r="H106" s="331"/>
      <c r="I106" s="331"/>
      <c r="J106" s="331"/>
      <c r="K106" s="331"/>
      <c r="L106" s="331"/>
      <c r="M106" s="331"/>
      <c r="N106" s="331"/>
      <c r="O106" s="331"/>
      <c r="P106" s="331"/>
      <c r="Q106" s="331"/>
      <c r="R106" s="331"/>
      <c r="S106" s="331"/>
      <c r="T106" s="331"/>
      <c r="U106" s="232"/>
      <c r="V106" s="55"/>
      <c r="W106" s="232" t="s">
        <v>257</v>
      </c>
      <c r="X106" s="232"/>
      <c r="Y106" s="51"/>
      <c r="Z106" s="51"/>
      <c r="AA106" s="51"/>
      <c r="AB106" s="51"/>
      <c r="AC106" s="51"/>
      <c r="AD106" s="51"/>
      <c r="AE106" s="51"/>
      <c r="AF106" s="51"/>
      <c r="AG106" s="51"/>
      <c r="AH106" s="51"/>
      <c r="AI106" s="51"/>
      <c r="AJ106" s="51"/>
      <c r="AK106" s="51"/>
      <c r="AM106" s="334"/>
      <c r="AN106" s="55"/>
      <c r="AO106" s="232"/>
      <c r="AP106" s="330"/>
      <c r="AQ106" s="232"/>
    </row>
    <row r="107" spans="1:43" x14ac:dyDescent="0.2">
      <c r="A107" s="232"/>
      <c r="B107" s="324"/>
      <c r="C107" s="334"/>
      <c r="D107" s="55"/>
      <c r="E107" s="331"/>
      <c r="F107" s="331"/>
      <c r="G107" s="331"/>
      <c r="H107" s="331"/>
      <c r="I107" s="331"/>
      <c r="J107" s="331"/>
      <c r="K107" s="331"/>
      <c r="L107" s="331"/>
      <c r="M107" s="331"/>
      <c r="N107" s="331"/>
      <c r="O107" s="331"/>
      <c r="P107" s="331"/>
      <c r="Q107" s="331"/>
      <c r="R107" s="331"/>
      <c r="S107" s="331"/>
      <c r="T107" s="331"/>
      <c r="U107" s="232"/>
      <c r="V107" s="55"/>
      <c r="W107" s="232"/>
      <c r="X107" s="232"/>
      <c r="Y107" t="s">
        <v>258</v>
      </c>
      <c r="Z107" s="51"/>
      <c r="AA107" s="51"/>
      <c r="AB107" s="51" t="s">
        <v>9</v>
      </c>
      <c r="AC107" s="51"/>
      <c r="AD107" s="51"/>
      <c r="AE107" s="51"/>
      <c r="AF107" s="51"/>
      <c r="AG107" s="51"/>
      <c r="AH107" s="51"/>
      <c r="AI107" s="51"/>
      <c r="AJ107" s="51"/>
      <c r="AK107" s="51"/>
      <c r="AL107" s="89">
        <v>3</v>
      </c>
      <c r="AM107" s="334"/>
      <c r="AN107" s="55"/>
      <c r="AO107" s="232"/>
      <c r="AP107" s="330"/>
      <c r="AQ107" s="232"/>
    </row>
    <row r="108" spans="1:43" ht="6" customHeight="1" x14ac:dyDescent="0.2">
      <c r="A108" s="91"/>
      <c r="B108" s="325"/>
      <c r="C108" s="52"/>
      <c r="D108" s="28"/>
      <c r="E108" s="91"/>
      <c r="F108" s="91"/>
      <c r="G108" s="91"/>
      <c r="H108" s="91"/>
      <c r="I108" s="91"/>
      <c r="J108" s="91"/>
      <c r="K108" s="91"/>
      <c r="L108" s="91"/>
      <c r="M108" s="91"/>
      <c r="N108" s="91"/>
      <c r="O108" s="91"/>
      <c r="P108" s="91"/>
      <c r="Q108" s="91"/>
      <c r="R108" s="91"/>
      <c r="S108" s="91"/>
      <c r="T108" s="91"/>
      <c r="U108" s="91"/>
      <c r="V108" s="28"/>
      <c r="W108" s="91"/>
      <c r="X108" s="91"/>
      <c r="Y108" s="91"/>
      <c r="Z108" s="91"/>
      <c r="AA108" s="91"/>
      <c r="AB108" s="91"/>
      <c r="AC108" s="91"/>
      <c r="AD108" s="91"/>
      <c r="AE108" s="91"/>
      <c r="AF108" s="91"/>
      <c r="AG108" s="91"/>
      <c r="AH108" s="91"/>
      <c r="AI108" s="91"/>
      <c r="AJ108" s="91"/>
      <c r="AK108" s="91"/>
      <c r="AL108" s="92"/>
      <c r="AM108" s="52"/>
      <c r="AN108" s="28"/>
      <c r="AO108" s="91"/>
      <c r="AP108" s="91"/>
      <c r="AQ108" s="91"/>
    </row>
    <row r="109" spans="1:43" ht="6" customHeight="1" x14ac:dyDescent="0.2">
      <c r="A109" s="18"/>
      <c r="B109" s="377"/>
      <c r="C109" s="50"/>
      <c r="D109" s="29"/>
      <c r="E109" s="18"/>
      <c r="F109" s="18"/>
      <c r="G109" s="18"/>
      <c r="H109" s="18"/>
      <c r="I109" s="18"/>
      <c r="J109" s="18"/>
      <c r="K109" s="18"/>
      <c r="L109" s="18"/>
      <c r="M109" s="18"/>
      <c r="N109" s="18"/>
      <c r="O109" s="18"/>
      <c r="P109" s="18"/>
      <c r="Q109" s="18"/>
      <c r="R109" s="18"/>
      <c r="S109" s="18"/>
      <c r="T109" s="18"/>
      <c r="U109" s="18"/>
      <c r="V109" s="29"/>
      <c r="W109" s="18"/>
      <c r="X109" s="18"/>
      <c r="Y109" s="18"/>
      <c r="Z109" s="18"/>
      <c r="AA109" s="18"/>
      <c r="AB109" s="18"/>
      <c r="AC109" s="18"/>
      <c r="AD109" s="18"/>
      <c r="AE109" s="18"/>
      <c r="AF109" s="18"/>
      <c r="AG109" s="18"/>
      <c r="AH109" s="18"/>
      <c r="AI109" s="18"/>
      <c r="AJ109" s="18"/>
      <c r="AK109" s="18"/>
      <c r="AL109" s="26"/>
      <c r="AM109" s="50"/>
      <c r="AN109" s="29"/>
      <c r="AO109" s="18"/>
      <c r="AP109" s="18"/>
      <c r="AQ109" s="18"/>
    </row>
    <row r="110" spans="1:43" ht="11.25" customHeight="1" x14ac:dyDescent="0.2">
      <c r="A110" s="232"/>
      <c r="B110" s="374">
        <v>240</v>
      </c>
      <c r="C110" s="334"/>
      <c r="D110" s="55"/>
      <c r="E110" s="671" t="str">
        <f ca="1">VLOOKUP(INDIRECT(ADDRESS(ROW(),COLUMN()-3)),Language_Translations,MATCH(Language_Selected,Language_Options,0),FALSE)</f>
        <v>How old were you when you had your first menstrual period?</v>
      </c>
      <c r="F110" s="671"/>
      <c r="G110" s="671"/>
      <c r="H110" s="671"/>
      <c r="I110" s="671"/>
      <c r="J110" s="671"/>
      <c r="K110" s="671"/>
      <c r="L110" s="671"/>
      <c r="M110" s="671"/>
      <c r="N110" s="671"/>
      <c r="O110" s="671"/>
      <c r="P110" s="671"/>
      <c r="Q110" s="671"/>
      <c r="R110" s="671"/>
      <c r="S110" s="671"/>
      <c r="T110" s="671"/>
      <c r="U110" s="232"/>
      <c r="V110" s="55"/>
      <c r="W110" s="232"/>
      <c r="X110" s="232"/>
      <c r="Y110" s="232"/>
      <c r="Z110" s="232"/>
      <c r="AA110" s="232"/>
      <c r="AB110" s="232"/>
      <c r="AC110" s="232"/>
      <c r="AD110" s="232"/>
      <c r="AE110" s="232"/>
      <c r="AF110" s="232"/>
      <c r="AG110" s="232"/>
      <c r="AH110" s="232"/>
      <c r="AI110" s="29"/>
      <c r="AJ110" s="50"/>
      <c r="AK110" s="29"/>
      <c r="AL110" s="23"/>
      <c r="AM110" s="334"/>
      <c r="AN110" s="55"/>
      <c r="AO110" s="232"/>
      <c r="AP110" s="232"/>
      <c r="AQ110" s="232"/>
    </row>
    <row r="111" spans="1:43" ht="11.25" customHeight="1" x14ac:dyDescent="0.2">
      <c r="A111" s="232"/>
      <c r="B111" s="324"/>
      <c r="C111" s="334"/>
      <c r="D111" s="55"/>
      <c r="E111" s="671"/>
      <c r="F111" s="671"/>
      <c r="G111" s="671"/>
      <c r="H111" s="671"/>
      <c r="I111" s="671"/>
      <c r="J111" s="671"/>
      <c r="K111" s="671"/>
      <c r="L111" s="671"/>
      <c r="M111" s="671"/>
      <c r="N111" s="671"/>
      <c r="O111" s="671"/>
      <c r="P111" s="671"/>
      <c r="Q111" s="671"/>
      <c r="R111" s="671"/>
      <c r="S111" s="671"/>
      <c r="T111" s="671"/>
      <c r="U111" s="232"/>
      <c r="V111" s="55"/>
      <c r="W111" s="232" t="s">
        <v>259</v>
      </c>
      <c r="X111" s="232"/>
      <c r="Y111" s="51" t="s">
        <v>9</v>
      </c>
      <c r="Z111" s="51"/>
      <c r="AA111" s="51"/>
      <c r="AB111" s="51"/>
      <c r="AC111" s="51"/>
      <c r="AD111" s="51"/>
      <c r="AE111" s="51"/>
      <c r="AF111" s="51"/>
      <c r="AG111" s="51"/>
      <c r="AH111" s="51"/>
      <c r="AI111" s="28"/>
      <c r="AJ111" s="52"/>
      <c r="AK111" s="28"/>
      <c r="AL111" s="24"/>
      <c r="AM111" s="334"/>
      <c r="AN111" s="55"/>
      <c r="AO111" s="232"/>
      <c r="AP111" s="232"/>
      <c r="AQ111" s="232"/>
    </row>
    <row r="112" spans="1:43" ht="11.25" customHeight="1" x14ac:dyDescent="0.2">
      <c r="A112" s="232"/>
      <c r="B112" s="324"/>
      <c r="C112" s="334"/>
      <c r="D112" s="55"/>
      <c r="E112" s="671"/>
      <c r="F112" s="671"/>
      <c r="G112" s="671"/>
      <c r="H112" s="671"/>
      <c r="I112" s="671"/>
      <c r="J112" s="671"/>
      <c r="K112" s="671"/>
      <c r="L112" s="671"/>
      <c r="M112" s="671"/>
      <c r="N112" s="671"/>
      <c r="O112" s="671"/>
      <c r="P112" s="671"/>
      <c r="Q112" s="671"/>
      <c r="R112" s="671"/>
      <c r="S112" s="671"/>
      <c r="T112" s="671"/>
      <c r="U112" s="232"/>
      <c r="V112" s="55"/>
      <c r="W112" s="232"/>
      <c r="X112" s="232"/>
      <c r="Y112" s="232"/>
      <c r="Z112" s="232"/>
      <c r="AA112" s="232"/>
      <c r="AB112" s="232"/>
      <c r="AC112" s="232"/>
      <c r="AD112" s="232"/>
      <c r="AE112" s="232"/>
      <c r="AF112" s="51"/>
      <c r="AG112" s="51"/>
      <c r="AH112" s="51"/>
      <c r="AI112" s="232"/>
      <c r="AJ112" s="232"/>
      <c r="AK112" s="232"/>
      <c r="AL112" s="88"/>
      <c r="AM112" s="334"/>
      <c r="AN112" s="55"/>
      <c r="AO112" s="232"/>
      <c r="AP112" s="232"/>
      <c r="AQ112" s="232"/>
    </row>
    <row r="113" spans="1:43" x14ac:dyDescent="0.2">
      <c r="A113" s="232"/>
      <c r="B113" s="324"/>
      <c r="C113" s="334"/>
      <c r="D113" s="55"/>
      <c r="E113" s="671"/>
      <c r="F113" s="671"/>
      <c r="G113" s="671"/>
      <c r="H113" s="671"/>
      <c r="I113" s="671"/>
      <c r="J113" s="671"/>
      <c r="K113" s="671"/>
      <c r="L113" s="671"/>
      <c r="M113" s="671"/>
      <c r="N113" s="671"/>
      <c r="O113" s="671"/>
      <c r="P113" s="671"/>
      <c r="Q113" s="671"/>
      <c r="R113" s="671"/>
      <c r="S113" s="671"/>
      <c r="T113" s="671"/>
      <c r="U113" s="232"/>
      <c r="V113" s="55"/>
      <c r="W113" s="232" t="s">
        <v>260</v>
      </c>
      <c r="X113" s="232"/>
      <c r="Y113" s="51"/>
      <c r="Z113" s="51"/>
      <c r="AA113" s="51"/>
      <c r="AB113" s="51" t="s">
        <v>9</v>
      </c>
      <c r="AC113" s="51"/>
      <c r="AD113" s="51"/>
      <c r="AE113" s="51"/>
      <c r="AF113" s="51"/>
      <c r="AG113" s="51"/>
      <c r="AH113" s="51"/>
      <c r="AI113" s="51"/>
      <c r="AJ113" s="51"/>
      <c r="AK113" s="51"/>
      <c r="AL113" s="89">
        <v>98</v>
      </c>
      <c r="AM113" s="334"/>
      <c r="AN113" s="55"/>
      <c r="AO113" s="232"/>
      <c r="AP113" s="330"/>
      <c r="AQ113" s="232"/>
    </row>
    <row r="114" spans="1:43" ht="6" customHeight="1" x14ac:dyDescent="0.2">
      <c r="A114" s="91"/>
      <c r="B114" s="325"/>
      <c r="C114" s="52"/>
      <c r="D114" s="28"/>
      <c r="E114" s="91"/>
      <c r="F114" s="91"/>
      <c r="G114" s="91"/>
      <c r="H114" s="91"/>
      <c r="I114" s="91"/>
      <c r="J114" s="91"/>
      <c r="K114" s="91"/>
      <c r="L114" s="91"/>
      <c r="M114" s="91"/>
      <c r="N114" s="91"/>
      <c r="O114" s="91"/>
      <c r="P114" s="91"/>
      <c r="Q114" s="91"/>
      <c r="R114" s="91"/>
      <c r="S114" s="91"/>
      <c r="T114" s="91"/>
      <c r="U114" s="91"/>
      <c r="V114" s="28"/>
      <c r="W114" s="91"/>
      <c r="X114" s="91"/>
      <c r="Y114" s="91"/>
      <c r="Z114" s="91"/>
      <c r="AA114" s="91"/>
      <c r="AB114" s="91"/>
      <c r="AC114" s="91"/>
      <c r="AD114" s="91"/>
      <c r="AE114" s="91"/>
      <c r="AF114" s="91"/>
      <c r="AG114" s="91"/>
      <c r="AH114" s="91"/>
      <c r="AI114" s="91"/>
      <c r="AJ114" s="91"/>
      <c r="AK114" s="91"/>
      <c r="AL114" s="92"/>
      <c r="AM114" s="52"/>
      <c r="AN114" s="28"/>
      <c r="AO114" s="91"/>
      <c r="AP114" s="91"/>
      <c r="AQ114" s="91"/>
    </row>
    <row r="115" spans="1:43" ht="6" customHeight="1" x14ac:dyDescent="0.2">
      <c r="A115" s="18"/>
      <c r="B115" s="377"/>
      <c r="C115" s="50"/>
      <c r="D115" s="29"/>
      <c r="E115" s="18"/>
      <c r="F115" s="18"/>
      <c r="G115" s="18"/>
      <c r="H115" s="18"/>
      <c r="I115" s="18"/>
      <c r="J115" s="18"/>
      <c r="K115" s="18"/>
      <c r="L115" s="18"/>
      <c r="M115" s="18"/>
      <c r="N115" s="18"/>
      <c r="O115" s="18"/>
      <c r="P115" s="18"/>
      <c r="Q115" s="18"/>
      <c r="R115" s="18"/>
      <c r="S115" s="18"/>
      <c r="T115" s="18"/>
      <c r="U115" s="18"/>
      <c r="V115" s="29"/>
      <c r="W115" s="18"/>
      <c r="X115" s="18"/>
      <c r="Y115" s="18"/>
      <c r="Z115" s="18"/>
      <c r="AA115" s="18"/>
      <c r="AB115" s="18"/>
      <c r="AC115" s="18"/>
      <c r="AD115" s="18"/>
      <c r="AE115" s="18"/>
      <c r="AF115" s="18"/>
      <c r="AG115" s="18"/>
      <c r="AH115" s="18"/>
      <c r="AI115" s="18"/>
      <c r="AJ115" s="18"/>
      <c r="AK115" s="18"/>
      <c r="AL115" s="26"/>
      <c r="AM115" s="50"/>
      <c r="AN115" s="29"/>
      <c r="AO115" s="18"/>
      <c r="AP115" s="18"/>
      <c r="AQ115" s="18"/>
    </row>
    <row r="116" spans="1:43" ht="11.25" customHeight="1" x14ac:dyDescent="0.2">
      <c r="A116" s="232"/>
      <c r="B116" s="374">
        <v>241</v>
      </c>
      <c r="C116" s="334"/>
      <c r="D116" s="55"/>
      <c r="E116" s="671" t="str">
        <f ca="1">VLOOKUP(INDIRECT(ADDRESS(ROW(),COLUMN()-3)),Language_Translations,MATCH(Language_Selected,Language_Options,0),FALSE)</f>
        <v>From one menstrual period to the next, are there certain days when a woman is more likely to become pregnant?</v>
      </c>
      <c r="F116" s="671"/>
      <c r="G116" s="671"/>
      <c r="H116" s="671"/>
      <c r="I116" s="671"/>
      <c r="J116" s="671"/>
      <c r="K116" s="671"/>
      <c r="L116" s="671"/>
      <c r="M116" s="671"/>
      <c r="N116" s="671"/>
      <c r="O116" s="671"/>
      <c r="P116" s="671"/>
      <c r="Q116" s="671"/>
      <c r="R116" s="671"/>
      <c r="S116" s="671"/>
      <c r="T116" s="671"/>
      <c r="U116" s="232"/>
      <c r="V116" s="55"/>
      <c r="W116" s="232" t="s">
        <v>112</v>
      </c>
      <c r="X116" s="232"/>
      <c r="Y116" s="51" t="s">
        <v>9</v>
      </c>
      <c r="Z116" s="51"/>
      <c r="AA116" s="51"/>
      <c r="AB116" s="51"/>
      <c r="AC116" s="51"/>
      <c r="AD116" s="51"/>
      <c r="AE116" s="51"/>
      <c r="AF116" s="51"/>
      <c r="AG116" s="51"/>
      <c r="AH116" s="51"/>
      <c r="AI116" s="51"/>
      <c r="AJ116" s="51"/>
      <c r="AK116" s="51"/>
      <c r="AL116" s="89" t="s">
        <v>87</v>
      </c>
      <c r="AM116" s="334"/>
      <c r="AN116" s="55"/>
      <c r="AO116" s="232"/>
      <c r="AP116" s="232"/>
      <c r="AQ116" s="232"/>
    </row>
    <row r="117" spans="1:43" x14ac:dyDescent="0.2">
      <c r="A117" s="232"/>
      <c r="B117" s="324"/>
      <c r="C117" s="334"/>
      <c r="D117" s="55"/>
      <c r="E117" s="671"/>
      <c r="F117" s="671"/>
      <c r="G117" s="671"/>
      <c r="H117" s="671"/>
      <c r="I117" s="671"/>
      <c r="J117" s="671"/>
      <c r="K117" s="671"/>
      <c r="L117" s="671"/>
      <c r="M117" s="671"/>
      <c r="N117" s="671"/>
      <c r="O117" s="671"/>
      <c r="P117" s="671"/>
      <c r="Q117" s="671"/>
      <c r="R117" s="671"/>
      <c r="S117" s="671"/>
      <c r="T117" s="671"/>
      <c r="U117" s="232"/>
      <c r="V117" s="55"/>
      <c r="W117" s="232" t="s">
        <v>113</v>
      </c>
      <c r="X117" s="232"/>
      <c r="Y117" s="51" t="s">
        <v>9</v>
      </c>
      <c r="Z117" s="51"/>
      <c r="AA117" s="51"/>
      <c r="AB117" s="51"/>
      <c r="AC117" s="51"/>
      <c r="AD117" s="51"/>
      <c r="AE117" s="51"/>
      <c r="AF117" s="51"/>
      <c r="AG117" s="51"/>
      <c r="AH117" s="51"/>
      <c r="AI117" s="51"/>
      <c r="AJ117" s="51"/>
      <c r="AK117" s="51"/>
      <c r="AL117" s="89" t="s">
        <v>89</v>
      </c>
      <c r="AM117" s="334"/>
      <c r="AN117" s="55"/>
      <c r="AO117" s="232"/>
      <c r="AP117" s="675">
        <v>243</v>
      </c>
      <c r="AQ117" s="232"/>
    </row>
    <row r="118" spans="1:43" x14ac:dyDescent="0.2">
      <c r="A118" s="232"/>
      <c r="B118" s="324"/>
      <c r="C118" s="334"/>
      <c r="D118" s="55"/>
      <c r="E118" s="671"/>
      <c r="F118" s="671"/>
      <c r="G118" s="671"/>
      <c r="H118" s="671"/>
      <c r="I118" s="671"/>
      <c r="J118" s="671"/>
      <c r="K118" s="671"/>
      <c r="L118" s="671"/>
      <c r="M118" s="671"/>
      <c r="N118" s="671"/>
      <c r="O118" s="671"/>
      <c r="P118" s="671"/>
      <c r="Q118" s="671"/>
      <c r="R118" s="671"/>
      <c r="S118" s="671"/>
      <c r="T118" s="671"/>
      <c r="U118" s="232"/>
      <c r="V118" s="55"/>
      <c r="W118" s="232" t="s">
        <v>260</v>
      </c>
      <c r="X118" s="232"/>
      <c r="Y118" s="232"/>
      <c r="Z118" s="232"/>
      <c r="AA118" s="232"/>
      <c r="AB118" s="51" t="s">
        <v>9</v>
      </c>
      <c r="AC118" s="111"/>
      <c r="AD118" s="51"/>
      <c r="AE118" s="51"/>
      <c r="AF118" s="51"/>
      <c r="AG118" s="51"/>
      <c r="AH118" s="51"/>
      <c r="AI118" s="51"/>
      <c r="AJ118" s="51"/>
      <c r="AK118" s="51"/>
      <c r="AL118" s="89" t="s">
        <v>212</v>
      </c>
      <c r="AM118" s="334"/>
      <c r="AN118" s="55"/>
      <c r="AO118" s="232"/>
      <c r="AP118" s="675"/>
      <c r="AQ118" s="232"/>
    </row>
    <row r="119" spans="1:43" ht="6" customHeight="1" x14ac:dyDescent="0.2">
      <c r="A119" s="91"/>
      <c r="B119" s="325"/>
      <c r="C119" s="52"/>
      <c r="D119" s="28"/>
      <c r="E119" s="91"/>
      <c r="F119" s="91"/>
      <c r="G119" s="91"/>
      <c r="H119" s="91"/>
      <c r="I119" s="91"/>
      <c r="J119" s="91"/>
      <c r="K119" s="91"/>
      <c r="L119" s="91"/>
      <c r="M119" s="91"/>
      <c r="N119" s="91"/>
      <c r="O119" s="91"/>
      <c r="P119" s="91"/>
      <c r="Q119" s="91"/>
      <c r="R119" s="91"/>
      <c r="S119" s="91"/>
      <c r="T119" s="91"/>
      <c r="U119" s="91"/>
      <c r="V119" s="28"/>
      <c r="W119" s="91"/>
      <c r="X119" s="91"/>
      <c r="Y119" s="91"/>
      <c r="Z119" s="91"/>
      <c r="AA119" s="91"/>
      <c r="AB119" s="91"/>
      <c r="AC119" s="91"/>
      <c r="AD119" s="91"/>
      <c r="AE119" s="91"/>
      <c r="AF119" s="91"/>
      <c r="AG119" s="91"/>
      <c r="AH119" s="91"/>
      <c r="AI119" s="91"/>
      <c r="AJ119" s="91"/>
      <c r="AK119" s="91"/>
      <c r="AL119" s="92"/>
      <c r="AM119" s="52"/>
      <c r="AN119" s="28"/>
      <c r="AO119" s="91"/>
      <c r="AP119" s="91"/>
      <c r="AQ119" s="91"/>
    </row>
    <row r="120" spans="1:43" ht="6" customHeight="1" x14ac:dyDescent="0.2">
      <c r="A120" s="18"/>
      <c r="B120" s="377"/>
      <c r="C120" s="50"/>
      <c r="D120" s="29"/>
      <c r="E120" s="18"/>
      <c r="F120" s="18"/>
      <c r="G120" s="18"/>
      <c r="H120" s="18"/>
      <c r="I120" s="18"/>
      <c r="J120" s="18"/>
      <c r="K120" s="18"/>
      <c r="L120" s="18"/>
      <c r="M120" s="18"/>
      <c r="N120" s="18"/>
      <c r="O120" s="18"/>
      <c r="P120" s="18"/>
      <c r="Q120" s="18"/>
      <c r="R120" s="18"/>
      <c r="S120" s="18"/>
      <c r="T120" s="18"/>
      <c r="U120" s="18"/>
      <c r="V120" s="29"/>
      <c r="W120" s="18"/>
      <c r="X120" s="18"/>
      <c r="Y120" s="18"/>
      <c r="Z120" s="18"/>
      <c r="AA120" s="18"/>
      <c r="AB120" s="18"/>
      <c r="AC120" s="18"/>
      <c r="AD120" s="18"/>
      <c r="AE120" s="18"/>
      <c r="AF120" s="18"/>
      <c r="AG120" s="18"/>
      <c r="AH120" s="18"/>
      <c r="AI120" s="18"/>
      <c r="AJ120" s="18"/>
      <c r="AK120" s="18"/>
      <c r="AL120" s="26"/>
      <c r="AM120" s="50"/>
      <c r="AN120" s="29"/>
      <c r="AO120" s="18"/>
      <c r="AP120" s="18"/>
      <c r="AQ120" s="18"/>
    </row>
    <row r="121" spans="1:43" ht="11.25" customHeight="1" x14ac:dyDescent="0.2">
      <c r="A121" s="232"/>
      <c r="B121" s="374">
        <v>242</v>
      </c>
      <c r="C121" s="334"/>
      <c r="D121" s="55"/>
      <c r="E121" s="671" t="str">
        <f ca="1">VLOOKUP(INDIRECT(ADDRESS(ROW(),COLUMN()-3)),Language_Translations,MATCH(Language_Selected,Language_Options,0),FALSE)</f>
        <v>Is this time just before her period begins, during her period, right after her period has ended, or halfway between two periods?</v>
      </c>
      <c r="F121" s="671"/>
      <c r="G121" s="671"/>
      <c r="H121" s="671"/>
      <c r="I121" s="671"/>
      <c r="J121" s="671"/>
      <c r="K121" s="671"/>
      <c r="L121" s="671"/>
      <c r="M121" s="671"/>
      <c r="N121" s="671"/>
      <c r="O121" s="671"/>
      <c r="P121" s="671"/>
      <c r="Q121" s="671"/>
      <c r="R121" s="671"/>
      <c r="S121" s="671"/>
      <c r="T121" s="671"/>
      <c r="U121" s="232"/>
      <c r="V121" s="55"/>
      <c r="W121" s="232" t="s">
        <v>261</v>
      </c>
      <c r="X121" s="232"/>
      <c r="Y121" s="232"/>
      <c r="Z121" s="232"/>
      <c r="AA121" s="232"/>
      <c r="AB121" s="232"/>
      <c r="AC121" s="232"/>
      <c r="AD121" s="232"/>
      <c r="AE121" s="232"/>
      <c r="AF121" s="232"/>
      <c r="AG121" s="232"/>
      <c r="AH121" s="51"/>
      <c r="AI121" s="51" t="s">
        <v>9</v>
      </c>
      <c r="AJ121" s="51"/>
      <c r="AK121" s="51"/>
      <c r="AL121" s="89" t="s">
        <v>87</v>
      </c>
      <c r="AM121" s="334"/>
      <c r="AN121" s="55"/>
      <c r="AO121" s="232"/>
      <c r="AP121" s="232"/>
      <c r="AQ121" s="232"/>
    </row>
    <row r="122" spans="1:43" x14ac:dyDescent="0.2">
      <c r="A122" s="232"/>
      <c r="B122" s="324"/>
      <c r="C122" s="334"/>
      <c r="D122" s="55"/>
      <c r="E122" s="671"/>
      <c r="F122" s="671"/>
      <c r="G122" s="671"/>
      <c r="H122" s="671"/>
      <c r="I122" s="671"/>
      <c r="J122" s="671"/>
      <c r="K122" s="671"/>
      <c r="L122" s="671"/>
      <c r="M122" s="671"/>
      <c r="N122" s="671"/>
      <c r="O122" s="671"/>
      <c r="P122" s="671"/>
      <c r="Q122" s="671"/>
      <c r="R122" s="671"/>
      <c r="S122" s="671"/>
      <c r="T122" s="671"/>
      <c r="U122" s="232"/>
      <c r="V122" s="55"/>
      <c r="W122" s="232" t="s">
        <v>262</v>
      </c>
      <c r="X122" s="232"/>
      <c r="Y122" s="232"/>
      <c r="Z122" s="232"/>
      <c r="AA122" s="232"/>
      <c r="AB122" s="232"/>
      <c r="AC122" s="232"/>
      <c r="AD122" s="51" t="s">
        <v>9</v>
      </c>
      <c r="AE122" s="51"/>
      <c r="AF122" s="111"/>
      <c r="AG122" s="51"/>
      <c r="AH122" s="51"/>
      <c r="AI122" s="51"/>
      <c r="AJ122" s="51"/>
      <c r="AK122" s="51"/>
      <c r="AL122" s="89" t="s">
        <v>89</v>
      </c>
      <c r="AM122" s="334"/>
      <c r="AN122" s="55"/>
      <c r="AO122" s="232"/>
      <c r="AP122" s="232"/>
      <c r="AQ122" s="232"/>
    </row>
    <row r="123" spans="1:43" x14ac:dyDescent="0.2">
      <c r="A123" s="232"/>
      <c r="B123" s="324"/>
      <c r="C123" s="334"/>
      <c r="D123" s="55"/>
      <c r="E123" s="671"/>
      <c r="F123" s="671"/>
      <c r="G123" s="671"/>
      <c r="H123" s="671"/>
      <c r="I123" s="671"/>
      <c r="J123" s="671"/>
      <c r="K123" s="671"/>
      <c r="L123" s="671"/>
      <c r="M123" s="671"/>
      <c r="N123" s="671"/>
      <c r="O123" s="671"/>
      <c r="P123" s="671"/>
      <c r="Q123" s="671"/>
      <c r="R123" s="671"/>
      <c r="S123" s="671"/>
      <c r="T123" s="671"/>
      <c r="U123" s="232"/>
      <c r="V123" s="55"/>
      <c r="W123" s="232" t="s">
        <v>263</v>
      </c>
      <c r="X123" s="232"/>
      <c r="Y123" s="232"/>
      <c r="Z123" s="232"/>
      <c r="AA123" s="232"/>
      <c r="AB123" s="232"/>
      <c r="AC123" s="232"/>
      <c r="AD123" s="232"/>
      <c r="AE123" s="232"/>
      <c r="AG123" s="232"/>
      <c r="AH123" s="232"/>
      <c r="AI123" s="51"/>
      <c r="AJ123" s="51" t="s">
        <v>9</v>
      </c>
      <c r="AK123" s="51"/>
      <c r="AL123" s="89" t="s">
        <v>91</v>
      </c>
      <c r="AM123" s="334"/>
      <c r="AN123" s="55"/>
      <c r="AO123" s="232"/>
      <c r="AP123" s="232"/>
      <c r="AQ123" s="232"/>
    </row>
    <row r="124" spans="1:43" x14ac:dyDescent="0.2">
      <c r="A124" s="232"/>
      <c r="B124" s="324"/>
      <c r="C124" s="334"/>
      <c r="D124" s="55"/>
      <c r="E124" s="671"/>
      <c r="F124" s="671"/>
      <c r="G124" s="671"/>
      <c r="H124" s="671"/>
      <c r="I124" s="671"/>
      <c r="J124" s="671"/>
      <c r="K124" s="671"/>
      <c r="L124" s="671"/>
      <c r="M124" s="671"/>
      <c r="N124" s="671"/>
      <c r="O124" s="671"/>
      <c r="P124" s="671"/>
      <c r="Q124" s="671"/>
      <c r="R124" s="671"/>
      <c r="S124" s="671"/>
      <c r="T124" s="671"/>
      <c r="U124" s="232"/>
      <c r="V124" s="55"/>
      <c r="W124" s="232" t="s">
        <v>264</v>
      </c>
      <c r="X124" s="232"/>
      <c r="Y124" s="232"/>
      <c r="Z124" s="232"/>
      <c r="AA124" s="232"/>
      <c r="AB124" s="232"/>
      <c r="AC124" s="232"/>
      <c r="AD124" s="232"/>
      <c r="AE124" s="232"/>
      <c r="AF124" s="232"/>
      <c r="AG124" s="232"/>
      <c r="AH124" s="232"/>
      <c r="AI124" s="51" t="s">
        <v>9</v>
      </c>
      <c r="AJ124" s="51"/>
      <c r="AK124" s="51"/>
      <c r="AL124" s="89" t="s">
        <v>109</v>
      </c>
      <c r="AM124" s="334"/>
      <c r="AN124" s="55"/>
      <c r="AO124" s="232"/>
      <c r="AP124" s="232"/>
      <c r="AQ124" s="232"/>
    </row>
    <row r="125" spans="1:43" x14ac:dyDescent="0.2">
      <c r="A125" s="232"/>
      <c r="B125" s="324"/>
      <c r="C125" s="334"/>
      <c r="D125" s="55"/>
      <c r="E125" s="671"/>
      <c r="F125" s="671"/>
      <c r="G125" s="671"/>
      <c r="H125" s="671"/>
      <c r="I125" s="671"/>
      <c r="J125" s="671"/>
      <c r="K125" s="671"/>
      <c r="L125" s="671"/>
      <c r="M125" s="671"/>
      <c r="N125" s="671"/>
      <c r="O125" s="671"/>
      <c r="P125" s="671"/>
      <c r="Q125" s="671"/>
      <c r="R125" s="671"/>
      <c r="S125" s="671"/>
      <c r="T125" s="671"/>
      <c r="U125" s="232"/>
      <c r="V125" s="55"/>
      <c r="W125" s="232"/>
      <c r="X125" s="232"/>
      <c r="Y125" s="232"/>
      <c r="Z125" s="232"/>
      <c r="AA125" s="232"/>
      <c r="AB125" s="232"/>
      <c r="AC125" s="232"/>
      <c r="AD125" s="232"/>
      <c r="AE125" s="232"/>
      <c r="AF125" s="232"/>
      <c r="AG125" s="232"/>
      <c r="AH125" s="232"/>
      <c r="AI125" s="232"/>
      <c r="AJ125" s="232"/>
      <c r="AK125" s="232"/>
      <c r="AL125" s="88"/>
      <c r="AM125" s="334"/>
      <c r="AN125" s="55"/>
      <c r="AO125" s="232"/>
      <c r="AP125" s="232"/>
      <c r="AQ125" s="232"/>
    </row>
    <row r="126" spans="1:43" x14ac:dyDescent="0.2">
      <c r="A126" s="232"/>
      <c r="B126" s="324"/>
      <c r="C126" s="334"/>
      <c r="D126" s="55"/>
      <c r="E126" s="671"/>
      <c r="F126" s="671"/>
      <c r="G126" s="671"/>
      <c r="H126" s="671"/>
      <c r="I126" s="671"/>
      <c r="J126" s="671"/>
      <c r="K126" s="671"/>
      <c r="L126" s="671"/>
      <c r="M126" s="671"/>
      <c r="N126" s="671"/>
      <c r="O126" s="671"/>
      <c r="P126" s="671"/>
      <c r="Q126" s="671"/>
      <c r="R126" s="671"/>
      <c r="S126" s="671"/>
      <c r="T126" s="671"/>
      <c r="U126" s="232"/>
      <c r="V126" s="55"/>
      <c r="W126" s="232" t="s">
        <v>253</v>
      </c>
      <c r="X126" s="232"/>
      <c r="Y126" s="232"/>
      <c r="Z126" s="232"/>
      <c r="AL126" s="89" t="s">
        <v>265</v>
      </c>
      <c r="AM126" s="334"/>
      <c r="AN126" s="55"/>
      <c r="AO126" s="232"/>
      <c r="AP126" s="232"/>
      <c r="AQ126" s="232"/>
    </row>
    <row r="127" spans="1:43" x14ac:dyDescent="0.2">
      <c r="A127" s="232"/>
      <c r="B127" s="324"/>
      <c r="C127" s="334"/>
      <c r="D127" s="55"/>
      <c r="E127" s="671"/>
      <c r="F127" s="671"/>
      <c r="G127" s="671"/>
      <c r="H127" s="671"/>
      <c r="I127" s="671"/>
      <c r="J127" s="671"/>
      <c r="K127" s="671"/>
      <c r="L127" s="671"/>
      <c r="M127" s="671"/>
      <c r="N127" s="671"/>
      <c r="O127" s="671"/>
      <c r="P127" s="671"/>
      <c r="Q127" s="671"/>
      <c r="R127" s="671"/>
      <c r="S127" s="671"/>
      <c r="T127" s="671"/>
      <c r="U127" s="232"/>
      <c r="V127" s="55"/>
      <c r="W127" s="232"/>
      <c r="X127" s="232"/>
      <c r="Y127" s="232"/>
      <c r="Z127" s="663" t="s">
        <v>102</v>
      </c>
      <c r="AA127" s="663"/>
      <c r="AB127" s="663"/>
      <c r="AC127" s="663"/>
      <c r="AD127" s="663"/>
      <c r="AE127" s="663"/>
      <c r="AF127" s="663"/>
      <c r="AG127" s="663"/>
      <c r="AH127" s="663"/>
      <c r="AI127" s="663"/>
      <c r="AJ127" s="663"/>
      <c r="AK127" s="663"/>
      <c r="AL127" s="88"/>
      <c r="AM127" s="334"/>
      <c r="AN127" s="55"/>
      <c r="AO127" s="232"/>
      <c r="AP127" s="232"/>
      <c r="AQ127" s="232"/>
    </row>
    <row r="128" spans="1:43" x14ac:dyDescent="0.2">
      <c r="A128" s="232"/>
      <c r="B128" s="324"/>
      <c r="C128" s="334"/>
      <c r="D128" s="55"/>
      <c r="E128" s="671"/>
      <c r="F128" s="671"/>
      <c r="G128" s="671"/>
      <c r="H128" s="671"/>
      <c r="I128" s="671"/>
      <c r="J128" s="671"/>
      <c r="K128" s="671"/>
      <c r="L128" s="671"/>
      <c r="M128" s="671"/>
      <c r="N128" s="671"/>
      <c r="O128" s="671"/>
      <c r="P128" s="671"/>
      <c r="Q128" s="671"/>
      <c r="R128" s="671"/>
      <c r="S128" s="671"/>
      <c r="T128" s="671"/>
      <c r="U128" s="232"/>
      <c r="V128" s="55"/>
      <c r="W128" s="232" t="s">
        <v>260</v>
      </c>
      <c r="X128" s="232"/>
      <c r="Y128" s="232"/>
      <c r="Z128" s="232"/>
      <c r="AA128" s="232"/>
      <c r="AB128" s="51" t="s">
        <v>9</v>
      </c>
      <c r="AC128" s="111"/>
      <c r="AD128" s="51"/>
      <c r="AE128" s="51"/>
      <c r="AF128" s="51"/>
      <c r="AG128" s="51"/>
      <c r="AH128" s="51"/>
      <c r="AI128" s="51"/>
      <c r="AJ128" s="51"/>
      <c r="AK128" s="51"/>
      <c r="AL128" s="89" t="s">
        <v>212</v>
      </c>
      <c r="AM128" s="334"/>
      <c r="AN128" s="55"/>
      <c r="AO128" s="232"/>
      <c r="AP128" s="232"/>
      <c r="AQ128" s="232"/>
    </row>
    <row r="129" spans="1:43" ht="6" customHeight="1" x14ac:dyDescent="0.2">
      <c r="A129" s="91"/>
      <c r="B129" s="325"/>
      <c r="C129" s="52"/>
      <c r="D129" s="28"/>
      <c r="E129" s="91"/>
      <c r="F129" s="91"/>
      <c r="G129" s="91"/>
      <c r="H129" s="91"/>
      <c r="I129" s="91"/>
      <c r="J129" s="91"/>
      <c r="K129" s="91"/>
      <c r="L129" s="91"/>
      <c r="M129" s="91"/>
      <c r="N129" s="91"/>
      <c r="O129" s="91"/>
      <c r="P129" s="91"/>
      <c r="Q129" s="91"/>
      <c r="R129" s="91"/>
      <c r="S129" s="91"/>
      <c r="T129" s="91"/>
      <c r="U129" s="91"/>
      <c r="V129" s="28"/>
      <c r="W129" s="91"/>
      <c r="X129" s="91"/>
      <c r="Y129" s="91"/>
      <c r="Z129" s="91"/>
      <c r="AA129" s="91"/>
      <c r="AB129" s="91"/>
      <c r="AC129" s="91"/>
      <c r="AD129" s="91"/>
      <c r="AE129" s="91"/>
      <c r="AF129" s="91"/>
      <c r="AG129" s="91"/>
      <c r="AH129" s="91"/>
      <c r="AI129" s="91"/>
      <c r="AJ129" s="91"/>
      <c r="AK129" s="91"/>
      <c r="AL129" s="92"/>
      <c r="AM129" s="52"/>
      <c r="AN129" s="28"/>
      <c r="AO129" s="91"/>
      <c r="AP129" s="91"/>
      <c r="AQ129" s="91"/>
    </row>
    <row r="130" spans="1:43" ht="6" customHeight="1" x14ac:dyDescent="0.2">
      <c r="A130" s="18"/>
      <c r="B130" s="377"/>
      <c r="C130" s="50"/>
      <c r="D130" s="29"/>
      <c r="E130" s="18"/>
      <c r="F130" s="18"/>
      <c r="G130" s="18"/>
      <c r="H130" s="18"/>
      <c r="I130" s="18"/>
      <c r="J130" s="18"/>
      <c r="K130" s="18"/>
      <c r="L130" s="18"/>
      <c r="M130" s="18"/>
      <c r="N130" s="18"/>
      <c r="O130" s="18"/>
      <c r="P130" s="18"/>
      <c r="Q130" s="18"/>
      <c r="R130" s="18"/>
      <c r="S130" s="18"/>
      <c r="T130" s="18"/>
      <c r="U130" s="18"/>
      <c r="V130" s="29"/>
      <c r="W130" s="18"/>
      <c r="X130" s="18"/>
      <c r="Y130" s="18"/>
      <c r="Z130" s="18"/>
      <c r="AA130" s="18"/>
      <c r="AB130" s="18"/>
      <c r="AC130" s="18"/>
      <c r="AD130" s="18"/>
      <c r="AE130" s="18"/>
      <c r="AF130" s="18"/>
      <c r="AG130" s="18"/>
      <c r="AH130" s="18"/>
      <c r="AI130" s="18"/>
      <c r="AJ130" s="18"/>
      <c r="AK130" s="18"/>
      <c r="AL130" s="26"/>
      <c r="AM130" s="50"/>
      <c r="AN130" s="29"/>
      <c r="AO130" s="18"/>
      <c r="AP130" s="18"/>
      <c r="AQ130" s="18"/>
    </row>
    <row r="131" spans="1:43" ht="11.25" customHeight="1" x14ac:dyDescent="0.2">
      <c r="A131" s="232"/>
      <c r="B131" s="374">
        <v>243</v>
      </c>
      <c r="C131" s="334"/>
      <c r="D131" s="55"/>
      <c r="E131" s="671" t="str">
        <f ca="1">VLOOKUP(INDIRECT(ADDRESS(ROW(),COLUMN()-3)),Language_Translations,MATCH(Language_Selected,Language_Options,0),FALSE)</f>
        <v>After the birth of a child, can a woman become pregnant before her menstrual period has returned?</v>
      </c>
      <c r="F131" s="671"/>
      <c r="G131" s="671"/>
      <c r="H131" s="671"/>
      <c r="I131" s="671"/>
      <c r="J131" s="671"/>
      <c r="K131" s="671"/>
      <c r="L131" s="671"/>
      <c r="M131" s="671"/>
      <c r="N131" s="671"/>
      <c r="O131" s="671"/>
      <c r="P131" s="671"/>
      <c r="Q131" s="671"/>
      <c r="R131" s="671"/>
      <c r="S131" s="671"/>
      <c r="T131" s="671"/>
      <c r="U131" s="232"/>
      <c r="V131" s="55"/>
      <c r="W131" s="232" t="s">
        <v>112</v>
      </c>
      <c r="X131" s="232"/>
      <c r="Y131" s="51" t="s">
        <v>9</v>
      </c>
      <c r="Z131" s="51"/>
      <c r="AA131" s="51"/>
      <c r="AB131" s="51"/>
      <c r="AC131" s="51"/>
      <c r="AD131" s="51"/>
      <c r="AE131" s="51"/>
      <c r="AF131" s="51"/>
      <c r="AG131" s="51"/>
      <c r="AH131" s="51"/>
      <c r="AI131" s="51"/>
      <c r="AJ131" s="51"/>
      <c r="AK131" s="51"/>
      <c r="AL131" s="89" t="s">
        <v>87</v>
      </c>
      <c r="AM131" s="334"/>
      <c r="AN131" s="55"/>
      <c r="AO131" s="232"/>
      <c r="AP131" s="232"/>
      <c r="AQ131" s="232"/>
    </row>
    <row r="132" spans="1:43" x14ac:dyDescent="0.2">
      <c r="A132" s="232"/>
      <c r="B132" s="324"/>
      <c r="C132" s="334"/>
      <c r="D132" s="55"/>
      <c r="E132" s="671"/>
      <c r="F132" s="671"/>
      <c r="G132" s="671"/>
      <c r="H132" s="671"/>
      <c r="I132" s="671"/>
      <c r="J132" s="671"/>
      <c r="K132" s="671"/>
      <c r="L132" s="671"/>
      <c r="M132" s="671"/>
      <c r="N132" s="671"/>
      <c r="O132" s="671"/>
      <c r="P132" s="671"/>
      <c r="Q132" s="671"/>
      <c r="R132" s="671"/>
      <c r="S132" s="671"/>
      <c r="T132" s="671"/>
      <c r="U132" s="232"/>
      <c r="V132" s="55"/>
      <c r="W132" s="232" t="s">
        <v>113</v>
      </c>
      <c r="X132" s="232"/>
      <c r="Y132" s="51" t="s">
        <v>9</v>
      </c>
      <c r="Z132" s="51"/>
      <c r="AA132" s="51"/>
      <c r="AB132" s="51"/>
      <c r="AC132" s="51"/>
      <c r="AD132" s="51"/>
      <c r="AE132" s="51"/>
      <c r="AF132" s="51"/>
      <c r="AG132" s="51"/>
      <c r="AH132" s="51"/>
      <c r="AI132" s="51"/>
      <c r="AJ132" s="51"/>
      <c r="AK132" s="51"/>
      <c r="AL132" s="89" t="s">
        <v>89</v>
      </c>
      <c r="AM132" s="334"/>
      <c r="AN132" s="55"/>
      <c r="AO132" s="232"/>
      <c r="AP132" s="330"/>
      <c r="AQ132" s="232"/>
    </row>
    <row r="133" spans="1:43" x14ac:dyDescent="0.2">
      <c r="A133" s="232"/>
      <c r="B133" s="324"/>
      <c r="C133" s="334"/>
      <c r="D133" s="55"/>
      <c r="E133" s="671"/>
      <c r="F133" s="671"/>
      <c r="G133" s="671"/>
      <c r="H133" s="671"/>
      <c r="I133" s="671"/>
      <c r="J133" s="671"/>
      <c r="K133" s="671"/>
      <c r="L133" s="671"/>
      <c r="M133" s="671"/>
      <c r="N133" s="671"/>
      <c r="O133" s="671"/>
      <c r="P133" s="671"/>
      <c r="Q133" s="671"/>
      <c r="R133" s="671"/>
      <c r="S133" s="671"/>
      <c r="T133" s="671"/>
      <c r="U133" s="232"/>
      <c r="V133" s="55"/>
      <c r="W133" s="232" t="s">
        <v>260</v>
      </c>
      <c r="X133" s="232"/>
      <c r="Y133" s="232"/>
      <c r="Z133" s="232"/>
      <c r="AA133" s="232"/>
      <c r="AB133" s="51" t="s">
        <v>9</v>
      </c>
      <c r="AC133" s="111"/>
      <c r="AD133" s="51"/>
      <c r="AE133" s="51"/>
      <c r="AF133" s="51"/>
      <c r="AG133" s="51"/>
      <c r="AH133" s="51"/>
      <c r="AI133" s="51"/>
      <c r="AJ133" s="51"/>
      <c r="AK133" s="51"/>
      <c r="AL133" s="89" t="s">
        <v>212</v>
      </c>
      <c r="AM133" s="334"/>
      <c r="AN133" s="55"/>
      <c r="AO133" s="232"/>
      <c r="AP133" s="330"/>
      <c r="AQ133" s="232"/>
    </row>
    <row r="134" spans="1:43" ht="6" customHeight="1" x14ac:dyDescent="0.2">
      <c r="A134" s="91"/>
      <c r="B134" s="325"/>
      <c r="C134" s="52"/>
      <c r="D134" s="28"/>
      <c r="E134" s="91"/>
      <c r="F134" s="91"/>
      <c r="G134" s="91"/>
      <c r="H134" s="91"/>
      <c r="I134" s="91"/>
      <c r="J134" s="91"/>
      <c r="K134" s="91"/>
      <c r="L134" s="91"/>
      <c r="M134" s="91"/>
      <c r="N134" s="91"/>
      <c r="O134" s="91"/>
      <c r="P134" s="91"/>
      <c r="Q134" s="91"/>
      <c r="R134" s="91"/>
      <c r="S134" s="91"/>
      <c r="T134" s="91"/>
      <c r="U134" s="91"/>
      <c r="V134" s="28"/>
      <c r="W134" s="91"/>
      <c r="X134" s="91"/>
      <c r="Y134" s="91"/>
      <c r="Z134" s="91"/>
      <c r="AA134" s="91"/>
      <c r="AB134" s="91"/>
      <c r="AC134" s="91"/>
      <c r="AD134" s="91"/>
      <c r="AE134" s="91"/>
      <c r="AF134" s="91"/>
      <c r="AG134" s="91"/>
      <c r="AH134" s="91"/>
      <c r="AI134" s="91"/>
      <c r="AJ134" s="91"/>
      <c r="AK134" s="91"/>
      <c r="AL134" s="92"/>
      <c r="AM134" s="52"/>
      <c r="AN134" s="28"/>
      <c r="AO134" s="91"/>
      <c r="AP134" s="91"/>
      <c r="AQ134" s="91"/>
    </row>
    <row r="135" spans="1:43" ht="6" customHeight="1" x14ac:dyDescent="0.2">
      <c r="A135" s="18"/>
      <c r="B135" s="377"/>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26"/>
      <c r="AN135" s="18"/>
      <c r="AO135" s="18"/>
      <c r="AP135" s="18"/>
      <c r="AQ135" s="18"/>
    </row>
    <row r="136" spans="1:43" ht="11.25" customHeight="1" x14ac:dyDescent="0.2">
      <c r="A136" s="232"/>
      <c r="B136" s="715" t="s">
        <v>266</v>
      </c>
      <c r="C136" s="715"/>
      <c r="D136" s="715"/>
      <c r="E136" s="715"/>
      <c r="F136" s="715"/>
      <c r="G136" s="715"/>
      <c r="H136" s="715"/>
      <c r="I136" s="715"/>
      <c r="J136" s="715"/>
      <c r="K136" s="715"/>
      <c r="L136" s="715"/>
      <c r="M136" s="715"/>
      <c r="N136" s="715"/>
      <c r="O136" s="715"/>
      <c r="P136" s="715"/>
      <c r="Q136" s="715"/>
      <c r="R136" s="715"/>
      <c r="S136" s="715"/>
      <c r="T136" s="715"/>
      <c r="U136" s="715"/>
      <c r="V136" s="715"/>
      <c r="W136" s="715"/>
      <c r="X136" s="715"/>
      <c r="Y136" s="715"/>
      <c r="Z136" s="715"/>
      <c r="AA136" s="715"/>
      <c r="AB136" s="715"/>
      <c r="AC136" s="715"/>
      <c r="AD136" s="715"/>
      <c r="AE136" s="715"/>
      <c r="AF136" s="715"/>
      <c r="AG136" s="715"/>
      <c r="AH136" s="715"/>
      <c r="AI136" s="715"/>
      <c r="AJ136" s="715"/>
      <c r="AK136" s="715"/>
      <c r="AL136" s="715"/>
      <c r="AM136" s="715"/>
      <c r="AN136" s="715"/>
      <c r="AO136" s="715"/>
      <c r="AP136" s="715"/>
      <c r="AQ136" s="715"/>
    </row>
    <row r="137" spans="1:43" ht="6" customHeight="1" x14ac:dyDescent="0.2"/>
  </sheetData>
  <mergeCells count="35">
    <mergeCell ref="G8:Q10"/>
    <mergeCell ref="H39:T42"/>
    <mergeCell ref="H43:T49"/>
    <mergeCell ref="E121:T128"/>
    <mergeCell ref="Z127:AK127"/>
    <mergeCell ref="Y7:AG9"/>
    <mergeCell ref="E131:T133"/>
    <mergeCell ref="B136:AQ136"/>
    <mergeCell ref="E36:T37"/>
    <mergeCell ref="E90:T101"/>
    <mergeCell ref="Z100:AK100"/>
    <mergeCell ref="E104:T105"/>
    <mergeCell ref="E110:T113"/>
    <mergeCell ref="E116:T118"/>
    <mergeCell ref="AP117:AP118"/>
    <mergeCell ref="E56:T56"/>
    <mergeCell ref="F60:L63"/>
    <mergeCell ref="N60:T63"/>
    <mergeCell ref="E66:T68"/>
    <mergeCell ref="E73:T73"/>
    <mergeCell ref="E83:AL83"/>
    <mergeCell ref="AP30:AP31"/>
    <mergeCell ref="E34:T35"/>
    <mergeCell ref="E39:G41"/>
    <mergeCell ref="E52:T53"/>
    <mergeCell ref="H14:AL19"/>
    <mergeCell ref="E15:G18"/>
    <mergeCell ref="H20:AL23"/>
    <mergeCell ref="H24:AL26"/>
    <mergeCell ref="E29:T31"/>
    <mergeCell ref="E5:AL5"/>
    <mergeCell ref="A1:AQ1"/>
    <mergeCell ref="E3:T3"/>
    <mergeCell ref="W3:AL3"/>
    <mergeCell ref="AO3:AP3"/>
  </mergeCells>
  <pageMargins left="0.5" right="0.5" top="0.5" bottom="0.5" header="0.3" footer="0.3"/>
  <pageSetup paperSize="9" scale="98" orientation="portrait" r:id="rId1"/>
  <headerFooter>
    <oddFooter>&amp;CW-&amp;P</oddFooter>
  </headerFooter>
  <rowBreaks count="1" manualBreakCount="1">
    <brk id="64"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9"/>
  </sheetPr>
  <dimension ref="A1:AP86"/>
  <sheetViews>
    <sheetView view="pageBreakPreview" zoomScaleNormal="100" zoomScaleSheetLayoutView="100" workbookViewId="0">
      <selection activeCell="B4" sqref="B4"/>
    </sheetView>
  </sheetViews>
  <sheetFormatPr defaultColWidth="2.77734375" defaultRowHeight="10" x14ac:dyDescent="0.2"/>
  <cols>
    <col min="1" max="1" width="1.77734375" customWidth="1"/>
    <col min="2" max="2" width="4.77734375" style="125" customWidth="1"/>
    <col min="3" max="4" width="1.77734375" customWidth="1"/>
    <col min="25" max="26" width="1.77734375" customWidth="1"/>
    <col min="37" max="37" width="2.77734375" customWidth="1"/>
    <col min="41" max="41" width="2.77734375" style="27"/>
    <col min="42" max="42" width="1.77734375" customWidth="1"/>
  </cols>
  <sheetData>
    <row r="1" spans="1:42" x14ac:dyDescent="0.2">
      <c r="A1" s="672" t="s">
        <v>267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row>
    <row r="2" spans="1:42" ht="6" customHeight="1" thickBot="1" x14ac:dyDescent="0.25">
      <c r="A2" s="232"/>
      <c r="B2" s="328"/>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88"/>
      <c r="AP2" s="232"/>
    </row>
    <row r="3" spans="1:42" ht="6" customHeight="1" x14ac:dyDescent="0.2">
      <c r="A3" s="96"/>
      <c r="B3" s="97"/>
      <c r="C3" s="98"/>
      <c r="D3" s="99"/>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00"/>
      <c r="AP3" s="101"/>
    </row>
    <row r="4" spans="1:42" ht="11.25" customHeight="1" x14ac:dyDescent="0.2">
      <c r="A4" s="102"/>
      <c r="B4" s="328">
        <v>301</v>
      </c>
      <c r="C4" s="334"/>
      <c r="D4" s="55"/>
      <c r="E4" s="671" t="str">
        <f ca="1">VLOOKUP(INDIRECT(ADDRESS(ROW(),COLUMN()-3)),Language_Translations,MATCH(Language_Selected,Language_Options,0),FALSE)</f>
        <v>Now I would like to talk about family planning - the various ways or methods that a couple can use to delay or avoid a pregnancy. Have you ever heard of (METHOD)?</v>
      </c>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1"/>
      <c r="AP4" s="103"/>
    </row>
    <row r="5" spans="1:42" x14ac:dyDescent="0.2">
      <c r="A5" s="102"/>
      <c r="B5" s="93"/>
      <c r="C5" s="334"/>
      <c r="D5" s="55"/>
      <c r="E5" s="671"/>
      <c r="F5" s="671"/>
      <c r="G5" s="671"/>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1"/>
      <c r="AJ5" s="671"/>
      <c r="AK5" s="671"/>
      <c r="AL5" s="671"/>
      <c r="AM5" s="671"/>
      <c r="AN5" s="671"/>
      <c r="AO5" s="671"/>
      <c r="AP5" s="103"/>
    </row>
    <row r="6" spans="1:42" ht="6" customHeight="1" thickBot="1" x14ac:dyDescent="0.25">
      <c r="A6" s="104"/>
      <c r="B6" s="332"/>
      <c r="C6" s="86"/>
      <c r="D6" s="87"/>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105"/>
      <c r="AP6" s="106"/>
    </row>
    <row r="7" spans="1:42" ht="6" customHeight="1" x14ac:dyDescent="0.2">
      <c r="A7" s="232"/>
      <c r="B7" s="328"/>
      <c r="C7" s="334"/>
      <c r="D7" s="55"/>
      <c r="E7" s="232"/>
      <c r="F7" s="232"/>
      <c r="G7" s="232"/>
      <c r="H7" s="232"/>
      <c r="I7" s="232"/>
      <c r="J7" s="232"/>
      <c r="K7" s="232"/>
      <c r="L7" s="232"/>
      <c r="M7" s="232"/>
      <c r="N7" s="232"/>
      <c r="O7" s="232"/>
      <c r="P7" s="232"/>
      <c r="Q7" s="232"/>
      <c r="R7" s="232"/>
      <c r="S7" s="232"/>
      <c r="T7" s="232"/>
      <c r="U7" s="232"/>
      <c r="V7" s="232"/>
      <c r="W7" s="232"/>
      <c r="X7" s="232"/>
      <c r="Y7" s="98"/>
      <c r="Z7" s="99"/>
      <c r="AA7" s="232"/>
      <c r="AB7" s="232"/>
      <c r="AC7" s="232"/>
      <c r="AD7" s="232"/>
      <c r="AE7" s="232"/>
      <c r="AF7" s="232"/>
      <c r="AG7" s="232"/>
      <c r="AH7" s="232"/>
      <c r="AI7" s="232"/>
      <c r="AJ7" s="232"/>
      <c r="AK7" s="232"/>
      <c r="AL7" s="232"/>
      <c r="AM7" s="232"/>
      <c r="AN7" s="232"/>
      <c r="AO7" s="88"/>
      <c r="AP7" s="334"/>
    </row>
    <row r="8" spans="1:42" ht="11.25" customHeight="1" x14ac:dyDescent="0.2">
      <c r="A8" s="232"/>
      <c r="B8" s="328" t="s">
        <v>67</v>
      </c>
      <c r="C8" s="334"/>
      <c r="D8" s="55"/>
      <c r="E8" s="671" t="str">
        <f ca="1">VLOOKUP(CONCATENATE($B$4&amp;"-"&amp;INDIRECT(ADDRESS(ROW(),COLUMN()-3))),Language_Translations,MATCH(Language_Selected,Language_Options,0),FALSE)</f>
        <v>Female Sterilization.
PROBE: Women can have an operation to avoid having any more children.</v>
      </c>
      <c r="F8" s="671"/>
      <c r="G8" s="671"/>
      <c r="H8" s="671"/>
      <c r="I8" s="671"/>
      <c r="J8" s="671"/>
      <c r="K8" s="671"/>
      <c r="L8" s="671"/>
      <c r="M8" s="671"/>
      <c r="N8" s="671"/>
      <c r="O8" s="671"/>
      <c r="P8" s="671"/>
      <c r="Q8" s="671"/>
      <c r="R8" s="671"/>
      <c r="S8" s="671"/>
      <c r="T8" s="671"/>
      <c r="U8" s="671"/>
      <c r="V8" s="671"/>
      <c r="W8" s="671"/>
      <c r="X8" s="671"/>
      <c r="Y8" s="334"/>
      <c r="Z8" s="55"/>
      <c r="AA8" s="232" t="s">
        <v>112</v>
      </c>
      <c r="AB8" s="232"/>
      <c r="AC8" s="51" t="s">
        <v>9</v>
      </c>
      <c r="AD8" s="51"/>
      <c r="AE8" s="51"/>
      <c r="AF8" s="51"/>
      <c r="AG8" s="51"/>
      <c r="AH8" s="51"/>
      <c r="AI8" s="51"/>
      <c r="AJ8" s="51"/>
      <c r="AK8" s="51"/>
      <c r="AL8" s="51"/>
      <c r="AM8" s="51"/>
      <c r="AN8" s="51"/>
      <c r="AO8" s="89" t="s">
        <v>87</v>
      </c>
      <c r="AP8" s="334"/>
    </row>
    <row r="9" spans="1:42" ht="11.25" customHeight="1" x14ac:dyDescent="0.2">
      <c r="A9" s="232"/>
      <c r="B9" s="328"/>
      <c r="C9" s="334"/>
      <c r="D9" s="55"/>
      <c r="E9" s="671"/>
      <c r="F9" s="671"/>
      <c r="G9" s="671"/>
      <c r="H9" s="671"/>
      <c r="I9" s="671"/>
      <c r="J9" s="671"/>
      <c r="K9" s="671"/>
      <c r="L9" s="671"/>
      <c r="M9" s="671"/>
      <c r="N9" s="671"/>
      <c r="O9" s="671"/>
      <c r="P9" s="671"/>
      <c r="Q9" s="671"/>
      <c r="R9" s="671"/>
      <c r="S9" s="671"/>
      <c r="T9" s="671"/>
      <c r="U9" s="671"/>
      <c r="V9" s="671"/>
      <c r="W9" s="671"/>
      <c r="X9" s="671"/>
      <c r="Y9" s="334"/>
      <c r="Z9" s="55"/>
      <c r="AA9" s="232" t="s">
        <v>113</v>
      </c>
      <c r="AB9" s="232"/>
      <c r="AC9" s="51" t="s">
        <v>9</v>
      </c>
      <c r="AD9" s="51"/>
      <c r="AE9" s="51"/>
      <c r="AF9" s="51"/>
      <c r="AG9" s="51"/>
      <c r="AH9" s="51"/>
      <c r="AI9" s="51"/>
      <c r="AJ9" s="51"/>
      <c r="AK9" s="51"/>
      <c r="AL9" s="51"/>
      <c r="AM9" s="51"/>
      <c r="AN9" s="51"/>
      <c r="AO9" s="89" t="s">
        <v>89</v>
      </c>
      <c r="AP9" s="334"/>
    </row>
    <row r="10" spans="1:42" x14ac:dyDescent="0.2">
      <c r="A10" s="232"/>
      <c r="B10" s="328"/>
      <c r="C10" s="334"/>
      <c r="D10" s="55"/>
      <c r="E10" s="671"/>
      <c r="F10" s="671"/>
      <c r="G10" s="671"/>
      <c r="H10" s="671"/>
      <c r="I10" s="671"/>
      <c r="J10" s="671"/>
      <c r="K10" s="671"/>
      <c r="L10" s="671"/>
      <c r="M10" s="671"/>
      <c r="N10" s="671"/>
      <c r="O10" s="671"/>
      <c r="P10" s="671"/>
      <c r="Q10" s="671"/>
      <c r="R10" s="671"/>
      <c r="S10" s="671"/>
      <c r="T10" s="671"/>
      <c r="U10" s="671"/>
      <c r="V10" s="671"/>
      <c r="W10" s="671"/>
      <c r="X10" s="671"/>
      <c r="Y10" s="334"/>
      <c r="Z10" s="55"/>
      <c r="AP10" s="334"/>
    </row>
    <row r="11" spans="1:42" ht="6" customHeight="1" x14ac:dyDescent="0.2">
      <c r="A11" s="91"/>
      <c r="B11" s="90"/>
      <c r="C11" s="52"/>
      <c r="D11" s="28"/>
      <c r="E11" s="91"/>
      <c r="F11" s="91"/>
      <c r="G11" s="91"/>
      <c r="H11" s="91"/>
      <c r="I11" s="91"/>
      <c r="J11" s="91"/>
      <c r="K11" s="91"/>
      <c r="L11" s="91"/>
      <c r="M11" s="91"/>
      <c r="N11" s="91"/>
      <c r="O11" s="91"/>
      <c r="P11" s="91"/>
      <c r="Q11" s="91"/>
      <c r="R11" s="91"/>
      <c r="S11" s="91"/>
      <c r="T11" s="91"/>
      <c r="U11" s="91"/>
      <c r="V11" s="91"/>
      <c r="W11" s="91"/>
      <c r="X11" s="91"/>
      <c r="Y11" s="52"/>
      <c r="Z11" s="28"/>
      <c r="AA11" s="91"/>
      <c r="AB11" s="91"/>
      <c r="AC11" s="91"/>
      <c r="AD11" s="91"/>
      <c r="AE11" s="91"/>
      <c r="AF11" s="91"/>
      <c r="AG11" s="91"/>
      <c r="AH11" s="91"/>
      <c r="AI11" s="91"/>
      <c r="AJ11" s="91"/>
      <c r="AK11" s="91"/>
      <c r="AL11" s="91"/>
      <c r="AM11" s="91"/>
      <c r="AN11" s="91"/>
      <c r="AO11" s="92"/>
      <c r="AP11" s="52"/>
    </row>
    <row r="12" spans="1:42" ht="6" customHeight="1" x14ac:dyDescent="0.2">
      <c r="A12" s="18"/>
      <c r="B12" s="326"/>
      <c r="C12" s="50"/>
      <c r="D12" s="29"/>
      <c r="E12" s="18"/>
      <c r="F12" s="18"/>
      <c r="G12" s="18"/>
      <c r="H12" s="18"/>
      <c r="I12" s="18"/>
      <c r="J12" s="18"/>
      <c r="K12" s="18"/>
      <c r="L12" s="18"/>
      <c r="M12" s="18"/>
      <c r="N12" s="18"/>
      <c r="O12" s="18"/>
      <c r="P12" s="18"/>
      <c r="Q12" s="18"/>
      <c r="R12" s="18"/>
      <c r="S12" s="18"/>
      <c r="T12" s="18"/>
      <c r="U12" s="18"/>
      <c r="V12" s="18"/>
      <c r="W12" s="18"/>
      <c r="X12" s="18"/>
      <c r="Y12" s="50"/>
      <c r="Z12" s="29"/>
      <c r="AA12" s="18"/>
      <c r="AB12" s="18"/>
      <c r="AC12" s="18"/>
      <c r="AD12" s="18"/>
      <c r="AE12" s="18"/>
      <c r="AF12" s="18"/>
      <c r="AG12" s="18"/>
      <c r="AH12" s="18"/>
      <c r="AI12" s="18"/>
      <c r="AJ12" s="18"/>
      <c r="AK12" s="18"/>
      <c r="AL12" s="18"/>
      <c r="AM12" s="18"/>
      <c r="AN12" s="18"/>
      <c r="AO12" s="26"/>
      <c r="AP12" s="50"/>
    </row>
    <row r="13" spans="1:42" ht="11.25" customHeight="1" x14ac:dyDescent="0.2">
      <c r="A13" s="232"/>
      <c r="B13" s="328" t="s">
        <v>68</v>
      </c>
      <c r="C13" s="334"/>
      <c r="D13" s="55"/>
      <c r="E13" s="671" t="str">
        <f ca="1">VLOOKUP(CONCATENATE($B$4&amp;"-"&amp;INDIRECT(ADDRESS(ROW(),COLUMN()-3))),Language_Translations,MATCH(Language_Selected,Language_Options,0),FALSE)</f>
        <v>Male Sterilization.
PROBE: Men can have an operation to avoid having any more children.</v>
      </c>
      <c r="F13" s="671"/>
      <c r="G13" s="671"/>
      <c r="H13" s="671"/>
      <c r="I13" s="671"/>
      <c r="J13" s="671"/>
      <c r="K13" s="671"/>
      <c r="L13" s="671"/>
      <c r="M13" s="671"/>
      <c r="N13" s="671"/>
      <c r="O13" s="671"/>
      <c r="P13" s="671"/>
      <c r="Q13" s="671"/>
      <c r="R13" s="671"/>
      <c r="S13" s="671"/>
      <c r="T13" s="671"/>
      <c r="U13" s="671"/>
      <c r="V13" s="671"/>
      <c r="W13" s="671"/>
      <c r="X13" s="671"/>
      <c r="Y13" s="334"/>
      <c r="Z13" s="55"/>
      <c r="AA13" s="232" t="s">
        <v>112</v>
      </c>
      <c r="AB13" s="232"/>
      <c r="AC13" s="51" t="s">
        <v>9</v>
      </c>
      <c r="AD13" s="51"/>
      <c r="AE13" s="51"/>
      <c r="AF13" s="51"/>
      <c r="AG13" s="51"/>
      <c r="AH13" s="51"/>
      <c r="AI13" s="51"/>
      <c r="AJ13" s="51"/>
      <c r="AK13" s="51"/>
      <c r="AL13" s="51"/>
      <c r="AM13" s="51"/>
      <c r="AN13" s="51"/>
      <c r="AO13" s="89" t="s">
        <v>87</v>
      </c>
      <c r="AP13" s="334"/>
    </row>
    <row r="14" spans="1:42" ht="11.25" customHeight="1" x14ac:dyDescent="0.2">
      <c r="A14" s="232"/>
      <c r="B14" s="328"/>
      <c r="C14" s="334"/>
      <c r="D14" s="55"/>
      <c r="E14" s="671"/>
      <c r="F14" s="671"/>
      <c r="G14" s="671"/>
      <c r="H14" s="671"/>
      <c r="I14" s="671"/>
      <c r="J14" s="671"/>
      <c r="K14" s="671"/>
      <c r="L14" s="671"/>
      <c r="M14" s="671"/>
      <c r="N14" s="671"/>
      <c r="O14" s="671"/>
      <c r="P14" s="671"/>
      <c r="Q14" s="671"/>
      <c r="R14" s="671"/>
      <c r="S14" s="671"/>
      <c r="T14" s="671"/>
      <c r="U14" s="671"/>
      <c r="V14" s="671"/>
      <c r="W14" s="671"/>
      <c r="X14" s="671"/>
      <c r="Y14" s="334"/>
      <c r="Z14" s="55"/>
      <c r="AA14" s="232" t="s">
        <v>113</v>
      </c>
      <c r="AB14" s="232"/>
      <c r="AC14" s="51" t="s">
        <v>9</v>
      </c>
      <c r="AD14" s="51"/>
      <c r="AE14" s="51"/>
      <c r="AF14" s="51"/>
      <c r="AG14" s="51"/>
      <c r="AH14" s="51"/>
      <c r="AI14" s="51"/>
      <c r="AJ14" s="51"/>
      <c r="AK14" s="51"/>
      <c r="AL14" s="51"/>
      <c r="AM14" s="51"/>
      <c r="AN14" s="51"/>
      <c r="AO14" s="89" t="s">
        <v>89</v>
      </c>
      <c r="AP14" s="334"/>
    </row>
    <row r="15" spans="1:42" x14ac:dyDescent="0.2">
      <c r="A15" s="232"/>
      <c r="B15" s="93"/>
      <c r="C15" s="334"/>
      <c r="D15" s="55"/>
      <c r="E15" s="671"/>
      <c r="F15" s="671"/>
      <c r="G15" s="671"/>
      <c r="H15" s="671"/>
      <c r="I15" s="671"/>
      <c r="J15" s="671"/>
      <c r="K15" s="671"/>
      <c r="L15" s="671"/>
      <c r="M15" s="671"/>
      <c r="N15" s="671"/>
      <c r="O15" s="671"/>
      <c r="P15" s="671"/>
      <c r="Q15" s="671"/>
      <c r="R15" s="671"/>
      <c r="S15" s="671"/>
      <c r="T15" s="671"/>
      <c r="U15" s="671"/>
      <c r="V15" s="671"/>
      <c r="W15" s="671"/>
      <c r="X15" s="671"/>
      <c r="Y15" s="334"/>
      <c r="Z15" s="55"/>
      <c r="AP15" s="334"/>
    </row>
    <row r="16" spans="1:42" ht="6" customHeight="1" x14ac:dyDescent="0.2">
      <c r="A16" s="91"/>
      <c r="B16" s="90"/>
      <c r="C16" s="52"/>
      <c r="D16" s="28"/>
      <c r="E16" s="91"/>
      <c r="F16" s="91"/>
      <c r="G16" s="91"/>
      <c r="H16" s="91"/>
      <c r="I16" s="91"/>
      <c r="J16" s="91"/>
      <c r="K16" s="91"/>
      <c r="L16" s="91"/>
      <c r="M16" s="91"/>
      <c r="N16" s="91"/>
      <c r="O16" s="91"/>
      <c r="P16" s="91"/>
      <c r="Q16" s="91"/>
      <c r="R16" s="91"/>
      <c r="S16" s="91"/>
      <c r="T16" s="91"/>
      <c r="U16" s="91"/>
      <c r="V16" s="91"/>
      <c r="W16" s="91"/>
      <c r="X16" s="91"/>
      <c r="Y16" s="52"/>
      <c r="Z16" s="28"/>
      <c r="AA16" s="91"/>
      <c r="AB16" s="91"/>
      <c r="AC16" s="91"/>
      <c r="AD16" s="91"/>
      <c r="AE16" s="91"/>
      <c r="AF16" s="91"/>
      <c r="AG16" s="91"/>
      <c r="AH16" s="91"/>
      <c r="AI16" s="91"/>
      <c r="AJ16" s="91"/>
      <c r="AK16" s="91"/>
      <c r="AL16" s="91"/>
      <c r="AM16" s="91"/>
      <c r="AN16" s="91"/>
      <c r="AO16" s="92"/>
      <c r="AP16" s="52"/>
    </row>
    <row r="17" spans="1:42" ht="6" customHeight="1" x14ac:dyDescent="0.2">
      <c r="A17" s="18"/>
      <c r="B17" s="326"/>
      <c r="C17" s="50"/>
      <c r="D17" s="29"/>
      <c r="E17" s="18"/>
      <c r="F17" s="18"/>
      <c r="G17" s="18"/>
      <c r="H17" s="18"/>
      <c r="I17" s="18"/>
      <c r="J17" s="18"/>
      <c r="K17" s="18"/>
      <c r="L17" s="18"/>
      <c r="M17" s="18"/>
      <c r="N17" s="18"/>
      <c r="O17" s="18"/>
      <c r="P17" s="18"/>
      <c r="Q17" s="18"/>
      <c r="R17" s="18"/>
      <c r="S17" s="18"/>
      <c r="T17" s="18"/>
      <c r="U17" s="18"/>
      <c r="V17" s="18"/>
      <c r="W17" s="18"/>
      <c r="X17" s="18"/>
      <c r="Y17" s="50"/>
      <c r="Z17" s="29"/>
      <c r="AA17" s="18"/>
      <c r="AB17" s="18"/>
      <c r="AC17" s="18"/>
      <c r="AD17" s="18"/>
      <c r="AE17" s="18"/>
      <c r="AF17" s="18"/>
      <c r="AG17" s="18"/>
      <c r="AH17" s="18"/>
      <c r="AI17" s="18"/>
      <c r="AJ17" s="18"/>
      <c r="AK17" s="18"/>
      <c r="AL17" s="18"/>
      <c r="AM17" s="18"/>
      <c r="AN17" s="18"/>
      <c r="AO17" s="26"/>
      <c r="AP17" s="50"/>
    </row>
    <row r="18" spans="1:42" ht="11.25" customHeight="1" x14ac:dyDescent="0.2">
      <c r="A18" s="232"/>
      <c r="B18" s="328" t="s">
        <v>69</v>
      </c>
      <c r="C18" s="334"/>
      <c r="D18" s="55"/>
      <c r="E18" s="671" t="str">
        <f ca="1">VLOOKUP(CONCATENATE($B$4&amp;"-"&amp;INDIRECT(ADDRESS(ROW(),COLUMN()-3))),Language_Translations,MATCH(Language_Selected,Language_Options,0),FALSE)</f>
        <v>IUD.
PROBE: Women can have a loop or coil placed inside them by a doctor or a nurse which can prevent pregnancy for one or more years.</v>
      </c>
      <c r="F18" s="671"/>
      <c r="G18" s="671"/>
      <c r="H18" s="671"/>
      <c r="I18" s="671"/>
      <c r="J18" s="671"/>
      <c r="K18" s="671"/>
      <c r="L18" s="671"/>
      <c r="M18" s="671"/>
      <c r="N18" s="671"/>
      <c r="O18" s="671"/>
      <c r="P18" s="671"/>
      <c r="Q18" s="671"/>
      <c r="R18" s="671"/>
      <c r="S18" s="671"/>
      <c r="T18" s="671"/>
      <c r="U18" s="671"/>
      <c r="V18" s="671"/>
      <c r="W18" s="671"/>
      <c r="X18" s="671"/>
      <c r="Y18" s="334"/>
      <c r="Z18" s="55"/>
      <c r="AA18" s="232" t="s">
        <v>112</v>
      </c>
      <c r="AB18" s="232"/>
      <c r="AC18" s="51" t="s">
        <v>9</v>
      </c>
      <c r="AD18" s="51"/>
      <c r="AE18" s="51"/>
      <c r="AF18" s="51"/>
      <c r="AG18" s="51"/>
      <c r="AH18" s="51"/>
      <c r="AI18" s="51"/>
      <c r="AJ18" s="51"/>
      <c r="AK18" s="51"/>
      <c r="AL18" s="51"/>
      <c r="AM18" s="51"/>
      <c r="AN18" s="51"/>
      <c r="AO18" s="89" t="s">
        <v>87</v>
      </c>
      <c r="AP18" s="334"/>
    </row>
    <row r="19" spans="1:42" ht="11.25" customHeight="1" x14ac:dyDescent="0.2">
      <c r="A19" s="232"/>
      <c r="B19" s="328"/>
      <c r="C19" s="334"/>
      <c r="D19" s="55"/>
      <c r="E19" s="671"/>
      <c r="F19" s="671"/>
      <c r="G19" s="671"/>
      <c r="H19" s="671"/>
      <c r="I19" s="671"/>
      <c r="J19" s="671"/>
      <c r="K19" s="671"/>
      <c r="L19" s="671"/>
      <c r="M19" s="671"/>
      <c r="N19" s="671"/>
      <c r="O19" s="671"/>
      <c r="P19" s="671"/>
      <c r="Q19" s="671"/>
      <c r="R19" s="671"/>
      <c r="S19" s="671"/>
      <c r="T19" s="671"/>
      <c r="U19" s="671"/>
      <c r="V19" s="671"/>
      <c r="W19" s="671"/>
      <c r="X19" s="671"/>
      <c r="Y19" s="334"/>
      <c r="Z19" s="55"/>
      <c r="AA19" s="232" t="s">
        <v>113</v>
      </c>
      <c r="AB19" s="232"/>
      <c r="AC19" s="51" t="s">
        <v>9</v>
      </c>
      <c r="AD19" s="51"/>
      <c r="AE19" s="51"/>
      <c r="AF19" s="51"/>
      <c r="AG19" s="51"/>
      <c r="AH19" s="51"/>
      <c r="AI19" s="51"/>
      <c r="AJ19" s="51"/>
      <c r="AK19" s="51"/>
      <c r="AL19" s="51"/>
      <c r="AM19" s="51"/>
      <c r="AN19" s="51"/>
      <c r="AO19" s="89" t="s">
        <v>89</v>
      </c>
      <c r="AP19" s="334"/>
    </row>
    <row r="20" spans="1:42" ht="11.25" customHeight="1" x14ac:dyDescent="0.2">
      <c r="A20" s="232"/>
      <c r="B20" s="328"/>
      <c r="C20" s="334"/>
      <c r="D20" s="55"/>
      <c r="E20" s="671"/>
      <c r="F20" s="671"/>
      <c r="G20" s="671"/>
      <c r="H20" s="671"/>
      <c r="I20" s="671"/>
      <c r="J20" s="671"/>
      <c r="K20" s="671"/>
      <c r="L20" s="671"/>
      <c r="M20" s="671"/>
      <c r="N20" s="671"/>
      <c r="O20" s="671"/>
      <c r="P20" s="671"/>
      <c r="Q20" s="671"/>
      <c r="R20" s="671"/>
      <c r="S20" s="671"/>
      <c r="T20" s="671"/>
      <c r="U20" s="671"/>
      <c r="V20" s="671"/>
      <c r="W20" s="671"/>
      <c r="X20" s="671"/>
      <c r="Y20" s="334"/>
      <c r="Z20" s="55"/>
      <c r="AA20" s="232"/>
      <c r="AB20" s="232"/>
      <c r="AC20" s="51"/>
      <c r="AD20" s="51"/>
      <c r="AE20" s="51"/>
      <c r="AF20" s="51"/>
      <c r="AG20" s="51"/>
      <c r="AH20" s="51"/>
      <c r="AI20" s="51"/>
      <c r="AJ20" s="51"/>
      <c r="AK20" s="51"/>
      <c r="AL20" s="51"/>
      <c r="AM20" s="51"/>
      <c r="AN20" s="51"/>
      <c r="AO20" s="89"/>
      <c r="AP20" s="334"/>
    </row>
    <row r="21" spans="1:42" ht="6" customHeight="1" x14ac:dyDescent="0.2">
      <c r="A21" s="91"/>
      <c r="B21" s="90"/>
      <c r="C21" s="52"/>
      <c r="D21" s="28"/>
      <c r="E21" s="91"/>
      <c r="F21" s="91"/>
      <c r="G21" s="91"/>
      <c r="H21" s="91"/>
      <c r="I21" s="91"/>
      <c r="J21" s="91"/>
      <c r="K21" s="91"/>
      <c r="L21" s="91"/>
      <c r="M21" s="91"/>
      <c r="N21" s="91"/>
      <c r="O21" s="91"/>
      <c r="P21" s="91"/>
      <c r="Q21" s="91"/>
      <c r="R21" s="91"/>
      <c r="S21" s="91"/>
      <c r="T21" s="91"/>
      <c r="U21" s="91"/>
      <c r="V21" s="91"/>
      <c r="W21" s="91"/>
      <c r="X21" s="91"/>
      <c r="Y21" s="52"/>
      <c r="Z21" s="28"/>
      <c r="AA21" s="91"/>
      <c r="AB21" s="91"/>
      <c r="AC21" s="91"/>
      <c r="AD21" s="91"/>
      <c r="AE21" s="91"/>
      <c r="AF21" s="91"/>
      <c r="AG21" s="91"/>
      <c r="AH21" s="91"/>
      <c r="AI21" s="91"/>
      <c r="AJ21" s="91"/>
      <c r="AK21" s="91"/>
      <c r="AL21" s="91"/>
      <c r="AM21" s="91"/>
      <c r="AN21" s="91"/>
      <c r="AO21" s="92"/>
      <c r="AP21" s="52"/>
    </row>
    <row r="22" spans="1:42" ht="6" customHeight="1" x14ac:dyDescent="0.2">
      <c r="A22" s="18"/>
      <c r="B22" s="326"/>
      <c r="C22" s="50"/>
      <c r="D22" s="29"/>
      <c r="E22" s="18"/>
      <c r="F22" s="18"/>
      <c r="G22" s="18"/>
      <c r="H22" s="18"/>
      <c r="I22" s="18"/>
      <c r="J22" s="18"/>
      <c r="K22" s="18"/>
      <c r="L22" s="18"/>
      <c r="M22" s="18"/>
      <c r="N22" s="18"/>
      <c r="O22" s="18"/>
      <c r="P22" s="18"/>
      <c r="Q22" s="18"/>
      <c r="R22" s="18"/>
      <c r="S22" s="18"/>
      <c r="T22" s="18"/>
      <c r="U22" s="18"/>
      <c r="V22" s="18"/>
      <c r="W22" s="18"/>
      <c r="X22" s="18"/>
      <c r="Y22" s="50"/>
      <c r="Z22" s="29"/>
      <c r="AA22" s="18"/>
      <c r="AB22" s="18"/>
      <c r="AC22" s="18"/>
      <c r="AD22" s="18"/>
      <c r="AE22" s="18"/>
      <c r="AF22" s="18"/>
      <c r="AG22" s="18"/>
      <c r="AH22" s="18"/>
      <c r="AI22" s="18"/>
      <c r="AJ22" s="18"/>
      <c r="AK22" s="18"/>
      <c r="AL22" s="18"/>
      <c r="AM22" s="18"/>
      <c r="AN22" s="18"/>
      <c r="AO22" s="26"/>
      <c r="AP22" s="50"/>
    </row>
    <row r="23" spans="1:42" ht="11.25" customHeight="1" x14ac:dyDescent="0.2">
      <c r="A23" s="232"/>
      <c r="B23" s="328" t="s">
        <v>98</v>
      </c>
      <c r="C23" s="334"/>
      <c r="D23" s="55"/>
      <c r="E23" s="671" t="str">
        <f ca="1">VLOOKUP(CONCATENATE($B$4&amp;"-"&amp;INDIRECT(ADDRESS(ROW(),COLUMN()-3))),Language_Translations,MATCH(Language_Selected,Language_Options,0),FALSE)</f>
        <v>Injectables.
PROBE: Women can have an injection by a health provider that stops them from becoming pregnant for one or more months.</v>
      </c>
      <c r="F23" s="671"/>
      <c r="G23" s="671"/>
      <c r="H23" s="671"/>
      <c r="I23" s="671"/>
      <c r="J23" s="671"/>
      <c r="K23" s="671"/>
      <c r="L23" s="671"/>
      <c r="M23" s="671"/>
      <c r="N23" s="671"/>
      <c r="O23" s="671"/>
      <c r="P23" s="671"/>
      <c r="Q23" s="671"/>
      <c r="R23" s="671"/>
      <c r="S23" s="671"/>
      <c r="T23" s="671"/>
      <c r="U23" s="671"/>
      <c r="V23" s="671"/>
      <c r="W23" s="671"/>
      <c r="X23" s="671"/>
      <c r="Y23" s="334"/>
      <c r="Z23" s="55"/>
      <c r="AA23" s="232" t="s">
        <v>112</v>
      </c>
      <c r="AB23" s="232"/>
      <c r="AC23" s="51" t="s">
        <v>9</v>
      </c>
      <c r="AD23" s="51"/>
      <c r="AE23" s="51"/>
      <c r="AF23" s="51"/>
      <c r="AG23" s="51"/>
      <c r="AH23" s="51"/>
      <c r="AI23" s="51"/>
      <c r="AJ23" s="51"/>
      <c r="AK23" s="51"/>
      <c r="AL23" s="51"/>
      <c r="AM23" s="51"/>
      <c r="AN23" s="51"/>
      <c r="AO23" s="89" t="s">
        <v>87</v>
      </c>
      <c r="AP23" s="334"/>
    </row>
    <row r="24" spans="1:42" x14ac:dyDescent="0.2">
      <c r="A24" s="232"/>
      <c r="B24" s="93"/>
      <c r="C24" s="334"/>
      <c r="D24" s="55"/>
      <c r="E24" s="671"/>
      <c r="F24" s="671"/>
      <c r="G24" s="671"/>
      <c r="H24" s="671"/>
      <c r="I24" s="671"/>
      <c r="J24" s="671"/>
      <c r="K24" s="671"/>
      <c r="L24" s="671"/>
      <c r="M24" s="671"/>
      <c r="N24" s="671"/>
      <c r="O24" s="671"/>
      <c r="P24" s="671"/>
      <c r="Q24" s="671"/>
      <c r="R24" s="671"/>
      <c r="S24" s="671"/>
      <c r="T24" s="671"/>
      <c r="U24" s="671"/>
      <c r="V24" s="671"/>
      <c r="W24" s="671"/>
      <c r="X24" s="671"/>
      <c r="Y24" s="334"/>
      <c r="Z24" s="55"/>
      <c r="AA24" s="232" t="s">
        <v>113</v>
      </c>
      <c r="AB24" s="232"/>
      <c r="AC24" s="51" t="s">
        <v>9</v>
      </c>
      <c r="AD24" s="51"/>
      <c r="AE24" s="51"/>
      <c r="AF24" s="51"/>
      <c r="AG24" s="51"/>
      <c r="AH24" s="51"/>
      <c r="AI24" s="51"/>
      <c r="AJ24" s="51"/>
      <c r="AK24" s="51"/>
      <c r="AL24" s="51"/>
      <c r="AM24" s="51"/>
      <c r="AN24" s="51"/>
      <c r="AO24" s="89" t="s">
        <v>89</v>
      </c>
      <c r="AP24" s="334"/>
    </row>
    <row r="25" spans="1:42" x14ac:dyDescent="0.2">
      <c r="A25" s="232"/>
      <c r="B25" s="93"/>
      <c r="C25" s="334"/>
      <c r="D25" s="55"/>
      <c r="E25" s="671"/>
      <c r="F25" s="671"/>
      <c r="G25" s="671"/>
      <c r="H25" s="671"/>
      <c r="I25" s="671"/>
      <c r="J25" s="671"/>
      <c r="K25" s="671"/>
      <c r="L25" s="671"/>
      <c r="M25" s="671"/>
      <c r="N25" s="671"/>
      <c r="O25" s="671"/>
      <c r="P25" s="671"/>
      <c r="Q25" s="671"/>
      <c r="R25" s="671"/>
      <c r="S25" s="671"/>
      <c r="T25" s="671"/>
      <c r="U25" s="671"/>
      <c r="V25" s="671"/>
      <c r="W25" s="671"/>
      <c r="X25" s="671"/>
      <c r="Y25" s="334"/>
      <c r="Z25" s="55"/>
      <c r="AA25" s="232"/>
      <c r="AB25" s="232"/>
      <c r="AC25" s="232"/>
      <c r="AD25" s="232"/>
      <c r="AE25" s="232"/>
      <c r="AF25" s="232"/>
      <c r="AG25" s="232"/>
      <c r="AH25" s="232"/>
      <c r="AI25" s="232"/>
      <c r="AJ25" s="232"/>
      <c r="AK25" s="232"/>
      <c r="AL25" s="232"/>
      <c r="AM25" s="232"/>
      <c r="AN25" s="232"/>
      <c r="AO25" s="88"/>
      <c r="AP25" s="334"/>
    </row>
    <row r="26" spans="1:42" ht="6" customHeight="1" x14ac:dyDescent="0.2">
      <c r="A26" s="91"/>
      <c r="B26" s="90"/>
      <c r="C26" s="52"/>
      <c r="D26" s="28"/>
      <c r="E26" s="91"/>
      <c r="F26" s="91"/>
      <c r="G26" s="91"/>
      <c r="H26" s="91"/>
      <c r="I26" s="91"/>
      <c r="J26" s="91"/>
      <c r="K26" s="91"/>
      <c r="L26" s="91"/>
      <c r="M26" s="91"/>
      <c r="N26" s="91"/>
      <c r="O26" s="91"/>
      <c r="P26" s="91"/>
      <c r="Q26" s="91"/>
      <c r="R26" s="91"/>
      <c r="S26" s="91"/>
      <c r="T26" s="91"/>
      <c r="U26" s="91"/>
      <c r="V26" s="91"/>
      <c r="W26" s="91"/>
      <c r="X26" s="91"/>
      <c r="Y26" s="52"/>
      <c r="Z26" s="28"/>
      <c r="AA26" s="91"/>
      <c r="AB26" s="91"/>
      <c r="AC26" s="91"/>
      <c r="AD26" s="91"/>
      <c r="AE26" s="91"/>
      <c r="AF26" s="91"/>
      <c r="AG26" s="91"/>
      <c r="AH26" s="91"/>
      <c r="AI26" s="91"/>
      <c r="AJ26" s="91"/>
      <c r="AK26" s="91"/>
      <c r="AL26" s="91"/>
      <c r="AM26" s="91"/>
      <c r="AN26" s="91"/>
      <c r="AO26" s="92"/>
      <c r="AP26" s="52"/>
    </row>
    <row r="27" spans="1:42" ht="6" customHeight="1" x14ac:dyDescent="0.2">
      <c r="A27" s="18"/>
      <c r="B27" s="326"/>
      <c r="C27" s="50"/>
      <c r="D27" s="29"/>
      <c r="E27" s="18"/>
      <c r="F27" s="18"/>
      <c r="G27" s="18"/>
      <c r="H27" s="18"/>
      <c r="I27" s="18"/>
      <c r="J27" s="18"/>
      <c r="K27" s="18"/>
      <c r="L27" s="18"/>
      <c r="M27" s="18"/>
      <c r="N27" s="18"/>
      <c r="O27" s="18"/>
      <c r="P27" s="18"/>
      <c r="Q27" s="18"/>
      <c r="R27" s="18"/>
      <c r="S27" s="18"/>
      <c r="T27" s="18"/>
      <c r="U27" s="18"/>
      <c r="V27" s="18"/>
      <c r="W27" s="18"/>
      <c r="X27" s="18"/>
      <c r="Y27" s="50"/>
      <c r="Z27" s="29"/>
      <c r="AA27" s="18"/>
      <c r="AB27" s="18"/>
      <c r="AC27" s="18"/>
      <c r="AD27" s="18"/>
      <c r="AE27" s="18"/>
      <c r="AF27" s="18"/>
      <c r="AG27" s="18"/>
      <c r="AH27" s="18"/>
      <c r="AI27" s="18"/>
      <c r="AJ27" s="18"/>
      <c r="AK27" s="18"/>
      <c r="AL27" s="18"/>
      <c r="AM27" s="18"/>
      <c r="AN27" s="18"/>
      <c r="AO27" s="26"/>
      <c r="AP27" s="50"/>
    </row>
    <row r="28" spans="1:42" ht="11.25" customHeight="1" x14ac:dyDescent="0.2">
      <c r="A28" s="232"/>
      <c r="B28" s="328" t="s">
        <v>100</v>
      </c>
      <c r="C28" s="334"/>
      <c r="D28" s="55"/>
      <c r="E28" s="671" t="str">
        <f ca="1">VLOOKUP(CONCATENATE($B$4&amp;"-"&amp;INDIRECT(ADDRESS(ROW(),COLUMN()-3))),Language_Translations,MATCH(Language_Selected,Language_Options,0),FALSE)</f>
        <v>Implants.
PROBE: Women can have one or more small rods placed in their upper arm by a doctor or nurse which can prevent pregnancy for one or more years.</v>
      </c>
      <c r="F28" s="671"/>
      <c r="G28" s="671"/>
      <c r="H28" s="671"/>
      <c r="I28" s="671"/>
      <c r="J28" s="671"/>
      <c r="K28" s="671"/>
      <c r="L28" s="671"/>
      <c r="M28" s="671"/>
      <c r="N28" s="671"/>
      <c r="O28" s="671"/>
      <c r="P28" s="671"/>
      <c r="Q28" s="671"/>
      <c r="R28" s="671"/>
      <c r="S28" s="671"/>
      <c r="T28" s="671"/>
      <c r="U28" s="671"/>
      <c r="V28" s="671"/>
      <c r="W28" s="671"/>
      <c r="X28" s="671"/>
      <c r="Y28" s="334"/>
      <c r="Z28" s="55"/>
      <c r="AA28" s="232" t="s">
        <v>112</v>
      </c>
      <c r="AB28" s="232"/>
      <c r="AC28" s="51" t="s">
        <v>9</v>
      </c>
      <c r="AD28" s="51"/>
      <c r="AE28" s="51"/>
      <c r="AF28" s="51"/>
      <c r="AG28" s="51"/>
      <c r="AH28" s="51"/>
      <c r="AI28" s="51"/>
      <c r="AJ28" s="51"/>
      <c r="AK28" s="51"/>
      <c r="AL28" s="51"/>
      <c r="AM28" s="51"/>
      <c r="AN28" s="51"/>
      <c r="AO28" s="89" t="s">
        <v>87</v>
      </c>
      <c r="AP28" s="334"/>
    </row>
    <row r="29" spans="1:42" x14ac:dyDescent="0.2">
      <c r="A29" s="232"/>
      <c r="B29" s="93"/>
      <c r="C29" s="334"/>
      <c r="D29" s="55"/>
      <c r="E29" s="671"/>
      <c r="F29" s="671"/>
      <c r="G29" s="671"/>
      <c r="H29" s="671"/>
      <c r="I29" s="671"/>
      <c r="J29" s="671"/>
      <c r="K29" s="671"/>
      <c r="L29" s="671"/>
      <c r="M29" s="671"/>
      <c r="N29" s="671"/>
      <c r="O29" s="671"/>
      <c r="P29" s="671"/>
      <c r="Q29" s="671"/>
      <c r="R29" s="671"/>
      <c r="S29" s="671"/>
      <c r="T29" s="671"/>
      <c r="U29" s="671"/>
      <c r="V29" s="671"/>
      <c r="W29" s="671"/>
      <c r="X29" s="671"/>
      <c r="Y29" s="334"/>
      <c r="Z29" s="55"/>
      <c r="AA29" s="232" t="s">
        <v>113</v>
      </c>
      <c r="AB29" s="232"/>
      <c r="AC29" s="51" t="s">
        <v>9</v>
      </c>
      <c r="AD29" s="51"/>
      <c r="AE29" s="51"/>
      <c r="AF29" s="51"/>
      <c r="AG29" s="51"/>
      <c r="AH29" s="51"/>
      <c r="AI29" s="51"/>
      <c r="AJ29" s="51"/>
      <c r="AK29" s="51"/>
      <c r="AL29" s="51"/>
      <c r="AM29" s="51"/>
      <c r="AN29" s="51"/>
      <c r="AO29" s="89" t="s">
        <v>89</v>
      </c>
      <c r="AP29" s="334"/>
    </row>
    <row r="30" spans="1:42" x14ac:dyDescent="0.2">
      <c r="A30" s="232"/>
      <c r="B30" s="93"/>
      <c r="C30" s="334"/>
      <c r="D30" s="55"/>
      <c r="E30" s="671"/>
      <c r="F30" s="671"/>
      <c r="G30" s="671"/>
      <c r="H30" s="671"/>
      <c r="I30" s="671"/>
      <c r="J30" s="671"/>
      <c r="K30" s="671"/>
      <c r="L30" s="671"/>
      <c r="M30" s="671"/>
      <c r="N30" s="671"/>
      <c r="O30" s="671"/>
      <c r="P30" s="671"/>
      <c r="Q30" s="671"/>
      <c r="R30" s="671"/>
      <c r="S30" s="671"/>
      <c r="T30" s="671"/>
      <c r="U30" s="671"/>
      <c r="V30" s="671"/>
      <c r="W30" s="671"/>
      <c r="X30" s="671"/>
      <c r="Y30" s="334"/>
      <c r="Z30" s="55"/>
      <c r="AA30" s="232"/>
      <c r="AB30" s="232"/>
      <c r="AC30" s="51"/>
      <c r="AD30" s="51"/>
      <c r="AE30" s="51"/>
      <c r="AF30" s="51"/>
      <c r="AG30" s="51"/>
      <c r="AH30" s="51"/>
      <c r="AI30" s="51"/>
      <c r="AJ30" s="51"/>
      <c r="AK30" s="51"/>
      <c r="AL30" s="51"/>
      <c r="AM30" s="51"/>
      <c r="AN30" s="51"/>
      <c r="AO30" s="89"/>
      <c r="AP30" s="334"/>
    </row>
    <row r="31" spans="1:42" x14ac:dyDescent="0.2">
      <c r="A31" s="232"/>
      <c r="B31" s="328"/>
      <c r="C31" s="334"/>
      <c r="D31" s="55"/>
      <c r="E31" s="671"/>
      <c r="F31" s="671"/>
      <c r="G31" s="671"/>
      <c r="H31" s="671"/>
      <c r="I31" s="671"/>
      <c r="J31" s="671"/>
      <c r="K31" s="671"/>
      <c r="L31" s="671"/>
      <c r="M31" s="671"/>
      <c r="N31" s="671"/>
      <c r="O31" s="671"/>
      <c r="P31" s="671"/>
      <c r="Q31" s="671"/>
      <c r="R31" s="671"/>
      <c r="S31" s="671"/>
      <c r="T31" s="671"/>
      <c r="U31" s="671"/>
      <c r="V31" s="671"/>
      <c r="W31" s="671"/>
      <c r="X31" s="671"/>
      <c r="Y31" s="334"/>
      <c r="Z31" s="55"/>
      <c r="AA31" s="232"/>
      <c r="AB31" s="232"/>
      <c r="AC31" s="232"/>
      <c r="AD31" s="232"/>
      <c r="AE31" s="232"/>
      <c r="AF31" s="232"/>
      <c r="AG31" s="232"/>
      <c r="AH31" s="232"/>
      <c r="AI31" s="232"/>
      <c r="AJ31" s="232"/>
      <c r="AK31" s="232"/>
      <c r="AL31" s="232"/>
      <c r="AM31" s="232"/>
      <c r="AN31" s="232"/>
      <c r="AO31" s="88"/>
      <c r="AP31" s="334"/>
    </row>
    <row r="32" spans="1:42" ht="6" customHeight="1" x14ac:dyDescent="0.2">
      <c r="A32" s="91"/>
      <c r="B32" s="90"/>
      <c r="C32" s="52"/>
      <c r="D32" s="28"/>
      <c r="E32" s="91"/>
      <c r="F32" s="91"/>
      <c r="G32" s="91"/>
      <c r="H32" s="91"/>
      <c r="I32" s="91"/>
      <c r="J32" s="91"/>
      <c r="K32" s="91"/>
      <c r="L32" s="91"/>
      <c r="M32" s="91"/>
      <c r="N32" s="91"/>
      <c r="O32" s="91"/>
      <c r="P32" s="91"/>
      <c r="Q32" s="91"/>
      <c r="R32" s="91"/>
      <c r="S32" s="91"/>
      <c r="T32" s="91"/>
      <c r="U32" s="91"/>
      <c r="V32" s="91"/>
      <c r="W32" s="91"/>
      <c r="X32" s="91"/>
      <c r="Y32" s="52"/>
      <c r="Z32" s="28"/>
      <c r="AA32" s="91"/>
      <c r="AB32" s="91"/>
      <c r="AC32" s="91"/>
      <c r="AD32" s="91"/>
      <c r="AE32" s="91"/>
      <c r="AF32" s="91"/>
      <c r="AG32" s="91"/>
      <c r="AH32" s="91"/>
      <c r="AI32" s="91"/>
      <c r="AJ32" s="91"/>
      <c r="AK32" s="91"/>
      <c r="AL32" s="91"/>
      <c r="AM32" s="91"/>
      <c r="AN32" s="91"/>
      <c r="AO32" s="92"/>
      <c r="AP32" s="52"/>
    </row>
    <row r="33" spans="1:42" ht="6" customHeight="1" x14ac:dyDescent="0.2">
      <c r="A33" s="18"/>
      <c r="B33" s="326"/>
      <c r="C33" s="50"/>
      <c r="D33" s="29"/>
      <c r="E33" s="18"/>
      <c r="F33" s="18"/>
      <c r="G33" s="18"/>
      <c r="H33" s="18"/>
      <c r="I33" s="18"/>
      <c r="J33" s="18"/>
      <c r="K33" s="18"/>
      <c r="L33" s="18"/>
      <c r="M33" s="18"/>
      <c r="N33" s="18"/>
      <c r="O33" s="18"/>
      <c r="P33" s="18"/>
      <c r="Q33" s="18"/>
      <c r="R33" s="18"/>
      <c r="S33" s="18"/>
      <c r="T33" s="18"/>
      <c r="U33" s="18"/>
      <c r="V33" s="18"/>
      <c r="W33" s="18"/>
      <c r="X33" s="18"/>
      <c r="Y33" s="50"/>
      <c r="Z33" s="29"/>
      <c r="AA33" s="18"/>
      <c r="AB33" s="18"/>
      <c r="AC33" s="18"/>
      <c r="AD33" s="18"/>
      <c r="AE33" s="18"/>
      <c r="AF33" s="18"/>
      <c r="AG33" s="18"/>
      <c r="AH33" s="18"/>
      <c r="AI33" s="18"/>
      <c r="AJ33" s="18"/>
      <c r="AK33" s="18"/>
      <c r="AL33" s="18"/>
      <c r="AM33" s="18"/>
      <c r="AN33" s="18"/>
      <c r="AO33" s="26"/>
      <c r="AP33" s="50"/>
    </row>
    <row r="34" spans="1:42" ht="11.25" customHeight="1" x14ac:dyDescent="0.2">
      <c r="A34" s="232"/>
      <c r="B34" s="328" t="s">
        <v>268</v>
      </c>
      <c r="C34" s="334"/>
      <c r="D34" s="55"/>
      <c r="E34" s="671" t="str">
        <f ca="1">VLOOKUP(CONCATENATE($B$4&amp;"-"&amp;INDIRECT(ADDRESS(ROW(),COLUMN()-3))),Language_Translations,MATCH(Language_Selected,Language_Options,0),FALSE)</f>
        <v xml:space="preserve">Pill.
PROBE: Women can take a pill every day to avoid becoming pregnant. </v>
      </c>
      <c r="F34" s="671"/>
      <c r="G34" s="671"/>
      <c r="H34" s="671"/>
      <c r="I34" s="671"/>
      <c r="J34" s="671"/>
      <c r="K34" s="671"/>
      <c r="L34" s="671"/>
      <c r="M34" s="671"/>
      <c r="N34" s="671"/>
      <c r="O34" s="671"/>
      <c r="P34" s="671"/>
      <c r="Q34" s="671"/>
      <c r="R34" s="671"/>
      <c r="S34" s="671"/>
      <c r="T34" s="671"/>
      <c r="U34" s="671"/>
      <c r="V34" s="671"/>
      <c r="W34" s="671"/>
      <c r="X34" s="671"/>
      <c r="Y34" s="334"/>
      <c r="Z34" s="55"/>
      <c r="AA34" s="232" t="s">
        <v>112</v>
      </c>
      <c r="AB34" s="232"/>
      <c r="AC34" s="51" t="s">
        <v>9</v>
      </c>
      <c r="AD34" s="51"/>
      <c r="AE34" s="51"/>
      <c r="AF34" s="51"/>
      <c r="AG34" s="51"/>
      <c r="AH34" s="51"/>
      <c r="AI34" s="51"/>
      <c r="AJ34" s="51"/>
      <c r="AK34" s="51"/>
      <c r="AL34" s="51"/>
      <c r="AM34" s="51"/>
      <c r="AN34" s="51"/>
      <c r="AO34" s="89" t="s">
        <v>87</v>
      </c>
      <c r="AP34" s="334"/>
    </row>
    <row r="35" spans="1:42" ht="11.25" customHeight="1" x14ac:dyDescent="0.2">
      <c r="A35" s="232"/>
      <c r="B35" s="328"/>
      <c r="C35" s="334"/>
      <c r="D35" s="55"/>
      <c r="E35" s="671"/>
      <c r="F35" s="671"/>
      <c r="G35" s="671"/>
      <c r="H35" s="671"/>
      <c r="I35" s="671"/>
      <c r="J35" s="671"/>
      <c r="K35" s="671"/>
      <c r="L35" s="671"/>
      <c r="M35" s="671"/>
      <c r="N35" s="671"/>
      <c r="O35" s="671"/>
      <c r="P35" s="671"/>
      <c r="Q35" s="671"/>
      <c r="R35" s="671"/>
      <c r="S35" s="671"/>
      <c r="T35" s="671"/>
      <c r="U35" s="671"/>
      <c r="V35" s="671"/>
      <c r="W35" s="671"/>
      <c r="X35" s="671"/>
      <c r="Y35" s="334"/>
      <c r="Z35" s="55"/>
      <c r="AA35" s="232" t="s">
        <v>113</v>
      </c>
      <c r="AB35" s="232"/>
      <c r="AC35" s="51" t="s">
        <v>9</v>
      </c>
      <c r="AD35" s="51"/>
      <c r="AE35" s="51"/>
      <c r="AF35" s="51"/>
      <c r="AG35" s="51"/>
      <c r="AH35" s="51"/>
      <c r="AI35" s="51"/>
      <c r="AJ35" s="51"/>
      <c r="AK35" s="51"/>
      <c r="AL35" s="51"/>
      <c r="AM35" s="51"/>
      <c r="AN35" s="51"/>
      <c r="AO35" s="89" t="s">
        <v>89</v>
      </c>
      <c r="AP35" s="334"/>
    </row>
    <row r="36" spans="1:42" x14ac:dyDescent="0.2">
      <c r="A36" s="232"/>
      <c r="B36" s="93"/>
      <c r="C36" s="334"/>
      <c r="D36" s="55"/>
      <c r="E36" s="671"/>
      <c r="F36" s="671"/>
      <c r="G36" s="671"/>
      <c r="H36" s="671"/>
      <c r="I36" s="671"/>
      <c r="J36" s="671"/>
      <c r="K36" s="671"/>
      <c r="L36" s="671"/>
      <c r="M36" s="671"/>
      <c r="N36" s="671"/>
      <c r="O36" s="671"/>
      <c r="P36" s="671"/>
      <c r="Q36" s="671"/>
      <c r="R36" s="671"/>
      <c r="S36" s="671"/>
      <c r="T36" s="671"/>
      <c r="U36" s="671"/>
      <c r="V36" s="671"/>
      <c r="W36" s="671"/>
      <c r="X36" s="671"/>
      <c r="Y36" s="334"/>
      <c r="Z36" s="55"/>
      <c r="AP36" s="334"/>
    </row>
    <row r="37" spans="1:42" ht="6" customHeight="1" x14ac:dyDescent="0.2">
      <c r="A37" s="91"/>
      <c r="B37" s="90"/>
      <c r="C37" s="52"/>
      <c r="D37" s="28"/>
      <c r="E37" s="91"/>
      <c r="F37" s="91"/>
      <c r="G37" s="91"/>
      <c r="H37" s="91"/>
      <c r="I37" s="91"/>
      <c r="J37" s="91"/>
      <c r="K37" s="91"/>
      <c r="L37" s="91"/>
      <c r="M37" s="91"/>
      <c r="N37" s="91"/>
      <c r="O37" s="91"/>
      <c r="P37" s="91"/>
      <c r="Q37" s="91"/>
      <c r="R37" s="91"/>
      <c r="S37" s="91"/>
      <c r="T37" s="91"/>
      <c r="U37" s="91"/>
      <c r="V37" s="91"/>
      <c r="W37" s="91"/>
      <c r="X37" s="91"/>
      <c r="Y37" s="52"/>
      <c r="Z37" s="28"/>
      <c r="AA37" s="91"/>
      <c r="AB37" s="91"/>
      <c r="AC37" s="91"/>
      <c r="AD37" s="91"/>
      <c r="AE37" s="91"/>
      <c r="AF37" s="91"/>
      <c r="AG37" s="91"/>
      <c r="AH37" s="91"/>
      <c r="AI37" s="91"/>
      <c r="AJ37" s="91"/>
      <c r="AK37" s="91"/>
      <c r="AL37" s="91"/>
      <c r="AM37" s="91"/>
      <c r="AN37" s="91"/>
      <c r="AO37" s="92"/>
      <c r="AP37" s="52"/>
    </row>
    <row r="38" spans="1:42" ht="6" customHeight="1" x14ac:dyDescent="0.2">
      <c r="A38" s="18"/>
      <c r="B38" s="326"/>
      <c r="C38" s="50"/>
      <c r="D38" s="29"/>
      <c r="E38" s="18"/>
      <c r="F38" s="18"/>
      <c r="G38" s="18"/>
      <c r="H38" s="18"/>
      <c r="I38" s="18"/>
      <c r="J38" s="18"/>
      <c r="K38" s="18"/>
      <c r="L38" s="18"/>
      <c r="M38" s="18"/>
      <c r="N38" s="18"/>
      <c r="O38" s="18"/>
      <c r="P38" s="18"/>
      <c r="Q38" s="18"/>
      <c r="R38" s="18"/>
      <c r="S38" s="18"/>
      <c r="T38" s="18"/>
      <c r="U38" s="18"/>
      <c r="V38" s="18"/>
      <c r="W38" s="18"/>
      <c r="X38" s="18"/>
      <c r="Y38" s="50"/>
      <c r="Z38" s="29"/>
      <c r="AA38" s="18"/>
      <c r="AB38" s="18"/>
      <c r="AC38" s="18"/>
      <c r="AD38" s="18"/>
      <c r="AE38" s="18"/>
      <c r="AF38" s="18"/>
      <c r="AG38" s="18"/>
      <c r="AH38" s="18"/>
      <c r="AI38" s="18"/>
      <c r="AJ38" s="18"/>
      <c r="AK38" s="18"/>
      <c r="AL38" s="18"/>
      <c r="AM38" s="18"/>
      <c r="AN38" s="18"/>
      <c r="AO38" s="26"/>
      <c r="AP38" s="50"/>
    </row>
    <row r="39" spans="1:42" ht="11.25" customHeight="1" x14ac:dyDescent="0.2">
      <c r="A39" s="232"/>
      <c r="B39" s="328" t="s">
        <v>269</v>
      </c>
      <c r="C39" s="334"/>
      <c r="D39" s="55"/>
      <c r="E39" s="671" t="str">
        <f ca="1">VLOOKUP(CONCATENATE($B$4&amp;"-"&amp;INDIRECT(ADDRESS(ROW(),COLUMN()-3))),Language_Translations,MATCH(Language_Selected,Language_Options,0),FALSE)</f>
        <v>Condom.
PROBE: Men can put a rubber sheath on their penis before sexual intercourse.</v>
      </c>
      <c r="F39" s="671"/>
      <c r="G39" s="671"/>
      <c r="H39" s="671"/>
      <c r="I39" s="671"/>
      <c r="J39" s="671"/>
      <c r="K39" s="671"/>
      <c r="L39" s="671"/>
      <c r="M39" s="671"/>
      <c r="N39" s="671"/>
      <c r="O39" s="671"/>
      <c r="P39" s="671"/>
      <c r="Q39" s="671"/>
      <c r="R39" s="671"/>
      <c r="S39" s="671"/>
      <c r="T39" s="671"/>
      <c r="U39" s="671"/>
      <c r="V39" s="671"/>
      <c r="W39" s="671"/>
      <c r="X39" s="671"/>
      <c r="Y39" s="334"/>
      <c r="Z39" s="55"/>
      <c r="AA39" s="232" t="s">
        <v>112</v>
      </c>
      <c r="AB39" s="232"/>
      <c r="AC39" s="51" t="s">
        <v>9</v>
      </c>
      <c r="AD39" s="51"/>
      <c r="AE39" s="51"/>
      <c r="AF39" s="51"/>
      <c r="AG39" s="51"/>
      <c r="AH39" s="51"/>
      <c r="AI39" s="51"/>
      <c r="AJ39" s="51"/>
      <c r="AK39" s="51"/>
      <c r="AL39" s="51"/>
      <c r="AM39" s="51"/>
      <c r="AN39" s="51"/>
      <c r="AO39" s="89" t="s">
        <v>87</v>
      </c>
      <c r="AP39" s="334"/>
    </row>
    <row r="40" spans="1:42" ht="11.25" customHeight="1" x14ac:dyDescent="0.2">
      <c r="A40" s="232"/>
      <c r="B40" s="328"/>
      <c r="C40" s="334"/>
      <c r="D40" s="55"/>
      <c r="E40" s="671"/>
      <c r="F40" s="671"/>
      <c r="G40" s="671"/>
      <c r="H40" s="671"/>
      <c r="I40" s="671"/>
      <c r="J40" s="671"/>
      <c r="K40" s="671"/>
      <c r="L40" s="671"/>
      <c r="M40" s="671"/>
      <c r="N40" s="671"/>
      <c r="O40" s="671"/>
      <c r="P40" s="671"/>
      <c r="Q40" s="671"/>
      <c r="R40" s="671"/>
      <c r="S40" s="671"/>
      <c r="T40" s="671"/>
      <c r="U40" s="671"/>
      <c r="V40" s="671"/>
      <c r="W40" s="671"/>
      <c r="X40" s="671"/>
      <c r="Y40" s="334"/>
      <c r="Z40" s="55"/>
      <c r="AA40" s="232" t="s">
        <v>113</v>
      </c>
      <c r="AB40" s="232"/>
      <c r="AC40" s="51" t="s">
        <v>9</v>
      </c>
      <c r="AD40" s="51"/>
      <c r="AE40" s="51"/>
      <c r="AF40" s="51"/>
      <c r="AG40" s="51"/>
      <c r="AH40" s="51"/>
      <c r="AI40" s="51"/>
      <c r="AJ40" s="51"/>
      <c r="AK40" s="51"/>
      <c r="AL40" s="51"/>
      <c r="AM40" s="51"/>
      <c r="AN40" s="51"/>
      <c r="AO40" s="89" t="s">
        <v>89</v>
      </c>
      <c r="AP40" s="334"/>
    </row>
    <row r="41" spans="1:42" x14ac:dyDescent="0.2">
      <c r="A41" s="232"/>
      <c r="B41" s="93"/>
      <c r="C41" s="334"/>
      <c r="D41" s="55"/>
      <c r="E41" s="671"/>
      <c r="F41" s="671"/>
      <c r="G41" s="671"/>
      <c r="H41" s="671"/>
      <c r="I41" s="671"/>
      <c r="J41" s="671"/>
      <c r="K41" s="671"/>
      <c r="L41" s="671"/>
      <c r="M41" s="671"/>
      <c r="N41" s="671"/>
      <c r="O41" s="671"/>
      <c r="P41" s="671"/>
      <c r="Q41" s="671"/>
      <c r="R41" s="671"/>
      <c r="S41" s="671"/>
      <c r="T41" s="671"/>
      <c r="U41" s="671"/>
      <c r="V41" s="671"/>
      <c r="W41" s="671"/>
      <c r="X41" s="671"/>
      <c r="Y41" s="334"/>
      <c r="Z41" s="55"/>
      <c r="AP41" s="334"/>
    </row>
    <row r="42" spans="1:42" ht="6" customHeight="1" x14ac:dyDescent="0.2">
      <c r="A42" s="91"/>
      <c r="B42" s="90"/>
      <c r="C42" s="52"/>
      <c r="D42" s="28"/>
      <c r="E42" s="91"/>
      <c r="F42" s="91"/>
      <c r="G42" s="91"/>
      <c r="H42" s="91"/>
      <c r="I42" s="91"/>
      <c r="J42" s="91"/>
      <c r="K42" s="91"/>
      <c r="L42" s="91"/>
      <c r="M42" s="91"/>
      <c r="N42" s="91"/>
      <c r="O42" s="91"/>
      <c r="P42" s="91"/>
      <c r="Q42" s="91"/>
      <c r="R42" s="91"/>
      <c r="S42" s="91"/>
      <c r="T42" s="91"/>
      <c r="U42" s="91"/>
      <c r="V42" s="91"/>
      <c r="W42" s="91"/>
      <c r="X42" s="91"/>
      <c r="Y42" s="52"/>
      <c r="Z42" s="28"/>
      <c r="AA42" s="91"/>
      <c r="AB42" s="91"/>
      <c r="AC42" s="91"/>
      <c r="AD42" s="91"/>
      <c r="AE42" s="91"/>
      <c r="AF42" s="91"/>
      <c r="AG42" s="91"/>
      <c r="AH42" s="91"/>
      <c r="AI42" s="91"/>
      <c r="AJ42" s="91"/>
      <c r="AK42" s="91"/>
      <c r="AL42" s="91"/>
      <c r="AM42" s="91"/>
      <c r="AN42" s="91"/>
      <c r="AO42" s="92"/>
      <c r="AP42" s="52"/>
    </row>
    <row r="43" spans="1:42" ht="6" customHeight="1" x14ac:dyDescent="0.2">
      <c r="A43" s="18"/>
      <c r="B43" s="326"/>
      <c r="C43" s="50"/>
      <c r="D43" s="29"/>
      <c r="E43" s="18"/>
      <c r="F43" s="18"/>
      <c r="G43" s="18"/>
      <c r="H43" s="18"/>
      <c r="I43" s="18"/>
      <c r="J43" s="18"/>
      <c r="K43" s="18"/>
      <c r="L43" s="18"/>
      <c r="M43" s="18"/>
      <c r="N43" s="18"/>
      <c r="O43" s="18"/>
      <c r="P43" s="18"/>
      <c r="Q43" s="18"/>
      <c r="R43" s="18"/>
      <c r="S43" s="18"/>
      <c r="T43" s="18"/>
      <c r="U43" s="18"/>
      <c r="V43" s="18"/>
      <c r="W43" s="18"/>
      <c r="X43" s="18"/>
      <c r="Y43" s="50"/>
      <c r="Z43" s="29"/>
      <c r="AA43" s="18"/>
      <c r="AB43" s="18"/>
      <c r="AC43" s="18"/>
      <c r="AD43" s="18"/>
      <c r="AE43" s="18"/>
      <c r="AF43" s="18"/>
      <c r="AG43" s="18"/>
      <c r="AH43" s="18"/>
      <c r="AI43" s="18"/>
      <c r="AJ43" s="18"/>
      <c r="AK43" s="18"/>
      <c r="AL43" s="18"/>
      <c r="AM43" s="18"/>
      <c r="AN43" s="18"/>
      <c r="AO43" s="26"/>
      <c r="AP43" s="50"/>
    </row>
    <row r="44" spans="1:42" ht="11.25" customHeight="1" x14ac:dyDescent="0.2">
      <c r="A44" s="232"/>
      <c r="B44" s="328" t="s">
        <v>270</v>
      </c>
      <c r="C44" s="334"/>
      <c r="D44" s="55"/>
      <c r="E44" s="671" t="str">
        <f ca="1">VLOOKUP(CONCATENATE($B$4&amp;"-"&amp;INDIRECT(ADDRESS(ROW(),COLUMN()-3))),Language_Translations,MATCH(Language_Selected,Language_Options,0),FALSE)</f>
        <v>Female Condom.
PROBE: Women can place a sheath in their vagina before sexual intercourse.</v>
      </c>
      <c r="F44" s="671"/>
      <c r="G44" s="671"/>
      <c r="H44" s="671"/>
      <c r="I44" s="671"/>
      <c r="J44" s="671"/>
      <c r="K44" s="671"/>
      <c r="L44" s="671"/>
      <c r="M44" s="671"/>
      <c r="N44" s="671"/>
      <c r="O44" s="671"/>
      <c r="P44" s="671"/>
      <c r="Q44" s="671"/>
      <c r="R44" s="671"/>
      <c r="S44" s="671"/>
      <c r="T44" s="671"/>
      <c r="U44" s="671"/>
      <c r="V44" s="671"/>
      <c r="W44" s="671"/>
      <c r="X44" s="671"/>
      <c r="Y44" s="334"/>
      <c r="Z44" s="55"/>
      <c r="AA44" s="232" t="s">
        <v>112</v>
      </c>
      <c r="AB44" s="232"/>
      <c r="AC44" s="51" t="s">
        <v>9</v>
      </c>
      <c r="AD44" s="51"/>
      <c r="AE44" s="51"/>
      <c r="AF44" s="51"/>
      <c r="AG44" s="51"/>
      <c r="AH44" s="51"/>
      <c r="AI44" s="51"/>
      <c r="AJ44" s="51"/>
      <c r="AK44" s="51"/>
      <c r="AL44" s="51"/>
      <c r="AM44" s="51"/>
      <c r="AN44" s="51"/>
      <c r="AO44" s="89" t="s">
        <v>87</v>
      </c>
      <c r="AP44" s="334"/>
    </row>
    <row r="45" spans="1:42" ht="11.25" customHeight="1" x14ac:dyDescent="0.2">
      <c r="A45" s="232"/>
      <c r="B45" s="328"/>
      <c r="C45" s="334"/>
      <c r="D45" s="55"/>
      <c r="E45" s="671"/>
      <c r="F45" s="671"/>
      <c r="G45" s="671"/>
      <c r="H45" s="671"/>
      <c r="I45" s="671"/>
      <c r="J45" s="671"/>
      <c r="K45" s="671"/>
      <c r="L45" s="671"/>
      <c r="M45" s="671"/>
      <c r="N45" s="671"/>
      <c r="O45" s="671"/>
      <c r="P45" s="671"/>
      <c r="Q45" s="671"/>
      <c r="R45" s="671"/>
      <c r="S45" s="671"/>
      <c r="T45" s="671"/>
      <c r="U45" s="671"/>
      <c r="V45" s="671"/>
      <c r="W45" s="671"/>
      <c r="X45" s="671"/>
      <c r="Y45" s="334"/>
      <c r="Z45" s="55"/>
      <c r="AA45" s="232" t="s">
        <v>113</v>
      </c>
      <c r="AB45" s="232"/>
      <c r="AC45" s="51" t="s">
        <v>9</v>
      </c>
      <c r="AD45" s="51"/>
      <c r="AE45" s="51"/>
      <c r="AF45" s="51"/>
      <c r="AG45" s="51"/>
      <c r="AH45" s="51"/>
      <c r="AI45" s="51"/>
      <c r="AJ45" s="51"/>
      <c r="AK45" s="51"/>
      <c r="AL45" s="51"/>
      <c r="AM45" s="51"/>
      <c r="AN45" s="51"/>
      <c r="AO45" s="89" t="s">
        <v>89</v>
      </c>
      <c r="AP45" s="334"/>
    </row>
    <row r="46" spans="1:42" x14ac:dyDescent="0.2">
      <c r="A46" s="232"/>
      <c r="B46" s="93"/>
      <c r="C46" s="334"/>
      <c r="D46" s="55"/>
      <c r="E46" s="671"/>
      <c r="F46" s="671"/>
      <c r="G46" s="671"/>
      <c r="H46" s="671"/>
      <c r="I46" s="671"/>
      <c r="J46" s="671"/>
      <c r="K46" s="671"/>
      <c r="L46" s="671"/>
      <c r="M46" s="671"/>
      <c r="N46" s="671"/>
      <c r="O46" s="671"/>
      <c r="P46" s="671"/>
      <c r="Q46" s="671"/>
      <c r="R46" s="671"/>
      <c r="S46" s="671"/>
      <c r="T46" s="671"/>
      <c r="U46" s="671"/>
      <c r="V46" s="671"/>
      <c r="W46" s="671"/>
      <c r="X46" s="671"/>
      <c r="Y46" s="334"/>
      <c r="Z46" s="55"/>
      <c r="AP46" s="334"/>
    </row>
    <row r="47" spans="1:42" ht="6" customHeight="1" x14ac:dyDescent="0.2">
      <c r="A47" s="91"/>
      <c r="B47" s="90"/>
      <c r="C47" s="52"/>
      <c r="D47" s="28"/>
      <c r="E47" s="91"/>
      <c r="F47" s="91"/>
      <c r="G47" s="91"/>
      <c r="H47" s="91"/>
      <c r="I47" s="91"/>
      <c r="J47" s="91"/>
      <c r="K47" s="91"/>
      <c r="L47" s="91"/>
      <c r="M47" s="91"/>
      <c r="N47" s="91"/>
      <c r="O47" s="91"/>
      <c r="P47" s="91"/>
      <c r="Q47" s="91"/>
      <c r="R47" s="91"/>
      <c r="S47" s="91"/>
      <c r="T47" s="91"/>
      <c r="U47" s="91"/>
      <c r="V47" s="91"/>
      <c r="W47" s="91"/>
      <c r="X47" s="91"/>
      <c r="Y47" s="52"/>
      <c r="Z47" s="28"/>
      <c r="AA47" s="91"/>
      <c r="AB47" s="91"/>
      <c r="AC47" s="91"/>
      <c r="AD47" s="91"/>
      <c r="AE47" s="91"/>
      <c r="AF47" s="91"/>
      <c r="AG47" s="91"/>
      <c r="AH47" s="91"/>
      <c r="AI47" s="91"/>
      <c r="AJ47" s="91"/>
      <c r="AK47" s="91"/>
      <c r="AL47" s="91"/>
      <c r="AM47" s="91"/>
      <c r="AN47" s="91"/>
      <c r="AO47" s="92"/>
      <c r="AP47" s="52"/>
    </row>
    <row r="48" spans="1:42" ht="6" customHeight="1" x14ac:dyDescent="0.2">
      <c r="A48" s="18"/>
      <c r="B48" s="326"/>
      <c r="C48" s="50"/>
      <c r="D48" s="29"/>
      <c r="E48" s="18"/>
      <c r="F48" s="18"/>
      <c r="G48" s="18"/>
      <c r="H48" s="18"/>
      <c r="I48" s="18"/>
      <c r="J48" s="18"/>
      <c r="K48" s="18"/>
      <c r="L48" s="18"/>
      <c r="M48" s="18"/>
      <c r="N48" s="18"/>
      <c r="O48" s="18"/>
      <c r="P48" s="18"/>
      <c r="Q48" s="18"/>
      <c r="R48" s="18"/>
      <c r="S48" s="18"/>
      <c r="T48" s="18"/>
      <c r="U48" s="18"/>
      <c r="V48" s="18"/>
      <c r="W48" s="18"/>
      <c r="X48" s="18"/>
      <c r="Y48" s="50"/>
      <c r="Z48" s="29"/>
      <c r="AA48" s="18"/>
      <c r="AB48" s="18"/>
      <c r="AC48" s="18"/>
      <c r="AD48" s="18"/>
      <c r="AE48" s="18"/>
      <c r="AF48" s="18"/>
      <c r="AG48" s="18"/>
      <c r="AH48" s="18"/>
      <c r="AI48" s="18"/>
      <c r="AJ48" s="18"/>
      <c r="AK48" s="18"/>
      <c r="AL48" s="18"/>
      <c r="AM48" s="18"/>
      <c r="AN48" s="18"/>
      <c r="AO48" s="26"/>
      <c r="AP48" s="50"/>
    </row>
    <row r="49" spans="1:42" ht="11.25" customHeight="1" x14ac:dyDescent="0.2">
      <c r="A49" s="232"/>
      <c r="B49" s="93" t="s">
        <v>271</v>
      </c>
      <c r="C49" s="334"/>
      <c r="D49" s="55"/>
      <c r="E49" s="671" t="str">
        <f ca="1">VLOOKUP(CONCATENATE($B$4&amp;"-"&amp;INDIRECT(ADDRESS(ROW(),COLUMN()-3))),Language_Translations,MATCH(Language_Selected,Language_Options,0),FALSE)</f>
        <v>Emergency Contraception.
PROBE: As an emergency measure, within 3 days after they have unprotected sexual intercourse, women can take special pills to prevent pregnancy.</v>
      </c>
      <c r="F49" s="671"/>
      <c r="G49" s="671"/>
      <c r="H49" s="671"/>
      <c r="I49" s="671"/>
      <c r="J49" s="671"/>
      <c r="K49" s="671"/>
      <c r="L49" s="671"/>
      <c r="M49" s="671"/>
      <c r="N49" s="671"/>
      <c r="O49" s="671"/>
      <c r="P49" s="671"/>
      <c r="Q49" s="671"/>
      <c r="R49" s="671"/>
      <c r="S49" s="671"/>
      <c r="T49" s="671"/>
      <c r="U49" s="671"/>
      <c r="V49" s="671"/>
      <c r="W49" s="671"/>
      <c r="X49" s="671"/>
      <c r="Y49" s="334"/>
      <c r="Z49" s="55"/>
      <c r="AA49" s="232" t="s">
        <v>112</v>
      </c>
      <c r="AB49" s="232"/>
      <c r="AC49" s="51" t="s">
        <v>9</v>
      </c>
      <c r="AD49" s="51"/>
      <c r="AE49" s="51"/>
      <c r="AF49" s="51"/>
      <c r="AG49" s="51"/>
      <c r="AH49" s="51"/>
      <c r="AI49" s="51"/>
      <c r="AJ49" s="51"/>
      <c r="AK49" s="51"/>
      <c r="AL49" s="51"/>
      <c r="AM49" s="51"/>
      <c r="AN49" s="51"/>
      <c r="AO49" s="89" t="s">
        <v>87</v>
      </c>
      <c r="AP49" s="334"/>
    </row>
    <row r="50" spans="1:42" x14ac:dyDescent="0.2">
      <c r="A50" s="232"/>
      <c r="B50" s="93" t="s">
        <v>52</v>
      </c>
      <c r="C50" s="334"/>
      <c r="D50" s="55"/>
      <c r="E50" s="671"/>
      <c r="F50" s="671"/>
      <c r="G50" s="671"/>
      <c r="H50" s="671"/>
      <c r="I50" s="671"/>
      <c r="J50" s="671"/>
      <c r="K50" s="671"/>
      <c r="L50" s="671"/>
      <c r="M50" s="671"/>
      <c r="N50" s="671"/>
      <c r="O50" s="671"/>
      <c r="P50" s="671"/>
      <c r="Q50" s="671"/>
      <c r="R50" s="671"/>
      <c r="S50" s="671"/>
      <c r="T50" s="671"/>
      <c r="U50" s="671"/>
      <c r="V50" s="671"/>
      <c r="W50" s="671"/>
      <c r="X50" s="671"/>
      <c r="Y50" s="334"/>
      <c r="Z50" s="55"/>
      <c r="AA50" s="232" t="s">
        <v>113</v>
      </c>
      <c r="AB50" s="232"/>
      <c r="AC50" s="51" t="s">
        <v>9</v>
      </c>
      <c r="AD50" s="51"/>
      <c r="AE50" s="51"/>
      <c r="AF50" s="51"/>
      <c r="AG50" s="51"/>
      <c r="AH50" s="51"/>
      <c r="AI50" s="51"/>
      <c r="AJ50" s="51"/>
      <c r="AK50" s="51"/>
      <c r="AL50" s="51"/>
      <c r="AM50" s="51"/>
      <c r="AN50" s="51"/>
      <c r="AO50" s="89" t="s">
        <v>89</v>
      </c>
      <c r="AP50" s="334"/>
    </row>
    <row r="51" spans="1:42" x14ac:dyDescent="0.2">
      <c r="A51" s="232"/>
      <c r="B51" s="93"/>
      <c r="C51" s="334"/>
      <c r="D51" s="55"/>
      <c r="E51" s="671"/>
      <c r="F51" s="671"/>
      <c r="G51" s="671"/>
      <c r="H51" s="671"/>
      <c r="I51" s="671"/>
      <c r="J51" s="671"/>
      <c r="K51" s="671"/>
      <c r="L51" s="671"/>
      <c r="M51" s="671"/>
      <c r="N51" s="671"/>
      <c r="O51" s="671"/>
      <c r="P51" s="671"/>
      <c r="Q51" s="671"/>
      <c r="R51" s="671"/>
      <c r="S51" s="671"/>
      <c r="T51" s="671"/>
      <c r="U51" s="671"/>
      <c r="V51" s="671"/>
      <c r="W51" s="671"/>
      <c r="X51" s="671"/>
      <c r="Y51" s="334"/>
      <c r="Z51" s="55"/>
      <c r="AA51" s="232"/>
      <c r="AB51" s="232"/>
      <c r="AC51" s="51"/>
      <c r="AD51" s="51"/>
      <c r="AE51" s="51"/>
      <c r="AF51" s="51"/>
      <c r="AG51" s="51"/>
      <c r="AH51" s="51"/>
      <c r="AI51" s="51"/>
      <c r="AJ51" s="51"/>
      <c r="AK51" s="51"/>
      <c r="AL51" s="51"/>
      <c r="AM51" s="51"/>
      <c r="AN51" s="51"/>
      <c r="AO51" s="89"/>
      <c r="AP51" s="334"/>
    </row>
    <row r="52" spans="1:42" x14ac:dyDescent="0.2">
      <c r="A52" s="232"/>
      <c r="B52" s="328"/>
      <c r="C52" s="334"/>
      <c r="D52" s="55"/>
      <c r="E52" s="671"/>
      <c r="F52" s="671"/>
      <c r="G52" s="671"/>
      <c r="H52" s="671"/>
      <c r="I52" s="671"/>
      <c r="J52" s="671"/>
      <c r="K52" s="671"/>
      <c r="L52" s="671"/>
      <c r="M52" s="671"/>
      <c r="N52" s="671"/>
      <c r="O52" s="671"/>
      <c r="P52" s="671"/>
      <c r="Q52" s="671"/>
      <c r="R52" s="671"/>
      <c r="S52" s="671"/>
      <c r="T52" s="671"/>
      <c r="U52" s="671"/>
      <c r="V52" s="671"/>
      <c r="W52" s="671"/>
      <c r="X52" s="671"/>
      <c r="Y52" s="334"/>
      <c r="Z52" s="55"/>
      <c r="AA52" s="232"/>
      <c r="AB52" s="232"/>
      <c r="AC52" s="232"/>
      <c r="AD52" s="232"/>
      <c r="AE52" s="232"/>
      <c r="AF52" s="232"/>
      <c r="AG52" s="232"/>
      <c r="AH52" s="232"/>
      <c r="AI52" s="232"/>
      <c r="AJ52" s="232"/>
      <c r="AK52" s="232"/>
      <c r="AL52" s="232"/>
      <c r="AM52" s="232"/>
      <c r="AN52" s="232"/>
      <c r="AO52" s="88"/>
      <c r="AP52" s="334"/>
    </row>
    <row r="53" spans="1:42" ht="6" customHeight="1" x14ac:dyDescent="0.2">
      <c r="A53" s="91"/>
      <c r="B53" s="90"/>
      <c r="C53" s="52"/>
      <c r="D53" s="28"/>
      <c r="E53" s="91"/>
      <c r="F53" s="91"/>
      <c r="G53" s="91"/>
      <c r="H53" s="91"/>
      <c r="I53" s="91"/>
      <c r="J53" s="91"/>
      <c r="K53" s="91"/>
      <c r="L53" s="91"/>
      <c r="M53" s="91"/>
      <c r="N53" s="91"/>
      <c r="O53" s="91"/>
      <c r="P53" s="91"/>
      <c r="Q53" s="91"/>
      <c r="R53" s="91"/>
      <c r="S53" s="91"/>
      <c r="T53" s="91"/>
      <c r="U53" s="91"/>
      <c r="V53" s="91"/>
      <c r="W53" s="91"/>
      <c r="X53" s="91"/>
      <c r="Y53" s="52"/>
      <c r="Z53" s="28"/>
      <c r="AA53" s="91"/>
      <c r="AB53" s="91"/>
      <c r="AC53" s="91"/>
      <c r="AD53" s="91"/>
      <c r="AE53" s="91"/>
      <c r="AF53" s="91"/>
      <c r="AG53" s="91"/>
      <c r="AH53" s="91"/>
      <c r="AI53" s="91"/>
      <c r="AJ53" s="91"/>
      <c r="AK53" s="91"/>
      <c r="AL53" s="91"/>
      <c r="AM53" s="91"/>
      <c r="AN53" s="91"/>
      <c r="AO53" s="92"/>
      <c r="AP53" s="52"/>
    </row>
    <row r="54" spans="1:42" ht="6" customHeight="1" x14ac:dyDescent="0.2">
      <c r="A54" s="135"/>
      <c r="B54" s="348"/>
      <c r="C54" s="136"/>
      <c r="D54" s="29"/>
      <c r="E54" s="18"/>
      <c r="F54" s="18"/>
      <c r="G54" s="18"/>
      <c r="H54" s="18"/>
      <c r="I54" s="18"/>
      <c r="J54" s="18"/>
      <c r="K54" s="18"/>
      <c r="L54" s="18"/>
      <c r="M54" s="18"/>
      <c r="N54" s="18"/>
      <c r="O54" s="18"/>
      <c r="P54" s="18"/>
      <c r="Q54" s="18"/>
      <c r="R54" s="18"/>
      <c r="S54" s="18"/>
      <c r="T54" s="18"/>
      <c r="U54" s="18"/>
      <c r="V54" s="18"/>
      <c r="W54" s="18"/>
      <c r="X54" s="18"/>
      <c r="Y54" s="50"/>
      <c r="Z54" s="29"/>
      <c r="AA54" s="18"/>
      <c r="AB54" s="18"/>
      <c r="AC54" s="18"/>
      <c r="AD54" s="18"/>
      <c r="AE54" s="18"/>
      <c r="AF54" s="18"/>
      <c r="AG54" s="18"/>
      <c r="AH54" s="18"/>
      <c r="AI54" s="18"/>
      <c r="AJ54" s="18"/>
      <c r="AK54" s="18"/>
      <c r="AL54" s="18"/>
      <c r="AM54" s="18"/>
      <c r="AN54" s="18"/>
      <c r="AO54" s="26"/>
      <c r="AP54" s="50"/>
    </row>
    <row r="55" spans="1:42" ht="11.25" customHeight="1" x14ac:dyDescent="0.2">
      <c r="A55" s="262"/>
      <c r="B55" s="213" t="s">
        <v>272</v>
      </c>
      <c r="C55" s="131"/>
      <c r="D55" s="55"/>
      <c r="E55" s="671" t="str">
        <f ca="1">VLOOKUP(CONCATENATE($B$4&amp;"-"&amp;INDIRECT(ADDRESS(ROW(),COLUMN()-3))),Language_Translations,MATCH(Language_Selected,Language_Options,0),FALSE)</f>
        <v>Standard Days Method.
PROBE: A woman uses a string of colored beads to know the days she can get pregnant. On the days she can get pregnant, she uses a condom or does not have sexual intercourse.</v>
      </c>
      <c r="F55" s="671"/>
      <c r="G55" s="671"/>
      <c r="H55" s="671"/>
      <c r="I55" s="671"/>
      <c r="J55" s="671"/>
      <c r="K55" s="671"/>
      <c r="L55" s="671"/>
      <c r="M55" s="671"/>
      <c r="N55" s="671"/>
      <c r="O55" s="671"/>
      <c r="P55" s="671"/>
      <c r="Q55" s="671"/>
      <c r="R55" s="671"/>
      <c r="S55" s="671"/>
      <c r="T55" s="671"/>
      <c r="U55" s="671"/>
      <c r="V55" s="671"/>
      <c r="W55" s="671"/>
      <c r="X55" s="671"/>
      <c r="Y55" s="334"/>
      <c r="Z55" s="55"/>
      <c r="AA55" s="232" t="s">
        <v>112</v>
      </c>
      <c r="AB55" s="232"/>
      <c r="AC55" s="51" t="s">
        <v>9</v>
      </c>
      <c r="AD55" s="51"/>
      <c r="AE55" s="51"/>
      <c r="AF55" s="51"/>
      <c r="AG55" s="51"/>
      <c r="AH55" s="51"/>
      <c r="AI55" s="51"/>
      <c r="AJ55" s="51"/>
      <c r="AK55" s="51"/>
      <c r="AL55" s="51"/>
      <c r="AM55" s="51"/>
      <c r="AN55" s="51"/>
      <c r="AO55" s="89" t="s">
        <v>87</v>
      </c>
      <c r="AP55" s="334"/>
    </row>
    <row r="56" spans="1:42" x14ac:dyDescent="0.2">
      <c r="A56" s="262"/>
      <c r="B56" s="213" t="s">
        <v>93</v>
      </c>
      <c r="C56" s="131"/>
      <c r="D56" s="55"/>
      <c r="E56" s="671"/>
      <c r="F56" s="671"/>
      <c r="G56" s="671"/>
      <c r="H56" s="671"/>
      <c r="I56" s="671"/>
      <c r="J56" s="671"/>
      <c r="K56" s="671"/>
      <c r="L56" s="671"/>
      <c r="M56" s="671"/>
      <c r="N56" s="671"/>
      <c r="O56" s="671"/>
      <c r="P56" s="671"/>
      <c r="Q56" s="671"/>
      <c r="R56" s="671"/>
      <c r="S56" s="671"/>
      <c r="T56" s="671"/>
      <c r="U56" s="671"/>
      <c r="V56" s="671"/>
      <c r="W56" s="671"/>
      <c r="X56" s="671"/>
      <c r="Y56" s="334"/>
      <c r="Z56" s="55"/>
      <c r="AA56" s="232" t="s">
        <v>113</v>
      </c>
      <c r="AB56" s="232"/>
      <c r="AC56" s="51" t="s">
        <v>9</v>
      </c>
      <c r="AD56" s="51"/>
      <c r="AE56" s="51"/>
      <c r="AF56" s="51"/>
      <c r="AG56" s="51"/>
      <c r="AH56" s="51"/>
      <c r="AI56" s="51"/>
      <c r="AJ56" s="51"/>
      <c r="AK56" s="51"/>
      <c r="AL56" s="51"/>
      <c r="AM56" s="51"/>
      <c r="AN56" s="51"/>
      <c r="AO56" s="89" t="s">
        <v>89</v>
      </c>
      <c r="AP56" s="334"/>
    </row>
    <row r="57" spans="1:42" x14ac:dyDescent="0.2">
      <c r="A57" s="262"/>
      <c r="B57" s="130"/>
      <c r="C57" s="131"/>
      <c r="D57" s="55"/>
      <c r="E57" s="671"/>
      <c r="F57" s="671"/>
      <c r="G57" s="671"/>
      <c r="H57" s="671"/>
      <c r="I57" s="671"/>
      <c r="J57" s="671"/>
      <c r="K57" s="671"/>
      <c r="L57" s="671"/>
      <c r="M57" s="671"/>
      <c r="N57" s="671"/>
      <c r="O57" s="671"/>
      <c r="P57" s="671"/>
      <c r="Q57" s="671"/>
      <c r="R57" s="671"/>
      <c r="S57" s="671"/>
      <c r="T57" s="671"/>
      <c r="U57" s="671"/>
      <c r="V57" s="671"/>
      <c r="W57" s="671"/>
      <c r="X57" s="671"/>
      <c r="Y57" s="334"/>
      <c r="Z57" s="55"/>
      <c r="AA57" s="232"/>
      <c r="AB57" s="232"/>
      <c r="AC57" s="51"/>
      <c r="AD57" s="51"/>
      <c r="AE57" s="51"/>
      <c r="AF57" s="51"/>
      <c r="AG57" s="51"/>
      <c r="AH57" s="51"/>
      <c r="AI57" s="51"/>
      <c r="AJ57" s="51"/>
      <c r="AK57" s="51"/>
      <c r="AL57" s="51"/>
      <c r="AM57" s="51"/>
      <c r="AN57" s="51"/>
      <c r="AO57" s="89"/>
      <c r="AP57" s="334"/>
    </row>
    <row r="58" spans="1:42" x14ac:dyDescent="0.2">
      <c r="A58" s="262"/>
      <c r="B58" s="130"/>
      <c r="C58" s="131"/>
      <c r="D58" s="55"/>
      <c r="E58" s="671"/>
      <c r="F58" s="671"/>
      <c r="G58" s="671"/>
      <c r="H58" s="671"/>
      <c r="I58" s="671"/>
      <c r="J58" s="671"/>
      <c r="K58" s="671"/>
      <c r="L58" s="671"/>
      <c r="M58" s="671"/>
      <c r="N58" s="671"/>
      <c r="O58" s="671"/>
      <c r="P58" s="671"/>
      <c r="Q58" s="671"/>
      <c r="R58" s="671"/>
      <c r="S58" s="671"/>
      <c r="T58" s="671"/>
      <c r="U58" s="671"/>
      <c r="V58" s="671"/>
      <c r="W58" s="671"/>
      <c r="X58" s="671"/>
      <c r="Y58" s="334"/>
      <c r="Z58" s="55"/>
      <c r="AA58" s="232"/>
      <c r="AB58" s="232"/>
      <c r="AC58" s="232"/>
      <c r="AD58" s="232"/>
      <c r="AE58" s="232"/>
      <c r="AF58" s="232"/>
      <c r="AG58" s="232"/>
      <c r="AH58" s="232"/>
      <c r="AI58" s="232"/>
      <c r="AJ58" s="232"/>
      <c r="AK58" s="232"/>
      <c r="AL58" s="232"/>
      <c r="AM58" s="232"/>
      <c r="AN58" s="232"/>
      <c r="AO58" s="88"/>
      <c r="AP58" s="334"/>
    </row>
    <row r="59" spans="1:42" ht="6" customHeight="1" x14ac:dyDescent="0.2">
      <c r="A59" s="132"/>
      <c r="B59" s="379"/>
      <c r="C59" s="134"/>
      <c r="D59" s="28"/>
      <c r="E59" s="91"/>
      <c r="F59" s="91"/>
      <c r="G59" s="91"/>
      <c r="H59" s="91"/>
      <c r="I59" s="91"/>
      <c r="J59" s="91"/>
      <c r="K59" s="91"/>
      <c r="L59" s="91"/>
      <c r="M59" s="91"/>
      <c r="N59" s="91"/>
      <c r="O59" s="91"/>
      <c r="P59" s="91"/>
      <c r="Q59" s="91"/>
      <c r="R59" s="91"/>
      <c r="S59" s="91"/>
      <c r="T59" s="91"/>
      <c r="U59" s="91"/>
      <c r="V59" s="91"/>
      <c r="W59" s="91"/>
      <c r="X59" s="91"/>
      <c r="Y59" s="52"/>
      <c r="Z59" s="28"/>
      <c r="AA59" s="91"/>
      <c r="AB59" s="91"/>
      <c r="AC59" s="91"/>
      <c r="AD59" s="91"/>
      <c r="AE59" s="91"/>
      <c r="AF59" s="91"/>
      <c r="AG59" s="91"/>
      <c r="AH59" s="91"/>
      <c r="AI59" s="91"/>
      <c r="AJ59" s="91"/>
      <c r="AK59" s="91"/>
      <c r="AL59" s="91"/>
      <c r="AM59" s="91"/>
      <c r="AN59" s="91"/>
      <c r="AO59" s="92"/>
      <c r="AP59" s="52"/>
    </row>
    <row r="60" spans="1:42" ht="6" customHeight="1" x14ac:dyDescent="0.2">
      <c r="A60" s="135"/>
      <c r="B60" s="348"/>
      <c r="C60" s="136"/>
      <c r="D60" s="29"/>
      <c r="E60" s="18"/>
      <c r="F60" s="18"/>
      <c r="G60" s="18"/>
      <c r="H60" s="18"/>
      <c r="I60" s="18"/>
      <c r="J60" s="18"/>
      <c r="K60" s="18"/>
      <c r="L60" s="18"/>
      <c r="M60" s="18"/>
      <c r="N60" s="18"/>
      <c r="O60" s="18"/>
      <c r="P60" s="18"/>
      <c r="Q60" s="18"/>
      <c r="R60" s="18"/>
      <c r="S60" s="18"/>
      <c r="T60" s="18"/>
      <c r="U60" s="18"/>
      <c r="V60" s="18"/>
      <c r="W60" s="18"/>
      <c r="X60" s="18"/>
      <c r="Y60" s="50"/>
      <c r="Z60" s="29"/>
      <c r="AA60" s="18"/>
      <c r="AB60" s="18"/>
      <c r="AC60" s="18"/>
      <c r="AD60" s="18"/>
      <c r="AE60" s="18"/>
      <c r="AF60" s="18"/>
      <c r="AG60" s="18"/>
      <c r="AH60" s="18"/>
      <c r="AI60" s="18"/>
      <c r="AJ60" s="18"/>
      <c r="AK60" s="18"/>
      <c r="AL60" s="18"/>
      <c r="AM60" s="18"/>
      <c r="AN60" s="18"/>
      <c r="AO60" s="26"/>
      <c r="AP60" s="50"/>
    </row>
    <row r="61" spans="1:42" x14ac:dyDescent="0.2">
      <c r="A61" s="262"/>
      <c r="B61" s="213" t="s">
        <v>273</v>
      </c>
      <c r="C61" s="131"/>
      <c r="D61" s="55"/>
      <c r="E61" s="671" t="str">
        <f ca="1">VLOOKUP(CONCATENATE($B$4&amp;"-"&amp;INDIRECT(ADDRESS(ROW(),COLUMN()-3))),Language_Translations,MATCH(Language_Selected,Language_Options,0),FALSE)</f>
        <v>Lactational Amenorrhea Method (LAM).
PROBE: Up to 6 months after childbirth, before the menstrual period has returned, women use a method requiring frequent breastfeeding day and night.</v>
      </c>
      <c r="F61" s="671"/>
      <c r="G61" s="671"/>
      <c r="H61" s="671"/>
      <c r="I61" s="671"/>
      <c r="J61" s="671"/>
      <c r="K61" s="671"/>
      <c r="L61" s="671"/>
      <c r="M61" s="671"/>
      <c r="N61" s="671"/>
      <c r="O61" s="671"/>
      <c r="P61" s="671"/>
      <c r="Q61" s="671"/>
      <c r="R61" s="671"/>
      <c r="S61" s="671"/>
      <c r="T61" s="671"/>
      <c r="U61" s="671"/>
      <c r="V61" s="671"/>
      <c r="W61" s="671"/>
      <c r="X61" s="671"/>
      <c r="Y61" s="334"/>
      <c r="Z61" s="55"/>
      <c r="AA61" s="232" t="s">
        <v>112</v>
      </c>
      <c r="AB61" s="232"/>
      <c r="AC61" s="51" t="s">
        <v>9</v>
      </c>
      <c r="AD61" s="51"/>
      <c r="AE61" s="51"/>
      <c r="AF61" s="51"/>
      <c r="AG61" s="51"/>
      <c r="AH61" s="51"/>
      <c r="AI61" s="51"/>
      <c r="AJ61" s="51"/>
      <c r="AK61" s="51"/>
      <c r="AL61" s="51"/>
      <c r="AM61" s="51"/>
      <c r="AN61" s="51"/>
      <c r="AO61" s="89" t="s">
        <v>87</v>
      </c>
      <c r="AP61" s="334"/>
    </row>
    <row r="62" spans="1:42" ht="11.25" customHeight="1" x14ac:dyDescent="0.2">
      <c r="A62" s="262"/>
      <c r="B62" s="213" t="s">
        <v>115</v>
      </c>
      <c r="C62" s="131"/>
      <c r="D62" s="55"/>
      <c r="E62" s="671"/>
      <c r="F62" s="671"/>
      <c r="G62" s="671"/>
      <c r="H62" s="671"/>
      <c r="I62" s="671"/>
      <c r="J62" s="671"/>
      <c r="K62" s="671"/>
      <c r="L62" s="671"/>
      <c r="M62" s="671"/>
      <c r="N62" s="671"/>
      <c r="O62" s="671"/>
      <c r="P62" s="671"/>
      <c r="Q62" s="671"/>
      <c r="R62" s="671"/>
      <c r="S62" s="671"/>
      <c r="T62" s="671"/>
      <c r="U62" s="671"/>
      <c r="V62" s="671"/>
      <c r="W62" s="671"/>
      <c r="X62" s="671"/>
      <c r="Y62" s="334"/>
      <c r="Z62" s="55"/>
      <c r="AA62" s="232" t="s">
        <v>113</v>
      </c>
      <c r="AB62" s="232"/>
      <c r="AC62" s="51" t="s">
        <v>9</v>
      </c>
      <c r="AD62" s="51"/>
      <c r="AE62" s="51"/>
      <c r="AF62" s="51"/>
      <c r="AG62" s="51"/>
      <c r="AH62" s="51"/>
      <c r="AI62" s="51"/>
      <c r="AJ62" s="51"/>
      <c r="AK62" s="51"/>
      <c r="AL62" s="51"/>
      <c r="AM62" s="51"/>
      <c r="AN62" s="51"/>
      <c r="AO62" s="89" t="s">
        <v>89</v>
      </c>
      <c r="AP62" s="334"/>
    </row>
    <row r="63" spans="1:42" ht="11.25" customHeight="1" x14ac:dyDescent="0.2">
      <c r="A63" s="262"/>
      <c r="B63" s="213"/>
      <c r="C63" s="131"/>
      <c r="D63" s="55"/>
      <c r="E63" s="671"/>
      <c r="F63" s="671"/>
      <c r="G63" s="671"/>
      <c r="H63" s="671"/>
      <c r="I63" s="671"/>
      <c r="J63" s="671"/>
      <c r="K63" s="671"/>
      <c r="L63" s="671"/>
      <c r="M63" s="671"/>
      <c r="N63" s="671"/>
      <c r="O63" s="671"/>
      <c r="P63" s="671"/>
      <c r="Q63" s="671"/>
      <c r="R63" s="671"/>
      <c r="S63" s="671"/>
      <c r="T63" s="671"/>
      <c r="U63" s="671"/>
      <c r="V63" s="671"/>
      <c r="W63" s="671"/>
      <c r="X63" s="671"/>
      <c r="Y63" s="334"/>
      <c r="Z63" s="55"/>
      <c r="AP63" s="334"/>
    </row>
    <row r="64" spans="1:42" ht="11.25" customHeight="1" x14ac:dyDescent="0.2">
      <c r="A64" s="262"/>
      <c r="B64" s="213"/>
      <c r="C64" s="131"/>
      <c r="D64" s="55"/>
      <c r="E64" s="671"/>
      <c r="F64" s="671"/>
      <c r="G64" s="671"/>
      <c r="H64" s="671"/>
      <c r="I64" s="671"/>
      <c r="J64" s="671"/>
      <c r="K64" s="671"/>
      <c r="L64" s="671"/>
      <c r="M64" s="671"/>
      <c r="N64" s="671"/>
      <c r="O64" s="671"/>
      <c r="P64" s="671"/>
      <c r="Q64" s="671"/>
      <c r="R64" s="671"/>
      <c r="S64" s="671"/>
      <c r="T64" s="671"/>
      <c r="U64" s="671"/>
      <c r="V64" s="671"/>
      <c r="W64" s="671"/>
      <c r="X64" s="671"/>
      <c r="Y64" s="334"/>
      <c r="Z64" s="55"/>
      <c r="AA64" s="232"/>
      <c r="AB64" s="232"/>
      <c r="AC64" s="51"/>
      <c r="AD64" s="51"/>
      <c r="AE64" s="51"/>
      <c r="AF64" s="51"/>
      <c r="AG64" s="51"/>
      <c r="AH64" s="51"/>
      <c r="AI64" s="51"/>
      <c r="AJ64" s="51"/>
      <c r="AK64" s="51"/>
      <c r="AL64" s="51"/>
      <c r="AM64" s="51"/>
      <c r="AN64" s="51"/>
      <c r="AO64" s="89"/>
      <c r="AP64" s="334"/>
    </row>
    <row r="65" spans="1:42" ht="6" customHeight="1" x14ac:dyDescent="0.2">
      <c r="A65" s="132"/>
      <c r="B65" s="133"/>
      <c r="C65" s="134"/>
      <c r="D65" s="28"/>
      <c r="E65" s="91"/>
      <c r="F65" s="91"/>
      <c r="G65" s="91"/>
      <c r="H65" s="91"/>
      <c r="I65" s="91"/>
      <c r="J65" s="91"/>
      <c r="K65" s="91"/>
      <c r="L65" s="91"/>
      <c r="M65" s="91"/>
      <c r="N65" s="91"/>
      <c r="O65" s="91"/>
      <c r="P65" s="91"/>
      <c r="Q65" s="91"/>
      <c r="R65" s="91"/>
      <c r="S65" s="91"/>
      <c r="T65" s="91"/>
      <c r="U65" s="91"/>
      <c r="V65" s="91"/>
      <c r="W65" s="91"/>
      <c r="X65" s="91"/>
      <c r="Y65" s="52"/>
      <c r="Z65" s="28"/>
      <c r="AA65" s="91"/>
      <c r="AB65" s="91"/>
      <c r="AC65" s="91"/>
      <c r="AD65" s="91"/>
      <c r="AE65" s="91"/>
      <c r="AF65" s="91"/>
      <c r="AG65" s="91"/>
      <c r="AH65" s="91"/>
      <c r="AI65" s="91"/>
      <c r="AJ65" s="91"/>
      <c r="AK65" s="91"/>
      <c r="AL65" s="91"/>
      <c r="AM65" s="91"/>
      <c r="AN65" s="91"/>
      <c r="AO65" s="92"/>
      <c r="AP65" s="52"/>
    </row>
    <row r="66" spans="1:42" ht="6" customHeight="1" x14ac:dyDescent="0.2">
      <c r="A66" s="18"/>
      <c r="B66" s="326"/>
      <c r="C66" s="50"/>
      <c r="D66" s="29"/>
      <c r="E66" s="18"/>
      <c r="F66" s="18"/>
      <c r="G66" s="18"/>
      <c r="H66" s="18"/>
      <c r="I66" s="18"/>
      <c r="J66" s="18"/>
      <c r="K66" s="18"/>
      <c r="L66" s="18"/>
      <c r="M66" s="18"/>
      <c r="N66" s="18"/>
      <c r="O66" s="18"/>
      <c r="P66" s="18"/>
      <c r="Q66" s="18"/>
      <c r="R66" s="18"/>
      <c r="S66" s="18"/>
      <c r="T66" s="18"/>
      <c r="U66" s="18"/>
      <c r="V66" s="18"/>
      <c r="W66" s="18"/>
      <c r="X66" s="18"/>
      <c r="Y66" s="50"/>
      <c r="Z66" s="29"/>
      <c r="AA66" s="18"/>
      <c r="AB66" s="18"/>
      <c r="AC66" s="18"/>
      <c r="AD66" s="18"/>
      <c r="AE66" s="18"/>
      <c r="AF66" s="18"/>
      <c r="AG66" s="18"/>
      <c r="AH66" s="18"/>
      <c r="AI66" s="18"/>
      <c r="AJ66" s="18"/>
      <c r="AK66" s="18"/>
      <c r="AL66" s="18"/>
      <c r="AM66" s="18"/>
      <c r="AN66" s="18"/>
      <c r="AO66" s="26"/>
      <c r="AP66" s="50"/>
    </row>
    <row r="67" spans="1:42" ht="11.25" customHeight="1" x14ac:dyDescent="0.2">
      <c r="A67" s="232"/>
      <c r="B67" s="93" t="s">
        <v>274</v>
      </c>
      <c r="C67" s="334"/>
      <c r="D67" s="55"/>
      <c r="E67" s="671" t="str">
        <f ca="1">VLOOKUP(CONCATENATE($B$4&amp;"-"&amp;INDIRECT(ADDRESS(ROW(),COLUMN()-3))),Language_Translations,MATCH(Language_Selected,Language_Options,0),FALSE)</f>
        <v>Rhythm Method.
PROBE: To avoid pregnancy, women do not have sexual intercourse on the days of the month they think they can get pregnant.</v>
      </c>
      <c r="F67" s="671"/>
      <c r="G67" s="671"/>
      <c r="H67" s="671"/>
      <c r="I67" s="671"/>
      <c r="J67" s="671"/>
      <c r="K67" s="671"/>
      <c r="L67" s="671"/>
      <c r="M67" s="671"/>
      <c r="N67" s="671"/>
      <c r="O67" s="671"/>
      <c r="P67" s="671"/>
      <c r="Q67" s="671"/>
      <c r="R67" s="671"/>
      <c r="S67" s="671"/>
      <c r="T67" s="671"/>
      <c r="U67" s="671"/>
      <c r="V67" s="671"/>
      <c r="W67" s="671"/>
      <c r="X67" s="671"/>
      <c r="Y67" s="334"/>
      <c r="Z67" s="55"/>
      <c r="AA67" s="232" t="s">
        <v>112</v>
      </c>
      <c r="AB67" s="232"/>
      <c r="AC67" s="51" t="s">
        <v>9</v>
      </c>
      <c r="AD67" s="51"/>
      <c r="AE67" s="51"/>
      <c r="AF67" s="51"/>
      <c r="AG67" s="51"/>
      <c r="AH67" s="51"/>
      <c r="AI67" s="51"/>
      <c r="AJ67" s="51"/>
      <c r="AK67" s="51"/>
      <c r="AL67" s="51"/>
      <c r="AM67" s="51"/>
      <c r="AN67" s="51"/>
      <c r="AO67" s="89" t="s">
        <v>87</v>
      </c>
      <c r="AP67" s="334"/>
    </row>
    <row r="68" spans="1:42" x14ac:dyDescent="0.2">
      <c r="A68" s="232"/>
      <c r="B68" s="93"/>
      <c r="C68" s="334"/>
      <c r="D68" s="55"/>
      <c r="E68" s="671"/>
      <c r="F68" s="671"/>
      <c r="G68" s="671"/>
      <c r="H68" s="671"/>
      <c r="I68" s="671"/>
      <c r="J68" s="671"/>
      <c r="K68" s="671"/>
      <c r="L68" s="671"/>
      <c r="M68" s="671"/>
      <c r="N68" s="671"/>
      <c r="O68" s="671"/>
      <c r="P68" s="671"/>
      <c r="Q68" s="671"/>
      <c r="R68" s="671"/>
      <c r="S68" s="671"/>
      <c r="T68" s="671"/>
      <c r="U68" s="671"/>
      <c r="V68" s="671"/>
      <c r="W68" s="671"/>
      <c r="X68" s="671"/>
      <c r="Y68" s="334"/>
      <c r="Z68" s="55"/>
      <c r="AA68" s="232" t="s">
        <v>113</v>
      </c>
      <c r="AB68" s="232"/>
      <c r="AC68" s="51" t="s">
        <v>9</v>
      </c>
      <c r="AD68" s="51"/>
      <c r="AE68" s="51"/>
      <c r="AF68" s="51"/>
      <c r="AG68" s="51"/>
      <c r="AH68" s="51"/>
      <c r="AI68" s="51"/>
      <c r="AJ68" s="51"/>
      <c r="AK68" s="51"/>
      <c r="AL68" s="51"/>
      <c r="AM68" s="51"/>
      <c r="AN68" s="51"/>
      <c r="AO68" s="89" t="s">
        <v>89</v>
      </c>
      <c r="AP68" s="334"/>
    </row>
    <row r="69" spans="1:42" x14ac:dyDescent="0.2">
      <c r="A69" s="232"/>
      <c r="B69" s="328"/>
      <c r="C69" s="334"/>
      <c r="D69" s="55"/>
      <c r="E69" s="671"/>
      <c r="F69" s="671"/>
      <c r="G69" s="671"/>
      <c r="H69" s="671"/>
      <c r="I69" s="671"/>
      <c r="J69" s="671"/>
      <c r="K69" s="671"/>
      <c r="L69" s="671"/>
      <c r="M69" s="671"/>
      <c r="N69" s="671"/>
      <c r="O69" s="671"/>
      <c r="P69" s="671"/>
      <c r="Q69" s="671"/>
      <c r="R69" s="671"/>
      <c r="S69" s="671"/>
      <c r="T69" s="671"/>
      <c r="U69" s="671"/>
      <c r="V69" s="671"/>
      <c r="W69" s="671"/>
      <c r="X69" s="671"/>
      <c r="Y69" s="334"/>
      <c r="Z69" s="55"/>
      <c r="AA69" s="232"/>
      <c r="AB69" s="232"/>
      <c r="AC69" s="232"/>
      <c r="AD69" s="232"/>
      <c r="AE69" s="232"/>
      <c r="AF69" s="232"/>
      <c r="AG69" s="232"/>
      <c r="AH69" s="232"/>
      <c r="AI69" s="232"/>
      <c r="AJ69" s="232"/>
      <c r="AK69" s="232"/>
      <c r="AL69" s="232"/>
      <c r="AM69" s="232"/>
      <c r="AN69" s="232"/>
      <c r="AO69" s="88"/>
      <c r="AP69" s="334"/>
    </row>
    <row r="70" spans="1:42" ht="6" customHeight="1" x14ac:dyDescent="0.2">
      <c r="A70" s="91"/>
      <c r="B70" s="90"/>
      <c r="C70" s="52"/>
      <c r="D70" s="28"/>
      <c r="E70" s="91"/>
      <c r="F70" s="91"/>
      <c r="G70" s="91"/>
      <c r="H70" s="91"/>
      <c r="I70" s="91"/>
      <c r="J70" s="91"/>
      <c r="K70" s="91"/>
      <c r="L70" s="91"/>
      <c r="M70" s="91"/>
      <c r="N70" s="91"/>
      <c r="O70" s="91"/>
      <c r="P70" s="91"/>
      <c r="Q70" s="91"/>
      <c r="R70" s="91"/>
      <c r="S70" s="91"/>
      <c r="T70" s="91"/>
      <c r="U70" s="91"/>
      <c r="V70" s="91"/>
      <c r="W70" s="91"/>
      <c r="X70" s="91"/>
      <c r="Y70" s="52"/>
      <c r="Z70" s="28"/>
      <c r="AA70" s="91"/>
      <c r="AB70" s="91"/>
      <c r="AC70" s="91"/>
      <c r="AD70" s="91"/>
      <c r="AE70" s="91"/>
      <c r="AF70" s="91"/>
      <c r="AG70" s="91"/>
      <c r="AH70" s="91"/>
      <c r="AI70" s="91"/>
      <c r="AJ70" s="91"/>
      <c r="AK70" s="91"/>
      <c r="AL70" s="91"/>
      <c r="AM70" s="91"/>
      <c r="AN70" s="91"/>
      <c r="AO70" s="92"/>
      <c r="AP70" s="52"/>
    </row>
    <row r="71" spans="1:42" ht="6" customHeight="1" x14ac:dyDescent="0.2">
      <c r="A71" s="18"/>
      <c r="B71" s="326"/>
      <c r="C71" s="50"/>
      <c r="D71" s="29"/>
      <c r="E71" s="18"/>
      <c r="F71" s="18"/>
      <c r="G71" s="18"/>
      <c r="H71" s="18"/>
      <c r="I71" s="18"/>
      <c r="J71" s="18"/>
      <c r="K71" s="18"/>
      <c r="L71" s="18"/>
      <c r="M71" s="18"/>
      <c r="N71" s="18"/>
      <c r="O71" s="18"/>
      <c r="P71" s="18"/>
      <c r="Q71" s="18"/>
      <c r="R71" s="18"/>
      <c r="S71" s="18"/>
      <c r="T71" s="18"/>
      <c r="U71" s="18"/>
      <c r="V71" s="18"/>
      <c r="W71" s="18"/>
      <c r="X71" s="18"/>
      <c r="Y71" s="50"/>
      <c r="Z71" s="29"/>
      <c r="AA71" s="18"/>
      <c r="AB71" s="18"/>
      <c r="AC71" s="18"/>
      <c r="AD71" s="18"/>
      <c r="AE71" s="18"/>
      <c r="AF71" s="18"/>
      <c r="AG71" s="18"/>
      <c r="AH71" s="18"/>
      <c r="AI71" s="18"/>
      <c r="AJ71" s="18"/>
      <c r="AK71" s="18"/>
      <c r="AL71" s="18"/>
      <c r="AM71" s="18"/>
      <c r="AN71" s="18"/>
      <c r="AO71" s="26"/>
      <c r="AP71" s="50"/>
    </row>
    <row r="72" spans="1:42" ht="11.25" customHeight="1" x14ac:dyDescent="0.2">
      <c r="A72" s="232"/>
      <c r="B72" s="93" t="s">
        <v>275</v>
      </c>
      <c r="C72" s="334"/>
      <c r="D72" s="55"/>
      <c r="E72" s="671" t="str">
        <f ca="1">VLOOKUP(CONCATENATE($B$4&amp;"-"&amp;INDIRECT(ADDRESS(ROW(),COLUMN()-3))),Language_Translations,MATCH(Language_Selected,Language_Options,0),FALSE)</f>
        <v>Withdrawal.
PROBE: Men can be careful and pull out before climax.</v>
      </c>
      <c r="F72" s="671"/>
      <c r="G72" s="671"/>
      <c r="H72" s="671"/>
      <c r="I72" s="671"/>
      <c r="J72" s="671"/>
      <c r="K72" s="671"/>
      <c r="L72" s="671"/>
      <c r="M72" s="671"/>
      <c r="N72" s="671"/>
      <c r="O72" s="671"/>
      <c r="P72" s="671"/>
      <c r="Q72" s="671"/>
      <c r="R72" s="671"/>
      <c r="S72" s="671"/>
      <c r="T72" s="671"/>
      <c r="U72" s="671"/>
      <c r="V72" s="671"/>
      <c r="W72" s="671"/>
      <c r="X72" s="671"/>
      <c r="Y72" s="334"/>
      <c r="Z72" s="55"/>
      <c r="AA72" s="232" t="s">
        <v>112</v>
      </c>
      <c r="AB72" s="232"/>
      <c r="AC72" s="51" t="s">
        <v>9</v>
      </c>
      <c r="AD72" s="51"/>
      <c r="AE72" s="51"/>
      <c r="AF72" s="51"/>
      <c r="AG72" s="51"/>
      <c r="AH72" s="51"/>
      <c r="AI72" s="51"/>
      <c r="AJ72" s="51"/>
      <c r="AK72" s="51"/>
      <c r="AL72" s="51"/>
      <c r="AM72" s="51"/>
      <c r="AN72" s="51"/>
      <c r="AO72" s="89" t="s">
        <v>87</v>
      </c>
      <c r="AP72" s="334"/>
    </row>
    <row r="73" spans="1:42" ht="11.25" customHeight="1" x14ac:dyDescent="0.2">
      <c r="A73" s="232"/>
      <c r="B73" s="93"/>
      <c r="C73" s="334"/>
      <c r="D73" s="55"/>
      <c r="E73" s="671"/>
      <c r="F73" s="671"/>
      <c r="G73" s="671"/>
      <c r="H73" s="671"/>
      <c r="I73" s="671"/>
      <c r="J73" s="671"/>
      <c r="K73" s="671"/>
      <c r="L73" s="671"/>
      <c r="M73" s="671"/>
      <c r="N73" s="671"/>
      <c r="O73" s="671"/>
      <c r="P73" s="671"/>
      <c r="Q73" s="671"/>
      <c r="R73" s="671"/>
      <c r="S73" s="671"/>
      <c r="T73" s="671"/>
      <c r="U73" s="671"/>
      <c r="V73" s="671"/>
      <c r="W73" s="671"/>
      <c r="X73" s="671"/>
      <c r="Y73" s="334"/>
      <c r="Z73" s="55"/>
      <c r="AA73" s="232" t="s">
        <v>113</v>
      </c>
      <c r="AB73" s="232"/>
      <c r="AC73" s="51" t="s">
        <v>9</v>
      </c>
      <c r="AD73" s="51"/>
      <c r="AE73" s="51"/>
      <c r="AF73" s="51"/>
      <c r="AG73" s="51"/>
      <c r="AH73" s="51"/>
      <c r="AI73" s="51"/>
      <c r="AJ73" s="51"/>
      <c r="AK73" s="51"/>
      <c r="AL73" s="51"/>
      <c r="AM73" s="51"/>
      <c r="AN73" s="51"/>
      <c r="AO73" s="89" t="s">
        <v>89</v>
      </c>
      <c r="AP73" s="334"/>
    </row>
    <row r="74" spans="1:42" ht="6" customHeight="1" x14ac:dyDescent="0.2">
      <c r="A74" s="91"/>
      <c r="B74" s="90"/>
      <c r="C74" s="52"/>
      <c r="D74" s="28"/>
      <c r="E74" s="91"/>
      <c r="F74" s="91"/>
      <c r="G74" s="91"/>
      <c r="H74" s="91"/>
      <c r="I74" s="91"/>
      <c r="J74" s="91"/>
      <c r="K74" s="91"/>
      <c r="L74" s="91"/>
      <c r="M74" s="91"/>
      <c r="N74" s="91"/>
      <c r="O74" s="91"/>
      <c r="P74" s="91"/>
      <c r="Q74" s="91"/>
      <c r="R74" s="91"/>
      <c r="S74" s="91"/>
      <c r="T74" s="91"/>
      <c r="U74" s="91"/>
      <c r="V74" s="91"/>
      <c r="W74" s="91"/>
      <c r="X74" s="91"/>
      <c r="Y74" s="52"/>
      <c r="Z74" s="28"/>
      <c r="AA74" s="91"/>
      <c r="AB74" s="91"/>
      <c r="AC74" s="91"/>
      <c r="AD74" s="91"/>
      <c r="AE74" s="91"/>
      <c r="AF74" s="91"/>
      <c r="AG74" s="91"/>
      <c r="AH74" s="91"/>
      <c r="AI74" s="91"/>
      <c r="AJ74" s="91"/>
      <c r="AK74" s="91"/>
      <c r="AL74" s="91"/>
      <c r="AM74" s="91"/>
      <c r="AN74" s="91"/>
      <c r="AO74" s="92"/>
      <c r="AP74" s="52"/>
    </row>
    <row r="75" spans="1:42" ht="6" customHeight="1" x14ac:dyDescent="0.2">
      <c r="A75" s="18"/>
      <c r="B75" s="326"/>
      <c r="C75" s="50"/>
      <c r="D75" s="29"/>
      <c r="E75" s="18"/>
      <c r="F75" s="18"/>
      <c r="G75" s="18"/>
      <c r="H75" s="18"/>
      <c r="I75" s="18"/>
      <c r="J75" s="18"/>
      <c r="K75" s="18"/>
      <c r="L75" s="18"/>
      <c r="M75" s="18"/>
      <c r="N75" s="18"/>
      <c r="O75" s="18"/>
      <c r="P75" s="18"/>
      <c r="Q75" s="18"/>
      <c r="R75" s="18"/>
      <c r="S75" s="18"/>
      <c r="T75" s="18"/>
      <c r="U75" s="18"/>
      <c r="V75" s="18"/>
      <c r="W75" s="18"/>
      <c r="X75" s="18"/>
      <c r="Y75" s="50"/>
      <c r="Z75" s="29"/>
      <c r="AA75" s="18"/>
      <c r="AB75" s="18"/>
      <c r="AC75" s="18"/>
      <c r="AD75" s="18"/>
      <c r="AE75" s="18"/>
      <c r="AF75" s="18"/>
      <c r="AG75" s="18"/>
      <c r="AH75" s="18"/>
      <c r="AI75" s="18"/>
      <c r="AJ75" s="18"/>
      <c r="AK75" s="18"/>
      <c r="AL75" s="18"/>
      <c r="AM75" s="18"/>
      <c r="AN75" s="18"/>
      <c r="AO75" s="26"/>
      <c r="AP75" s="50"/>
    </row>
    <row r="76" spans="1:42" ht="11.25" customHeight="1" x14ac:dyDescent="0.2">
      <c r="A76" s="232"/>
      <c r="B76" s="93" t="s">
        <v>276</v>
      </c>
      <c r="C76" s="334"/>
      <c r="D76" s="55"/>
      <c r="E76" s="671" t="str">
        <f ca="1">VLOOKUP(CONCATENATE($B$4&amp;"-"&amp;INDIRECT(ADDRESS(ROW(),COLUMN()-3))),Language_Translations,MATCH(Language_Selected,Language_Options,0),FALSE)</f>
        <v>Have you heard of any other ways or methods that women or men can use to avoid pregnancy?</v>
      </c>
      <c r="F76" s="671"/>
      <c r="G76" s="671"/>
      <c r="H76" s="671"/>
      <c r="I76" s="671"/>
      <c r="J76" s="671"/>
      <c r="K76" s="671"/>
      <c r="L76" s="671"/>
      <c r="M76" s="671"/>
      <c r="N76" s="671"/>
      <c r="O76" s="671"/>
      <c r="P76" s="671"/>
      <c r="Q76" s="671"/>
      <c r="R76" s="671"/>
      <c r="S76" s="671"/>
      <c r="T76" s="671"/>
      <c r="U76" s="671"/>
      <c r="V76" s="671"/>
      <c r="W76" s="671"/>
      <c r="X76" s="671"/>
      <c r="Y76" s="334"/>
      <c r="Z76" s="55"/>
      <c r="AA76" s="232" t="s">
        <v>277</v>
      </c>
      <c r="AB76" s="232"/>
      <c r="AC76" s="232"/>
      <c r="AD76" s="232"/>
      <c r="AE76" s="232"/>
      <c r="AF76" s="232"/>
      <c r="AG76" s="232"/>
      <c r="AH76" s="232"/>
      <c r="AI76" s="232"/>
      <c r="AJ76" s="232"/>
      <c r="AK76" s="232"/>
      <c r="AL76" s="232"/>
      <c r="AM76" s="232"/>
      <c r="AN76" s="232"/>
      <c r="AP76" s="334"/>
    </row>
    <row r="77" spans="1:42" ht="11.25" customHeight="1" x14ac:dyDescent="0.2">
      <c r="A77" s="232"/>
      <c r="B77" s="93"/>
      <c r="C77" s="334"/>
      <c r="D77" s="55"/>
      <c r="E77" s="671"/>
      <c r="F77" s="671"/>
      <c r="G77" s="671"/>
      <c r="H77" s="671"/>
      <c r="I77" s="671"/>
      <c r="J77" s="671"/>
      <c r="K77" s="671"/>
      <c r="L77" s="671"/>
      <c r="M77" s="671"/>
      <c r="N77" s="671"/>
      <c r="O77" s="671"/>
      <c r="P77" s="671"/>
      <c r="Q77" s="671"/>
      <c r="R77" s="671"/>
      <c r="S77" s="671"/>
      <c r="T77" s="671"/>
      <c r="U77" s="671"/>
      <c r="V77" s="671"/>
      <c r="W77" s="671"/>
      <c r="X77" s="671"/>
      <c r="Y77" s="334"/>
      <c r="Z77" s="55"/>
      <c r="AA77" s="232"/>
      <c r="AB77" s="232"/>
      <c r="AC77" s="232"/>
      <c r="AD77" s="232"/>
      <c r="AE77" s="232"/>
      <c r="AF77" s="232"/>
      <c r="AG77" s="232"/>
      <c r="AH77" s="232"/>
      <c r="AI77" s="232"/>
      <c r="AJ77" s="232"/>
      <c r="AK77" s="232"/>
      <c r="AL77" s="232"/>
      <c r="AM77" s="232"/>
      <c r="AN77" s="232"/>
      <c r="AP77" s="334"/>
    </row>
    <row r="78" spans="1:42" x14ac:dyDescent="0.2">
      <c r="A78" s="232"/>
      <c r="B78" s="328"/>
      <c r="C78" s="334"/>
      <c r="D78" s="55"/>
      <c r="E78" s="671"/>
      <c r="F78" s="671"/>
      <c r="G78" s="671"/>
      <c r="H78" s="671"/>
      <c r="I78" s="671"/>
      <c r="J78" s="671"/>
      <c r="K78" s="671"/>
      <c r="L78" s="671"/>
      <c r="M78" s="671"/>
      <c r="N78" s="671"/>
      <c r="O78" s="671"/>
      <c r="P78" s="671"/>
      <c r="Q78" s="671"/>
      <c r="R78" s="671"/>
      <c r="S78" s="671"/>
      <c r="T78" s="671"/>
      <c r="U78" s="671"/>
      <c r="V78" s="671"/>
      <c r="W78" s="671"/>
      <c r="X78" s="671"/>
      <c r="Y78" s="334"/>
      <c r="Z78" s="55"/>
      <c r="AA78" s="232"/>
      <c r="AC78" s="232"/>
      <c r="AD78" s="232"/>
      <c r="AE78" s="232"/>
      <c r="AF78" s="232"/>
      <c r="AG78" s="232"/>
      <c r="AH78" s="232"/>
      <c r="AI78" s="232"/>
      <c r="AJ78" s="232"/>
      <c r="AK78" s="232"/>
      <c r="AL78" s="232"/>
      <c r="AM78" s="232"/>
      <c r="AN78" s="232"/>
      <c r="AO78" s="89" t="s">
        <v>239</v>
      </c>
      <c r="AP78" s="334"/>
    </row>
    <row r="79" spans="1:42" x14ac:dyDescent="0.2">
      <c r="A79" s="232"/>
      <c r="B79" s="328"/>
      <c r="C79" s="334"/>
      <c r="D79" s="55"/>
      <c r="E79" s="671"/>
      <c r="F79" s="671"/>
      <c r="G79" s="671"/>
      <c r="H79" s="671"/>
      <c r="I79" s="671"/>
      <c r="J79" s="671"/>
      <c r="K79" s="671"/>
      <c r="L79" s="671"/>
      <c r="M79" s="671"/>
      <c r="N79" s="671"/>
      <c r="O79" s="671"/>
      <c r="P79" s="671"/>
      <c r="Q79" s="671"/>
      <c r="R79" s="671"/>
      <c r="S79" s="671"/>
      <c r="T79" s="671"/>
      <c r="U79" s="671"/>
      <c r="V79" s="671"/>
      <c r="W79" s="671"/>
      <c r="X79" s="671"/>
      <c r="Y79" s="334"/>
      <c r="Z79" s="55"/>
      <c r="AA79" s="232"/>
      <c r="AB79" s="663" t="s">
        <v>102</v>
      </c>
      <c r="AC79" s="663"/>
      <c r="AD79" s="663"/>
      <c r="AE79" s="663"/>
      <c r="AF79" s="663"/>
      <c r="AG79" s="663"/>
      <c r="AH79" s="663"/>
      <c r="AI79" s="663"/>
      <c r="AJ79" s="663"/>
      <c r="AK79" s="663"/>
      <c r="AL79" s="663"/>
      <c r="AM79" s="663"/>
      <c r="AN79" s="663"/>
      <c r="AO79" s="88"/>
      <c r="AP79" s="334"/>
    </row>
    <row r="80" spans="1:42" x14ac:dyDescent="0.2">
      <c r="A80" s="232"/>
      <c r="B80" s="328"/>
      <c r="C80" s="334"/>
      <c r="D80" s="55"/>
      <c r="E80" s="671"/>
      <c r="F80" s="671"/>
      <c r="G80" s="671"/>
      <c r="H80" s="671"/>
      <c r="I80" s="671"/>
      <c r="J80" s="671"/>
      <c r="K80" s="671"/>
      <c r="L80" s="671"/>
      <c r="M80" s="671"/>
      <c r="N80" s="671"/>
      <c r="O80" s="671"/>
      <c r="P80" s="671"/>
      <c r="Q80" s="671"/>
      <c r="R80" s="671"/>
      <c r="S80" s="671"/>
      <c r="T80" s="671"/>
      <c r="U80" s="671"/>
      <c r="V80" s="671"/>
      <c r="W80" s="671"/>
      <c r="X80" s="671"/>
      <c r="Y80" s="334"/>
      <c r="Z80" s="55"/>
      <c r="AA80" s="232" t="s">
        <v>278</v>
      </c>
      <c r="AB80" s="232"/>
      <c r="AC80" s="232"/>
      <c r="AD80" s="232"/>
      <c r="AE80" s="232"/>
      <c r="AF80" s="232"/>
      <c r="AG80" s="232"/>
      <c r="AH80" s="232"/>
      <c r="AI80" s="232"/>
      <c r="AJ80" s="232"/>
      <c r="AK80" s="232"/>
      <c r="AL80" s="232"/>
      <c r="AM80" s="232"/>
      <c r="AN80" s="232"/>
      <c r="AP80" s="334"/>
    </row>
    <row r="81" spans="1:42" x14ac:dyDescent="0.2">
      <c r="A81" s="232"/>
      <c r="B81" s="328"/>
      <c r="C81" s="334"/>
      <c r="D81" s="55"/>
      <c r="E81" s="671"/>
      <c r="F81" s="671"/>
      <c r="G81" s="671"/>
      <c r="H81" s="671"/>
      <c r="I81" s="671"/>
      <c r="J81" s="671"/>
      <c r="K81" s="671"/>
      <c r="L81" s="671"/>
      <c r="M81" s="671"/>
      <c r="N81" s="671"/>
      <c r="O81" s="671"/>
      <c r="P81" s="671"/>
      <c r="Q81" s="671"/>
      <c r="R81" s="671"/>
      <c r="S81" s="671"/>
      <c r="T81" s="671"/>
      <c r="U81" s="671"/>
      <c r="V81" s="671"/>
      <c r="W81" s="671"/>
      <c r="X81" s="671"/>
      <c r="Y81" s="334"/>
      <c r="Z81" s="55"/>
      <c r="AA81" s="232"/>
      <c r="AB81" s="232"/>
      <c r="AC81" s="232"/>
      <c r="AD81" s="232"/>
      <c r="AE81" s="232"/>
      <c r="AF81" s="232"/>
      <c r="AG81" s="232"/>
      <c r="AH81" s="232"/>
      <c r="AI81" s="232"/>
      <c r="AJ81" s="232"/>
      <c r="AK81" s="232"/>
      <c r="AL81" s="232"/>
      <c r="AM81" s="232"/>
      <c r="AN81" s="232"/>
      <c r="AP81" s="334"/>
    </row>
    <row r="82" spans="1:42" x14ac:dyDescent="0.2">
      <c r="A82" s="232"/>
      <c r="B82" s="328"/>
      <c r="C82" s="334"/>
      <c r="D82" s="55"/>
      <c r="E82" s="671"/>
      <c r="F82" s="671"/>
      <c r="G82" s="671"/>
      <c r="H82" s="671"/>
      <c r="I82" s="671"/>
      <c r="J82" s="671"/>
      <c r="K82" s="671"/>
      <c r="L82" s="671"/>
      <c r="M82" s="671"/>
      <c r="N82" s="671"/>
      <c r="O82" s="671"/>
      <c r="P82" s="671"/>
      <c r="Q82" s="671"/>
      <c r="R82" s="671"/>
      <c r="S82" s="671"/>
      <c r="T82" s="671"/>
      <c r="U82" s="671"/>
      <c r="V82" s="671"/>
      <c r="W82" s="671"/>
      <c r="X82" s="671"/>
      <c r="Y82" s="334"/>
      <c r="Z82" s="55"/>
      <c r="AA82" s="232"/>
      <c r="AC82" s="232"/>
      <c r="AD82" s="232"/>
      <c r="AE82" s="232"/>
      <c r="AF82" s="232"/>
      <c r="AG82" s="232"/>
      <c r="AH82" s="232"/>
      <c r="AI82" s="232"/>
      <c r="AJ82" s="232"/>
      <c r="AK82" s="232"/>
      <c r="AL82" s="232"/>
      <c r="AM82" s="232"/>
      <c r="AN82" s="232"/>
      <c r="AO82" s="89" t="s">
        <v>241</v>
      </c>
      <c r="AP82" s="334"/>
    </row>
    <row r="83" spans="1:42" x14ac:dyDescent="0.2">
      <c r="A83" s="232"/>
      <c r="B83" s="328"/>
      <c r="C83" s="334"/>
      <c r="D83" s="55"/>
      <c r="E83" s="671"/>
      <c r="F83" s="671"/>
      <c r="G83" s="671"/>
      <c r="H83" s="671"/>
      <c r="I83" s="671"/>
      <c r="J83" s="671"/>
      <c r="K83" s="671"/>
      <c r="L83" s="671"/>
      <c r="M83" s="671"/>
      <c r="N83" s="671"/>
      <c r="O83" s="671"/>
      <c r="P83" s="671"/>
      <c r="Q83" s="671"/>
      <c r="R83" s="671"/>
      <c r="S83" s="671"/>
      <c r="T83" s="671"/>
      <c r="U83" s="671"/>
      <c r="V83" s="671"/>
      <c r="W83" s="671"/>
      <c r="X83" s="671"/>
      <c r="Y83" s="334"/>
      <c r="Z83" s="55"/>
      <c r="AA83" s="232"/>
      <c r="AB83" s="663" t="s">
        <v>102</v>
      </c>
      <c r="AC83" s="663"/>
      <c r="AD83" s="663"/>
      <c r="AE83" s="663"/>
      <c r="AF83" s="663"/>
      <c r="AG83" s="663"/>
      <c r="AH83" s="663"/>
      <c r="AI83" s="663"/>
      <c r="AJ83" s="663"/>
      <c r="AK83" s="663"/>
      <c r="AL83" s="663"/>
      <c r="AM83" s="663"/>
      <c r="AN83" s="663"/>
      <c r="AO83" s="88"/>
      <c r="AP83" s="334"/>
    </row>
    <row r="84" spans="1:42" x14ac:dyDescent="0.2">
      <c r="A84" s="232"/>
      <c r="B84" s="328"/>
      <c r="C84" s="334"/>
      <c r="D84" s="55"/>
      <c r="E84" s="671"/>
      <c r="F84" s="671"/>
      <c r="G84" s="671"/>
      <c r="H84" s="671"/>
      <c r="I84" s="671"/>
      <c r="J84" s="671"/>
      <c r="K84" s="671"/>
      <c r="L84" s="671"/>
      <c r="M84" s="671"/>
      <c r="N84" s="671"/>
      <c r="O84" s="671"/>
      <c r="P84" s="671"/>
      <c r="Q84" s="671"/>
      <c r="R84" s="671"/>
      <c r="S84" s="671"/>
      <c r="T84" s="671"/>
      <c r="U84" s="671"/>
      <c r="V84" s="671"/>
      <c r="W84" s="671"/>
      <c r="X84" s="671"/>
      <c r="Y84" s="334"/>
      <c r="Z84" s="55"/>
      <c r="AA84" s="232" t="s">
        <v>113</v>
      </c>
      <c r="AB84" s="232"/>
      <c r="AC84" s="51" t="s">
        <v>9</v>
      </c>
      <c r="AD84" s="51"/>
      <c r="AE84" s="51"/>
      <c r="AF84" s="51"/>
      <c r="AG84" s="51"/>
      <c r="AH84" s="51"/>
      <c r="AI84" s="51"/>
      <c r="AJ84" s="51"/>
      <c r="AK84" s="51"/>
      <c r="AL84" s="51"/>
      <c r="AM84" s="51"/>
      <c r="AN84" s="51"/>
      <c r="AO84" s="84" t="s">
        <v>256</v>
      </c>
      <c r="AP84" s="334"/>
    </row>
    <row r="85" spans="1:42" ht="6" customHeight="1" x14ac:dyDescent="0.2">
      <c r="A85" s="91"/>
      <c r="B85" s="90"/>
      <c r="C85" s="52"/>
      <c r="D85" s="28"/>
      <c r="E85" s="91"/>
      <c r="F85" s="91"/>
      <c r="G85" s="91"/>
      <c r="H85" s="91"/>
      <c r="I85" s="91"/>
      <c r="J85" s="91"/>
      <c r="K85" s="91"/>
      <c r="L85" s="91"/>
      <c r="M85" s="91"/>
      <c r="N85" s="91"/>
      <c r="O85" s="91"/>
      <c r="P85" s="91"/>
      <c r="Q85" s="91"/>
      <c r="R85" s="91"/>
      <c r="S85" s="91"/>
      <c r="T85" s="91"/>
      <c r="U85" s="91"/>
      <c r="V85" s="91"/>
      <c r="W85" s="91"/>
      <c r="X85" s="91"/>
      <c r="Y85" s="52"/>
      <c r="Z85" s="28"/>
      <c r="AA85" s="91"/>
      <c r="AB85" s="91"/>
      <c r="AC85" s="91"/>
      <c r="AD85" s="91"/>
      <c r="AE85" s="91"/>
      <c r="AF85" s="91"/>
      <c r="AG85" s="91"/>
      <c r="AH85" s="91"/>
      <c r="AI85" s="91"/>
      <c r="AJ85" s="91"/>
      <c r="AK85" s="91"/>
      <c r="AL85" s="91"/>
      <c r="AM85" s="91"/>
      <c r="AN85" s="91"/>
      <c r="AO85" s="92"/>
      <c r="AP85" s="52"/>
    </row>
    <row r="86" spans="1:42" ht="6" customHeight="1" x14ac:dyDescent="0.2">
      <c r="A86" s="212"/>
      <c r="B86" s="230"/>
      <c r="C86" s="212"/>
      <c r="D86" s="212"/>
      <c r="E86" s="212"/>
      <c r="F86" s="212"/>
      <c r="G86" s="212"/>
      <c r="H86" s="212"/>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4"/>
      <c r="AP86" s="212"/>
    </row>
  </sheetData>
  <sheetProtection formatCells="0" formatRows="0" insertRows="0" deleteRows="0"/>
  <mergeCells count="18">
    <mergeCell ref="A1:AP1"/>
    <mergeCell ref="E55:X58"/>
    <mergeCell ref="AB79:AN79"/>
    <mergeCell ref="AB83:AN83"/>
    <mergeCell ref="E4:AO5"/>
    <mergeCell ref="E8:X10"/>
    <mergeCell ref="E23:X25"/>
    <mergeCell ref="E18:X20"/>
    <mergeCell ref="E13:X15"/>
    <mergeCell ref="E76:X84"/>
    <mergeCell ref="E49:X52"/>
    <mergeCell ref="E72:X73"/>
    <mergeCell ref="E67:X69"/>
    <mergeCell ref="E44:X46"/>
    <mergeCell ref="E39:X41"/>
    <mergeCell ref="E34:X36"/>
    <mergeCell ref="E28:X31"/>
    <mergeCell ref="E61:X64"/>
  </mergeCells>
  <printOptions horizontalCentered="1"/>
  <pageMargins left="0.5" right="0.5" top="0.5" bottom="0.5" header="0.3" footer="0.3"/>
  <pageSetup paperSize="9" scale="97" orientation="portrait" r:id="rId1"/>
  <headerFooter>
    <oddFooter>&amp;CW-&amp;P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tabColor theme="9"/>
  </sheetPr>
  <dimension ref="A1:BI141"/>
  <sheetViews>
    <sheetView view="pageBreakPreview" zoomScaleNormal="100" zoomScaleSheetLayoutView="100" zoomScalePageLayoutView="50" workbookViewId="0">
      <selection activeCell="B5" sqref="B5"/>
    </sheetView>
  </sheetViews>
  <sheetFormatPr defaultColWidth="2.77734375" defaultRowHeight="10" x14ac:dyDescent="0.2"/>
  <cols>
    <col min="1" max="1" width="1.77734375" customWidth="1"/>
    <col min="2" max="2" width="4.77734375" style="125" customWidth="1"/>
    <col min="3" max="4" width="1.77734375" customWidth="1"/>
    <col min="21" max="22" width="1.77734375" customWidth="1"/>
    <col min="38" max="38" width="2.77734375" style="27"/>
    <col min="39" max="41" width="1.77734375" customWidth="1"/>
    <col min="42" max="42" width="4.77734375" customWidth="1"/>
    <col min="43" max="43" width="1.77734375" customWidth="1"/>
    <col min="44" max="44" width="4.109375" bestFit="1" customWidth="1"/>
    <col min="47" max="47" width="3.44140625" bestFit="1" customWidth="1"/>
    <col min="51" max="51" width="4.77734375" bestFit="1" customWidth="1"/>
  </cols>
  <sheetData>
    <row r="1" spans="1:43" x14ac:dyDescent="0.2">
      <c r="A1" s="672" t="s">
        <v>267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X2" s="232"/>
      <c r="Y2" s="232"/>
      <c r="Z2" s="232"/>
      <c r="AA2" s="232"/>
      <c r="AB2" s="232"/>
      <c r="AC2" s="232"/>
      <c r="AD2" s="232"/>
      <c r="AE2" s="232"/>
      <c r="AF2" s="232"/>
      <c r="AG2" s="232"/>
    </row>
    <row r="3" spans="1:43" ht="10.5" thickBot="1" x14ac:dyDescent="0.25">
      <c r="A3" s="137"/>
      <c r="B3" s="349" t="s">
        <v>59</v>
      </c>
      <c r="C3" s="138"/>
      <c r="D3" s="139"/>
      <c r="E3" s="719" t="s">
        <v>60</v>
      </c>
      <c r="F3" s="719"/>
      <c r="G3" s="719"/>
      <c r="H3" s="719"/>
      <c r="I3" s="719"/>
      <c r="J3" s="719"/>
      <c r="K3" s="719"/>
      <c r="L3" s="719"/>
      <c r="M3" s="719"/>
      <c r="N3" s="719"/>
      <c r="O3" s="719"/>
      <c r="P3" s="719"/>
      <c r="Q3" s="719"/>
      <c r="R3" s="719"/>
      <c r="S3" s="719"/>
      <c r="T3" s="719"/>
      <c r="U3" s="138"/>
      <c r="V3" s="139"/>
      <c r="W3" s="719" t="s">
        <v>61</v>
      </c>
      <c r="X3" s="719"/>
      <c r="Y3" s="719"/>
      <c r="Z3" s="719"/>
      <c r="AA3" s="719"/>
      <c r="AB3" s="719"/>
      <c r="AC3" s="719"/>
      <c r="AD3" s="719"/>
      <c r="AE3" s="719"/>
      <c r="AF3" s="719"/>
      <c r="AG3" s="719"/>
      <c r="AH3" s="719"/>
      <c r="AI3" s="719"/>
      <c r="AJ3" s="719"/>
      <c r="AK3" s="719"/>
      <c r="AL3" s="719"/>
      <c r="AM3" s="138"/>
      <c r="AN3" s="139"/>
      <c r="AO3" s="719" t="s">
        <v>62</v>
      </c>
      <c r="AP3" s="719"/>
      <c r="AQ3" s="137"/>
    </row>
    <row r="4" spans="1:43" ht="6" customHeight="1" x14ac:dyDescent="0.2">
      <c r="A4" s="96"/>
      <c r="B4" s="97"/>
      <c r="C4" s="98"/>
      <c r="D4" s="9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00"/>
      <c r="AM4" s="98"/>
      <c r="AN4" s="99"/>
      <c r="AO4" s="1"/>
      <c r="AP4" s="1"/>
      <c r="AQ4" s="101"/>
    </row>
    <row r="5" spans="1:43" x14ac:dyDescent="0.2">
      <c r="A5" s="102"/>
      <c r="B5" s="328">
        <v>302</v>
      </c>
      <c r="C5" s="334"/>
      <c r="D5" s="55"/>
      <c r="E5" s="670" t="s">
        <v>279</v>
      </c>
      <c r="F5" s="670"/>
      <c r="G5" s="670"/>
      <c r="H5" s="670"/>
      <c r="I5" s="670"/>
      <c r="J5" s="670"/>
      <c r="K5" s="670"/>
      <c r="L5" s="670"/>
      <c r="M5" s="670"/>
      <c r="N5" s="670"/>
      <c r="O5" s="670"/>
      <c r="P5" s="670"/>
      <c r="Q5" s="670"/>
      <c r="R5" s="670"/>
      <c r="S5" s="670"/>
      <c r="T5" s="670"/>
      <c r="U5" s="232"/>
      <c r="V5" s="232"/>
      <c r="W5" s="232"/>
      <c r="X5" s="232"/>
      <c r="Y5" s="232"/>
      <c r="Z5" s="232"/>
      <c r="AA5" s="232"/>
      <c r="AB5" s="232"/>
      <c r="AC5" s="232"/>
      <c r="AD5" s="232"/>
      <c r="AE5" s="232"/>
      <c r="AF5" s="232"/>
      <c r="AG5" s="232"/>
      <c r="AH5" s="232"/>
      <c r="AI5" s="232"/>
      <c r="AJ5" s="232"/>
      <c r="AK5" s="232"/>
      <c r="AL5" s="88"/>
      <c r="AM5" s="334"/>
      <c r="AN5" s="55"/>
      <c r="AO5" s="232"/>
      <c r="AP5" s="232"/>
      <c r="AQ5" s="103"/>
    </row>
    <row r="6" spans="1:43" ht="6" customHeight="1" x14ac:dyDescent="0.2">
      <c r="A6" s="102"/>
      <c r="B6" s="328"/>
      <c r="C6" s="334"/>
      <c r="D6" s="55"/>
      <c r="E6" s="232"/>
      <c r="F6" s="232"/>
      <c r="G6" s="232"/>
      <c r="H6" s="232"/>
      <c r="I6" s="232"/>
      <c r="J6" s="232"/>
      <c r="K6" s="232"/>
      <c r="L6" s="232"/>
      <c r="M6" s="232"/>
      <c r="N6" s="232"/>
      <c r="O6" s="232"/>
      <c r="P6" s="232"/>
      <c r="Q6" s="232"/>
      <c r="R6" s="232"/>
      <c r="S6" s="232"/>
      <c r="T6" s="232"/>
      <c r="U6" s="232"/>
      <c r="V6" s="232"/>
      <c r="W6" s="232"/>
      <c r="X6" s="232"/>
      <c r="Z6" s="232"/>
      <c r="AA6" s="232"/>
      <c r="AB6" s="232"/>
      <c r="AC6" s="232"/>
      <c r="AD6" s="232"/>
      <c r="AE6" s="232"/>
      <c r="AF6" s="232"/>
      <c r="AG6" s="232"/>
      <c r="AH6" s="232"/>
      <c r="AI6" s="232"/>
      <c r="AJ6" s="232"/>
      <c r="AK6" s="232"/>
      <c r="AL6" s="88"/>
      <c r="AM6" s="334"/>
      <c r="AN6" s="55"/>
      <c r="AO6" s="232"/>
      <c r="AP6" s="232"/>
      <c r="AQ6" s="103"/>
    </row>
    <row r="7" spans="1:43" x14ac:dyDescent="0.2">
      <c r="A7" s="102"/>
      <c r="B7" s="328"/>
      <c r="C7" s="334"/>
      <c r="D7" s="55"/>
      <c r="E7" s="232"/>
      <c r="F7" s="232"/>
      <c r="G7" s="232"/>
      <c r="H7" s="232"/>
      <c r="I7" s="232"/>
      <c r="J7" s="232"/>
      <c r="K7" s="232"/>
      <c r="L7" s="232"/>
      <c r="M7" s="232"/>
      <c r="N7" s="232"/>
      <c r="O7" s="232"/>
      <c r="P7" s="88" t="s">
        <v>280</v>
      </c>
      <c r="Q7" s="232"/>
      <c r="R7" s="232"/>
      <c r="S7" s="232"/>
      <c r="T7" s="232"/>
      <c r="U7" s="232"/>
      <c r="V7" s="232"/>
      <c r="W7" s="232"/>
      <c r="X7" s="232"/>
      <c r="Z7" s="232"/>
      <c r="AA7" s="232"/>
      <c r="AC7" s="88" t="s">
        <v>281</v>
      </c>
      <c r="AD7" s="232"/>
      <c r="AE7" s="232"/>
      <c r="AF7" s="232"/>
      <c r="AG7" s="232"/>
      <c r="AH7" s="232"/>
      <c r="AI7" s="232"/>
      <c r="AJ7" s="232"/>
      <c r="AK7" s="232"/>
      <c r="AL7" s="88"/>
      <c r="AM7" s="334"/>
      <c r="AN7" s="55"/>
      <c r="AO7" s="232"/>
      <c r="AP7" s="675">
        <v>317</v>
      </c>
      <c r="AQ7" s="103"/>
    </row>
    <row r="8" spans="1:43" x14ac:dyDescent="0.2">
      <c r="A8" s="102"/>
      <c r="B8" s="328"/>
      <c r="C8" s="334"/>
      <c r="D8" s="55"/>
      <c r="E8" s="232"/>
      <c r="F8" s="232"/>
      <c r="G8" s="232"/>
      <c r="H8" s="232"/>
      <c r="I8" s="232"/>
      <c r="J8" s="232"/>
      <c r="K8" s="232"/>
      <c r="L8" s="232"/>
      <c r="M8" s="232"/>
      <c r="N8" s="232"/>
      <c r="O8" s="232"/>
      <c r="P8" s="88" t="s">
        <v>282</v>
      </c>
      <c r="Q8" s="232"/>
      <c r="R8" s="232"/>
      <c r="S8" s="232"/>
      <c r="T8" s="232"/>
      <c r="U8" s="232"/>
      <c r="V8" s="232"/>
      <c r="W8" s="232"/>
      <c r="X8" s="232"/>
      <c r="Y8" s="232"/>
      <c r="Z8" s="232"/>
      <c r="AA8" s="232"/>
      <c r="AB8" s="232"/>
      <c r="AC8" s="232"/>
      <c r="AD8" s="232"/>
      <c r="AE8" s="232"/>
      <c r="AF8" s="232"/>
      <c r="AG8" s="232"/>
      <c r="AH8" s="232"/>
      <c r="AI8" s="232"/>
      <c r="AJ8" s="232"/>
      <c r="AK8" s="232"/>
      <c r="AL8" s="88"/>
      <c r="AM8" s="334"/>
      <c r="AN8" s="55"/>
      <c r="AO8" s="232"/>
      <c r="AP8" s="675"/>
      <c r="AQ8" s="103"/>
    </row>
    <row r="9" spans="1:43" ht="6" customHeight="1" thickBot="1" x14ac:dyDescent="0.25">
      <c r="A9" s="104"/>
      <c r="B9" s="332"/>
      <c r="C9" s="86"/>
      <c r="D9" s="87"/>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105"/>
      <c r="AM9" s="86"/>
      <c r="AN9" s="87"/>
      <c r="AO9" s="85"/>
      <c r="AP9" s="85"/>
      <c r="AQ9" s="106"/>
    </row>
    <row r="10" spans="1:43" ht="6" customHeight="1" x14ac:dyDescent="0.2">
      <c r="A10" s="1"/>
      <c r="B10" s="97"/>
      <c r="C10" s="98"/>
      <c r="D10" s="99"/>
      <c r="E10" s="1"/>
      <c r="F10" s="1"/>
      <c r="G10" s="1"/>
      <c r="H10" s="1"/>
      <c r="I10" s="1"/>
      <c r="J10" s="1"/>
      <c r="K10" s="1"/>
      <c r="L10" s="1"/>
      <c r="M10" s="1"/>
      <c r="N10" s="1"/>
      <c r="O10" s="1"/>
      <c r="P10" s="1"/>
      <c r="Q10" s="1"/>
      <c r="R10" s="1"/>
      <c r="S10" s="1"/>
      <c r="T10" s="1"/>
      <c r="U10" s="98"/>
      <c r="V10" s="99"/>
      <c r="W10" s="1"/>
      <c r="X10" s="1"/>
      <c r="Y10" s="1"/>
      <c r="Z10" s="1"/>
      <c r="AA10" s="1"/>
      <c r="AB10" s="1"/>
      <c r="AC10" s="1"/>
      <c r="AD10" s="1"/>
      <c r="AE10" s="1"/>
      <c r="AF10" s="1"/>
      <c r="AG10" s="1"/>
      <c r="AH10" s="1"/>
      <c r="AI10" s="1"/>
      <c r="AJ10" s="1"/>
      <c r="AK10" s="1"/>
      <c r="AL10" s="100"/>
      <c r="AM10" s="98"/>
      <c r="AN10" s="99"/>
      <c r="AO10" s="1"/>
      <c r="AP10" s="1"/>
      <c r="AQ10" s="1"/>
    </row>
    <row r="11" spans="1:43" ht="11.25" customHeight="1" x14ac:dyDescent="0.2">
      <c r="A11" s="232"/>
      <c r="B11" s="328">
        <v>303</v>
      </c>
      <c r="C11" s="334"/>
      <c r="D11" s="55"/>
      <c r="E11" s="671" t="str">
        <f ca="1">VLOOKUP(INDIRECT(ADDRESS(ROW(),COLUMN()-3)),Language_Translations,MATCH(Language_Selected,Language_Options,0),FALSE)</f>
        <v>Are you or your partner currently doing something or using any method to delay or avoid getting pregnant?</v>
      </c>
      <c r="F11" s="671"/>
      <c r="G11" s="671"/>
      <c r="H11" s="671"/>
      <c r="I11" s="671"/>
      <c r="J11" s="671"/>
      <c r="K11" s="671"/>
      <c r="L11" s="671"/>
      <c r="M11" s="671"/>
      <c r="N11" s="671"/>
      <c r="O11" s="671"/>
      <c r="P11" s="671"/>
      <c r="Q11" s="671"/>
      <c r="R11" s="671"/>
      <c r="S11" s="671"/>
      <c r="T11" s="671"/>
      <c r="U11" s="108"/>
      <c r="V11" s="55"/>
      <c r="W11" s="232" t="s">
        <v>112</v>
      </c>
      <c r="X11" s="232"/>
      <c r="Y11" s="51" t="s">
        <v>9</v>
      </c>
      <c r="Z11" s="51"/>
      <c r="AA11" s="51"/>
      <c r="AB11" s="51"/>
      <c r="AC11" s="51"/>
      <c r="AD11" s="51"/>
      <c r="AE11" s="51"/>
      <c r="AF11" s="51"/>
      <c r="AG11" s="51"/>
      <c r="AH11" s="51"/>
      <c r="AI11" s="51"/>
      <c r="AJ11" s="51"/>
      <c r="AK11" s="51"/>
      <c r="AL11" s="89" t="s">
        <v>87</v>
      </c>
      <c r="AM11" s="334"/>
      <c r="AN11" s="55"/>
      <c r="AO11" s="232"/>
      <c r="AP11" s="232">
        <v>307</v>
      </c>
      <c r="AQ11" s="232"/>
    </row>
    <row r="12" spans="1:43" x14ac:dyDescent="0.2">
      <c r="A12" s="232"/>
      <c r="B12" s="328"/>
      <c r="C12" s="334"/>
      <c r="D12" s="55"/>
      <c r="E12" s="671"/>
      <c r="F12" s="671"/>
      <c r="G12" s="671"/>
      <c r="H12" s="671"/>
      <c r="I12" s="671"/>
      <c r="J12" s="671"/>
      <c r="K12" s="671"/>
      <c r="L12" s="671"/>
      <c r="M12" s="671"/>
      <c r="N12" s="671"/>
      <c r="O12" s="671"/>
      <c r="P12" s="671"/>
      <c r="Q12" s="671"/>
      <c r="R12" s="671"/>
      <c r="S12" s="671"/>
      <c r="T12" s="671"/>
      <c r="U12" s="108"/>
      <c r="V12" s="55"/>
      <c r="W12" s="232" t="s">
        <v>113</v>
      </c>
      <c r="X12" s="232"/>
      <c r="Y12" s="51" t="s">
        <v>9</v>
      </c>
      <c r="Z12" s="51"/>
      <c r="AA12" s="51"/>
      <c r="AB12" s="51"/>
      <c r="AC12" s="51"/>
      <c r="AD12" s="51"/>
      <c r="AE12" s="51"/>
      <c r="AF12" s="51"/>
      <c r="AG12" s="51"/>
      <c r="AH12" s="51"/>
      <c r="AI12" s="51"/>
      <c r="AJ12" s="51"/>
      <c r="AK12" s="51"/>
      <c r="AL12" s="89" t="s">
        <v>89</v>
      </c>
      <c r="AM12" s="334"/>
      <c r="AN12" s="55"/>
      <c r="AO12" s="232"/>
      <c r="AP12" s="330"/>
      <c r="AQ12" s="232"/>
    </row>
    <row r="13" spans="1:43" ht="6" customHeight="1" x14ac:dyDescent="0.2">
      <c r="A13" s="91"/>
      <c r="B13" s="90"/>
      <c r="C13" s="52"/>
      <c r="D13" s="28"/>
      <c r="E13" s="91"/>
      <c r="F13" s="91"/>
      <c r="G13" s="91"/>
      <c r="H13" s="91"/>
      <c r="I13" s="91"/>
      <c r="J13" s="91"/>
      <c r="K13" s="91"/>
      <c r="L13" s="91"/>
      <c r="M13" s="91"/>
      <c r="N13" s="91"/>
      <c r="O13" s="91"/>
      <c r="P13" s="91"/>
      <c r="Q13" s="91"/>
      <c r="R13" s="91"/>
      <c r="S13" s="91"/>
      <c r="T13" s="91"/>
      <c r="U13" s="52"/>
      <c r="V13" s="28"/>
      <c r="W13" s="91"/>
      <c r="X13" s="91"/>
      <c r="Y13" s="91"/>
      <c r="Z13" s="91"/>
      <c r="AA13" s="91"/>
      <c r="AB13" s="91"/>
      <c r="AC13" s="91"/>
      <c r="AD13" s="91"/>
      <c r="AE13" s="91"/>
      <c r="AF13" s="91"/>
      <c r="AG13" s="91"/>
      <c r="AH13" s="91"/>
      <c r="AI13" s="91"/>
      <c r="AJ13" s="91"/>
      <c r="AK13" s="91"/>
      <c r="AL13" s="92"/>
      <c r="AM13" s="52"/>
      <c r="AN13" s="28"/>
      <c r="AO13" s="91"/>
      <c r="AP13" s="91"/>
      <c r="AQ13" s="91"/>
    </row>
    <row r="14" spans="1:43" ht="6" customHeight="1" x14ac:dyDescent="0.2">
      <c r="A14" s="262"/>
      <c r="B14" s="130"/>
      <c r="C14" s="131"/>
      <c r="D14" s="55"/>
      <c r="E14" s="232"/>
      <c r="F14" s="232"/>
      <c r="G14" s="232"/>
      <c r="H14" s="232"/>
      <c r="I14" s="232"/>
      <c r="J14" s="232"/>
      <c r="K14" s="232"/>
      <c r="L14" s="232"/>
      <c r="M14" s="232"/>
      <c r="N14" s="232"/>
      <c r="O14" s="232"/>
      <c r="P14" s="232"/>
      <c r="Q14" s="232"/>
      <c r="R14" s="232"/>
      <c r="S14" s="232"/>
      <c r="T14" s="232"/>
      <c r="U14" s="334"/>
      <c r="V14" s="55"/>
      <c r="W14" s="232"/>
      <c r="X14" s="232"/>
      <c r="Y14" s="232"/>
      <c r="Z14" s="232"/>
      <c r="AA14" s="232"/>
      <c r="AB14" s="232"/>
      <c r="AC14" s="232"/>
      <c r="AD14" s="232"/>
      <c r="AE14" s="232"/>
      <c r="AF14" s="232"/>
      <c r="AG14" s="232"/>
      <c r="AH14" s="232"/>
      <c r="AI14" s="232"/>
      <c r="AJ14" s="232"/>
      <c r="AK14" s="232"/>
      <c r="AL14" s="88"/>
      <c r="AM14" s="334"/>
      <c r="AN14" s="55"/>
      <c r="AO14" s="232"/>
      <c r="AP14" s="232"/>
      <c r="AQ14" s="232"/>
    </row>
    <row r="15" spans="1:43" ht="11.25" customHeight="1" x14ac:dyDescent="0.2">
      <c r="A15" s="262"/>
      <c r="B15" s="385">
        <v>304</v>
      </c>
      <c r="C15" s="131"/>
      <c r="D15" s="55"/>
      <c r="E15" s="671" t="str">
        <f ca="1">VLOOKUP(INDIRECT(ADDRESS(ROW(),COLUMN()-3)),Language_Translations,MATCH(Language_Selected,Language_Options,0),FALSE)</f>
        <v>Are you or your partner sterilized?
IF YES: Who is sterilized, you or your partner?</v>
      </c>
      <c r="F15" s="671"/>
      <c r="G15" s="671"/>
      <c r="H15" s="671"/>
      <c r="I15" s="671"/>
      <c r="J15" s="671"/>
      <c r="K15" s="671"/>
      <c r="L15" s="671"/>
      <c r="M15" s="671"/>
      <c r="N15" s="671"/>
      <c r="O15" s="671"/>
      <c r="P15" s="671"/>
      <c r="Q15" s="671"/>
      <c r="R15" s="671"/>
      <c r="S15" s="671"/>
      <c r="T15" s="671"/>
      <c r="U15" s="108"/>
      <c r="V15" s="55"/>
      <c r="W15" s="232" t="s">
        <v>283</v>
      </c>
      <c r="X15" s="232"/>
      <c r="Z15" s="51"/>
      <c r="AA15" s="51"/>
      <c r="AB15" s="51"/>
      <c r="AC15" s="51"/>
      <c r="AD15" s="51"/>
      <c r="AF15" s="51"/>
      <c r="AJ15" s="51" t="s">
        <v>9</v>
      </c>
      <c r="AK15" s="51"/>
      <c r="AL15" s="89" t="s">
        <v>87</v>
      </c>
      <c r="AM15" s="334"/>
      <c r="AN15" s="55"/>
      <c r="AO15" s="232"/>
      <c r="AP15" s="232"/>
      <c r="AQ15" s="232"/>
    </row>
    <row r="16" spans="1:43" ht="11.25" customHeight="1" x14ac:dyDescent="0.2">
      <c r="A16" s="262"/>
      <c r="B16" s="213" t="s">
        <v>123</v>
      </c>
      <c r="C16" s="131"/>
      <c r="D16" s="55"/>
      <c r="E16" s="671"/>
      <c r="F16" s="671"/>
      <c r="G16" s="671"/>
      <c r="H16" s="671"/>
      <c r="I16" s="671"/>
      <c r="J16" s="671"/>
      <c r="K16" s="671"/>
      <c r="L16" s="671"/>
      <c r="M16" s="671"/>
      <c r="N16" s="671"/>
      <c r="O16" s="671"/>
      <c r="P16" s="671"/>
      <c r="Q16" s="671"/>
      <c r="R16" s="671"/>
      <c r="S16" s="671"/>
      <c r="T16" s="671"/>
      <c r="U16" s="108"/>
      <c r="V16" s="55"/>
      <c r="W16" s="232" t="s">
        <v>284</v>
      </c>
      <c r="X16" s="232"/>
      <c r="Z16" s="51"/>
      <c r="AA16" s="51"/>
      <c r="AB16" s="51"/>
      <c r="AC16" s="51"/>
      <c r="AD16" s="51"/>
      <c r="AE16" s="51"/>
      <c r="AH16" s="51" t="s">
        <v>9</v>
      </c>
      <c r="AI16" s="51"/>
      <c r="AJ16" s="51"/>
      <c r="AK16" s="51"/>
      <c r="AL16" s="89" t="s">
        <v>89</v>
      </c>
      <c r="AM16" s="334"/>
      <c r="AN16" s="55"/>
      <c r="AO16" s="232"/>
      <c r="AP16" s="330"/>
      <c r="AQ16" s="232"/>
    </row>
    <row r="17" spans="1:43" ht="11.25" customHeight="1" x14ac:dyDescent="0.2">
      <c r="A17" s="262"/>
      <c r="B17" s="213"/>
      <c r="C17" s="131"/>
      <c r="D17" s="55"/>
      <c r="E17" s="671"/>
      <c r="F17" s="671"/>
      <c r="G17" s="671"/>
      <c r="H17" s="671"/>
      <c r="I17" s="671"/>
      <c r="J17" s="671"/>
      <c r="K17" s="671"/>
      <c r="L17" s="671"/>
      <c r="M17" s="671"/>
      <c r="N17" s="671"/>
      <c r="O17" s="671"/>
      <c r="P17" s="671"/>
      <c r="Q17" s="671"/>
      <c r="R17" s="671"/>
      <c r="S17" s="671"/>
      <c r="T17" s="671"/>
      <c r="U17" s="108"/>
      <c r="V17" s="55"/>
      <c r="W17" s="232" t="s">
        <v>285</v>
      </c>
      <c r="X17" s="232"/>
      <c r="Z17" s="51"/>
      <c r="AA17" s="51"/>
      <c r="AB17" s="51"/>
      <c r="AC17" s="51"/>
      <c r="AD17" s="51"/>
      <c r="AE17" s="51" t="s">
        <v>9</v>
      </c>
      <c r="AF17" s="51"/>
      <c r="AG17" s="51"/>
      <c r="AH17" s="51"/>
      <c r="AI17" s="51"/>
      <c r="AJ17" s="51"/>
      <c r="AK17" s="51"/>
      <c r="AL17" s="84" t="s">
        <v>91</v>
      </c>
      <c r="AM17" s="334"/>
      <c r="AN17" s="55"/>
      <c r="AO17" s="232"/>
      <c r="AP17" s="330"/>
      <c r="AQ17" s="232"/>
    </row>
    <row r="18" spans="1:43" ht="11.25" customHeight="1" x14ac:dyDescent="0.2">
      <c r="A18" s="262"/>
      <c r="B18" s="130"/>
      <c r="C18" s="131"/>
      <c r="D18" s="55"/>
      <c r="E18" s="671"/>
      <c r="F18" s="671"/>
      <c r="G18" s="671"/>
      <c r="H18" s="671"/>
      <c r="I18" s="671"/>
      <c r="J18" s="671"/>
      <c r="K18" s="671"/>
      <c r="L18" s="671"/>
      <c r="M18" s="671"/>
      <c r="N18" s="671"/>
      <c r="O18" s="671"/>
      <c r="P18" s="671"/>
      <c r="Q18" s="671"/>
      <c r="R18" s="671"/>
      <c r="S18" s="671"/>
      <c r="T18" s="671"/>
      <c r="U18" s="108"/>
      <c r="V18" s="55"/>
      <c r="W18" t="s">
        <v>286</v>
      </c>
      <c r="AF18" s="51" t="s">
        <v>9</v>
      </c>
      <c r="AG18" s="51"/>
      <c r="AH18" s="51"/>
      <c r="AI18" s="51"/>
      <c r="AJ18" s="51"/>
      <c r="AK18" s="51"/>
      <c r="AL18" s="84" t="s">
        <v>109</v>
      </c>
      <c r="AM18" s="334"/>
      <c r="AN18" s="55"/>
      <c r="AO18" s="232"/>
      <c r="AP18" s="140">
        <v>306</v>
      </c>
      <c r="AQ18" s="232"/>
    </row>
    <row r="19" spans="1:43" ht="6" customHeight="1" thickBot="1" x14ac:dyDescent="0.25">
      <c r="A19" s="132"/>
      <c r="B19" s="133"/>
      <c r="C19" s="134"/>
      <c r="D19" s="28"/>
      <c r="E19" s="91"/>
      <c r="F19" s="91"/>
      <c r="G19" s="91"/>
      <c r="H19" s="91"/>
      <c r="I19" s="91"/>
      <c r="J19" s="91"/>
      <c r="K19" s="91"/>
      <c r="L19" s="91"/>
      <c r="M19" s="91"/>
      <c r="N19" s="91"/>
      <c r="O19" s="91"/>
      <c r="P19" s="91"/>
      <c r="Q19" s="91"/>
      <c r="R19" s="91"/>
      <c r="S19" s="91"/>
      <c r="T19" s="91"/>
      <c r="U19" s="52"/>
      <c r="V19" s="28"/>
      <c r="W19" s="91"/>
      <c r="X19" s="91"/>
      <c r="Y19" s="91"/>
      <c r="Z19" s="91"/>
      <c r="AA19" s="91"/>
      <c r="AB19" s="91"/>
      <c r="AC19" s="91"/>
      <c r="AD19" s="91"/>
      <c r="AE19" s="91"/>
      <c r="AF19" s="91"/>
      <c r="AG19" s="91"/>
      <c r="AH19" s="91"/>
      <c r="AI19" s="91"/>
      <c r="AJ19" s="91"/>
      <c r="AK19" s="91"/>
      <c r="AL19" s="92"/>
      <c r="AM19" s="52"/>
      <c r="AN19" s="28"/>
      <c r="AO19" s="91"/>
      <c r="AP19" s="91"/>
      <c r="AQ19" s="91"/>
    </row>
    <row r="20" spans="1:43" ht="6" customHeight="1" x14ac:dyDescent="0.2">
      <c r="A20" s="266"/>
      <c r="B20" s="128"/>
      <c r="C20" s="129"/>
      <c r="D20" s="99"/>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00"/>
      <c r="AM20" s="98"/>
      <c r="AN20" s="99"/>
      <c r="AO20" s="1"/>
      <c r="AP20" s="1"/>
      <c r="AQ20" s="101"/>
    </row>
    <row r="21" spans="1:43" ht="11.25" customHeight="1" x14ac:dyDescent="0.2">
      <c r="A21" s="267"/>
      <c r="B21" s="385">
        <v>305</v>
      </c>
      <c r="C21" s="131"/>
      <c r="D21" s="55"/>
      <c r="E21" s="315" t="s">
        <v>287</v>
      </c>
      <c r="F21" s="331"/>
      <c r="G21" s="331"/>
      <c r="H21" s="331"/>
      <c r="I21" s="331"/>
      <c r="J21" s="331"/>
      <c r="L21" s="331"/>
      <c r="M21" s="331"/>
      <c r="N21" s="331"/>
      <c r="O21" s="331"/>
      <c r="P21" s="331"/>
      <c r="Q21" s="331"/>
      <c r="R21" s="331"/>
      <c r="S21" s="331"/>
      <c r="T21" s="331"/>
      <c r="U21" s="2"/>
      <c r="V21" s="232"/>
      <c r="W21" s="232"/>
      <c r="X21" s="232"/>
      <c r="AA21" s="51"/>
      <c r="AB21" s="51"/>
      <c r="AC21" s="51"/>
      <c r="AD21" s="51"/>
      <c r="AF21" s="51"/>
      <c r="AH21" s="51"/>
      <c r="AI21" s="51"/>
      <c r="AJ21" s="51"/>
      <c r="AK21" s="51"/>
      <c r="AL21" s="89"/>
      <c r="AM21" s="334"/>
      <c r="AN21" s="55"/>
      <c r="AO21" s="232"/>
      <c r="AP21" s="232"/>
      <c r="AQ21" s="103"/>
    </row>
    <row r="22" spans="1:43" ht="6" customHeight="1" x14ac:dyDescent="0.2">
      <c r="A22" s="267"/>
      <c r="B22" s="281"/>
      <c r="C22" s="131"/>
      <c r="D22" s="55"/>
      <c r="E22" s="331"/>
      <c r="F22" s="331"/>
      <c r="G22" s="331"/>
      <c r="H22" s="331"/>
      <c r="I22" s="331"/>
      <c r="J22" s="331"/>
      <c r="K22" s="331"/>
      <c r="L22" s="331"/>
      <c r="M22" s="331"/>
      <c r="N22" s="331"/>
      <c r="O22" s="331"/>
      <c r="P22" s="331"/>
      <c r="Q22" s="331"/>
      <c r="R22" s="331"/>
      <c r="S22" s="331"/>
      <c r="T22" s="331"/>
      <c r="U22" s="2"/>
      <c r="V22" s="232"/>
      <c r="W22" s="232"/>
      <c r="X22" s="232"/>
      <c r="Z22" s="51"/>
      <c r="AA22" s="51"/>
      <c r="AB22" s="51"/>
      <c r="AC22" s="51"/>
      <c r="AD22" s="51"/>
      <c r="AF22" s="51"/>
      <c r="AH22" s="51"/>
      <c r="AI22" s="51"/>
      <c r="AJ22" s="51"/>
      <c r="AK22" s="51"/>
      <c r="AL22" s="89"/>
      <c r="AM22" s="334"/>
      <c r="AN22" s="55"/>
      <c r="AO22" s="232"/>
      <c r="AP22" s="232"/>
      <c r="AQ22" s="103"/>
    </row>
    <row r="23" spans="1:43" ht="11.25" customHeight="1" x14ac:dyDescent="0.2">
      <c r="A23" s="267"/>
      <c r="B23" s="213" t="s">
        <v>123</v>
      </c>
      <c r="C23" s="131"/>
      <c r="D23" s="55"/>
      <c r="E23" s="331"/>
      <c r="F23" s="331"/>
      <c r="G23" s="331"/>
      <c r="H23" s="331"/>
      <c r="I23" s="331"/>
      <c r="L23" s="316" t="s">
        <v>288</v>
      </c>
      <c r="M23" s="331"/>
      <c r="O23" s="331"/>
      <c r="P23" s="331"/>
      <c r="Q23" s="331"/>
      <c r="R23" s="331"/>
      <c r="S23" s="331"/>
      <c r="T23" s="331"/>
      <c r="U23" s="331"/>
      <c r="W23" s="316" t="s">
        <v>289</v>
      </c>
      <c r="AA23" s="331"/>
      <c r="AB23" s="331"/>
      <c r="AC23" s="331"/>
      <c r="AD23" s="331"/>
      <c r="AE23" s="331"/>
      <c r="AG23" s="331"/>
      <c r="AH23" s="316" t="s">
        <v>290</v>
      </c>
      <c r="AJ23" s="331"/>
      <c r="AK23" s="331"/>
      <c r="AL23" s="331"/>
      <c r="AM23" s="334"/>
      <c r="AN23" s="55"/>
      <c r="AO23" s="232"/>
      <c r="AP23" s="232"/>
      <c r="AQ23" s="103"/>
    </row>
    <row r="24" spans="1:43" ht="11.25" customHeight="1" x14ac:dyDescent="0.2">
      <c r="A24" s="267"/>
      <c r="B24" s="213"/>
      <c r="C24" s="131"/>
      <c r="D24" s="55"/>
      <c r="E24" s="331"/>
      <c r="F24" s="331"/>
      <c r="G24" s="331"/>
      <c r="H24" s="331"/>
      <c r="I24" s="331"/>
      <c r="K24" s="331"/>
      <c r="L24" s="316" t="s">
        <v>291</v>
      </c>
      <c r="M24" s="331"/>
      <c r="O24" s="331"/>
      <c r="P24" s="331"/>
      <c r="Q24" s="331"/>
      <c r="R24" s="331"/>
      <c r="S24" s="331"/>
      <c r="T24" s="331"/>
      <c r="U24" s="331"/>
      <c r="W24" s="316" t="s">
        <v>291</v>
      </c>
      <c r="Z24" s="331"/>
      <c r="AA24" s="331"/>
      <c r="AB24" s="331"/>
      <c r="AC24" s="331"/>
      <c r="AD24" s="331"/>
      <c r="AE24" s="331"/>
      <c r="AG24" s="331"/>
      <c r="AH24" s="316" t="s">
        <v>292</v>
      </c>
      <c r="AJ24" s="331"/>
      <c r="AK24" s="331"/>
      <c r="AL24" s="331"/>
      <c r="AM24" s="334"/>
      <c r="AN24" s="55"/>
      <c r="AO24" s="232"/>
      <c r="AP24" s="232"/>
      <c r="AQ24" s="103"/>
    </row>
    <row r="25" spans="1:43" ht="6" customHeight="1" x14ac:dyDescent="0.2">
      <c r="A25" s="267"/>
      <c r="B25" s="213"/>
      <c r="C25" s="131"/>
      <c r="D25" s="55"/>
      <c r="E25" s="331"/>
      <c r="F25" s="331"/>
      <c r="G25" s="331"/>
      <c r="H25" s="331"/>
      <c r="I25" s="331"/>
      <c r="J25" s="331"/>
      <c r="K25" s="331"/>
      <c r="L25" s="316"/>
      <c r="M25" s="331"/>
      <c r="O25" s="331"/>
      <c r="P25" s="331"/>
      <c r="Q25" s="331"/>
      <c r="R25" s="331"/>
      <c r="S25" s="331"/>
      <c r="T25" s="331"/>
      <c r="U25" s="331"/>
      <c r="W25" s="331"/>
      <c r="X25" s="316"/>
      <c r="Z25" s="331"/>
      <c r="AA25" s="331"/>
      <c r="AB25" s="331"/>
      <c r="AC25" s="331"/>
      <c r="AD25" s="331"/>
      <c r="AE25" s="331"/>
      <c r="AG25" s="331"/>
      <c r="AH25" s="316"/>
      <c r="AJ25" s="331"/>
      <c r="AK25" s="331"/>
      <c r="AL25" s="331"/>
      <c r="AM25" s="334"/>
      <c r="AN25" s="55"/>
      <c r="AO25" s="232"/>
      <c r="AP25" s="232"/>
      <c r="AQ25" s="103"/>
    </row>
    <row r="26" spans="1:43" ht="11.25" customHeight="1" x14ac:dyDescent="0.2">
      <c r="A26" s="267"/>
      <c r="B26" s="213"/>
      <c r="C26" s="131"/>
      <c r="D26" s="55"/>
      <c r="E26" s="720" t="s">
        <v>293</v>
      </c>
      <c r="F26" s="720"/>
      <c r="G26" s="720"/>
      <c r="H26" s="720"/>
      <c r="I26" s="720"/>
      <c r="J26" s="720"/>
      <c r="K26" s="720"/>
      <c r="L26" s="720"/>
      <c r="M26" s="720"/>
      <c r="N26" s="331"/>
      <c r="O26" s="331"/>
      <c r="P26" s="720" t="s">
        <v>294</v>
      </c>
      <c r="Q26" s="720"/>
      <c r="R26" s="720"/>
      <c r="S26" s="720"/>
      <c r="T26" s="720"/>
      <c r="U26" s="720"/>
      <c r="V26" s="720"/>
      <c r="W26" s="720"/>
      <c r="X26" s="720"/>
      <c r="Y26" s="720"/>
      <c r="Z26" s="331"/>
      <c r="AA26" s="331"/>
      <c r="AB26" s="720" t="s">
        <v>295</v>
      </c>
      <c r="AC26" s="720"/>
      <c r="AD26" s="720"/>
      <c r="AE26" s="720"/>
      <c r="AF26" s="720"/>
      <c r="AG26" s="720"/>
      <c r="AH26" s="720"/>
      <c r="AI26" s="720"/>
      <c r="AJ26" s="720"/>
      <c r="AK26" s="720"/>
      <c r="AL26" s="720"/>
      <c r="AM26" s="334"/>
      <c r="AN26" s="55"/>
      <c r="AO26" s="232"/>
      <c r="AP26" s="232"/>
      <c r="AQ26" s="103"/>
    </row>
    <row r="27" spans="1:43" ht="11.25" customHeight="1" x14ac:dyDescent="0.2">
      <c r="A27" s="267"/>
      <c r="B27" s="213"/>
      <c r="C27" s="131"/>
      <c r="D27" s="55"/>
      <c r="E27" s="720"/>
      <c r="F27" s="720"/>
      <c r="G27" s="720"/>
      <c r="H27" s="720"/>
      <c r="I27" s="720"/>
      <c r="J27" s="720"/>
      <c r="K27" s="720"/>
      <c r="L27" s="720"/>
      <c r="M27" s="720"/>
      <c r="N27" s="331"/>
      <c r="O27" s="331"/>
      <c r="P27" s="720"/>
      <c r="Q27" s="720"/>
      <c r="R27" s="720"/>
      <c r="S27" s="720"/>
      <c r="T27" s="720"/>
      <c r="U27" s="720"/>
      <c r="V27" s="720"/>
      <c r="W27" s="720"/>
      <c r="X27" s="720"/>
      <c r="Y27" s="720"/>
      <c r="Z27" s="331"/>
      <c r="AA27" s="331"/>
      <c r="AB27" s="720"/>
      <c r="AC27" s="720"/>
      <c r="AD27" s="720"/>
      <c r="AE27" s="720"/>
      <c r="AF27" s="720"/>
      <c r="AG27" s="720"/>
      <c r="AH27" s="720"/>
      <c r="AI27" s="720"/>
      <c r="AJ27" s="720"/>
      <c r="AK27" s="720"/>
      <c r="AL27" s="720"/>
      <c r="AM27" s="334"/>
      <c r="AN27" s="55"/>
      <c r="AO27" s="232"/>
      <c r="AP27" s="232"/>
      <c r="AQ27" s="103"/>
    </row>
    <row r="28" spans="1:43" ht="11.25" customHeight="1" x14ac:dyDescent="0.2">
      <c r="A28" s="267"/>
      <c r="B28" s="213"/>
      <c r="C28" s="131"/>
      <c r="D28" s="55"/>
      <c r="E28" s="720"/>
      <c r="F28" s="720"/>
      <c r="G28" s="720"/>
      <c r="H28" s="720"/>
      <c r="I28" s="720"/>
      <c r="J28" s="720"/>
      <c r="K28" s="720"/>
      <c r="L28" s="720"/>
      <c r="M28" s="720"/>
      <c r="N28" s="331"/>
      <c r="O28" s="331"/>
      <c r="P28" s="720"/>
      <c r="Q28" s="720"/>
      <c r="R28" s="720"/>
      <c r="S28" s="720"/>
      <c r="T28" s="720"/>
      <c r="U28" s="720"/>
      <c r="V28" s="720"/>
      <c r="W28" s="720"/>
      <c r="X28" s="720"/>
      <c r="Y28" s="720"/>
      <c r="Z28" s="331"/>
      <c r="AA28" s="331"/>
      <c r="AB28" s="720"/>
      <c r="AC28" s="720"/>
      <c r="AD28" s="720"/>
      <c r="AE28" s="720"/>
      <c r="AF28" s="720"/>
      <c r="AG28" s="720"/>
      <c r="AH28" s="720"/>
      <c r="AI28" s="720"/>
      <c r="AJ28" s="720"/>
      <c r="AK28" s="720"/>
      <c r="AL28" s="720"/>
      <c r="AM28" s="334"/>
      <c r="AN28" s="55"/>
      <c r="AO28" s="232"/>
      <c r="AP28" s="232"/>
      <c r="AQ28" s="103"/>
    </row>
    <row r="29" spans="1:43" ht="6" customHeight="1" thickBot="1" x14ac:dyDescent="0.25">
      <c r="A29" s="268"/>
      <c r="B29" s="264"/>
      <c r="C29" s="265"/>
      <c r="D29" s="87"/>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105"/>
      <c r="AM29" s="86"/>
      <c r="AN29" s="87"/>
      <c r="AO29" s="85"/>
      <c r="AP29" s="85"/>
      <c r="AQ29" s="106"/>
    </row>
    <row r="30" spans="1:43" ht="6" customHeight="1" x14ac:dyDescent="0.2">
      <c r="A30" s="232"/>
      <c r="B30" s="328"/>
      <c r="C30" s="334"/>
      <c r="D30" s="55"/>
      <c r="E30" s="232"/>
      <c r="F30" s="232"/>
      <c r="G30" s="232"/>
      <c r="H30" s="232"/>
      <c r="I30" s="232"/>
      <c r="J30" s="232"/>
      <c r="K30" s="232"/>
      <c r="L30" s="232"/>
      <c r="M30" s="232"/>
      <c r="N30" s="232"/>
      <c r="O30" s="232"/>
      <c r="P30" s="232"/>
      <c r="Q30" s="232"/>
      <c r="R30" s="232"/>
      <c r="S30" s="232"/>
      <c r="T30" s="232"/>
      <c r="U30" s="334"/>
      <c r="V30" s="55"/>
      <c r="W30" s="232"/>
      <c r="X30" s="232"/>
      <c r="Y30" s="232"/>
      <c r="Z30" s="232"/>
      <c r="AA30" s="232"/>
      <c r="AB30" s="232"/>
      <c r="AC30" s="232"/>
      <c r="AD30" s="232"/>
      <c r="AE30" s="232"/>
      <c r="AF30" s="232"/>
      <c r="AG30" s="232"/>
      <c r="AH30" s="232"/>
      <c r="AI30" s="232"/>
      <c r="AJ30" s="232"/>
      <c r="AK30" s="232"/>
      <c r="AL30" s="88"/>
      <c r="AM30" s="334"/>
      <c r="AN30" s="55"/>
      <c r="AO30" s="232"/>
      <c r="AP30" s="232"/>
      <c r="AQ30" s="232"/>
    </row>
    <row r="31" spans="1:43" ht="11.25" customHeight="1" x14ac:dyDescent="0.2">
      <c r="A31" s="232"/>
      <c r="B31" s="146">
        <v>306</v>
      </c>
      <c r="C31" s="334"/>
      <c r="D31" s="55"/>
      <c r="E31" s="671" t="str">
        <f ca="1">VLOOKUP(INDIRECT(ADDRESS(ROW(),COLUMN()-3)),Language_Translations,MATCH(Language_Selected,Language_Options,0),FALSE)</f>
        <v>Just to check, are you or your partner doing any of the following to avoid pregnancy: deliberately avoiding sex on certain days, using a condom, using withdrawal or using emergency contraception?</v>
      </c>
      <c r="F31" s="671"/>
      <c r="G31" s="671"/>
      <c r="H31" s="671"/>
      <c r="I31" s="671"/>
      <c r="J31" s="671"/>
      <c r="K31" s="671"/>
      <c r="L31" s="671"/>
      <c r="M31" s="671"/>
      <c r="N31" s="671"/>
      <c r="O31" s="671"/>
      <c r="P31" s="671"/>
      <c r="Q31" s="671"/>
      <c r="R31" s="671"/>
      <c r="S31" s="671"/>
      <c r="T31" s="671"/>
      <c r="U31" s="108"/>
      <c r="V31" s="55"/>
      <c r="W31" s="232" t="s">
        <v>112</v>
      </c>
      <c r="X31" s="232"/>
      <c r="Y31" s="51" t="s">
        <v>9</v>
      </c>
      <c r="Z31" s="51"/>
      <c r="AA31" s="51"/>
      <c r="AB31" s="51"/>
      <c r="AC31" s="51"/>
      <c r="AD31" s="51"/>
      <c r="AE31" s="51"/>
      <c r="AF31" s="51"/>
      <c r="AG31" s="51"/>
      <c r="AH31" s="51"/>
      <c r="AI31" s="51"/>
      <c r="AJ31" s="51"/>
      <c r="AK31" s="51"/>
      <c r="AL31" s="89" t="s">
        <v>87</v>
      </c>
      <c r="AM31" s="334"/>
      <c r="AN31" s="55"/>
      <c r="AO31" s="232"/>
      <c r="AP31" s="232"/>
      <c r="AQ31" s="232"/>
    </row>
    <row r="32" spans="1:43" ht="11.25" customHeight="1" x14ac:dyDescent="0.2">
      <c r="A32" s="232"/>
      <c r="B32" s="328"/>
      <c r="C32" s="334"/>
      <c r="D32" s="55"/>
      <c r="E32" s="671"/>
      <c r="F32" s="671"/>
      <c r="G32" s="671"/>
      <c r="H32" s="671"/>
      <c r="I32" s="671"/>
      <c r="J32" s="671"/>
      <c r="K32" s="671"/>
      <c r="L32" s="671"/>
      <c r="M32" s="671"/>
      <c r="N32" s="671"/>
      <c r="O32" s="671"/>
      <c r="P32" s="671"/>
      <c r="Q32" s="671"/>
      <c r="R32" s="671"/>
      <c r="S32" s="671"/>
      <c r="T32" s="671"/>
      <c r="U32" s="108"/>
      <c r="V32" s="55"/>
      <c r="W32" s="232" t="s">
        <v>113</v>
      </c>
      <c r="X32" s="232"/>
      <c r="Y32" s="51" t="s">
        <v>9</v>
      </c>
      <c r="Z32" s="51"/>
      <c r="AA32" s="51"/>
      <c r="AB32" s="51"/>
      <c r="AC32" s="51"/>
      <c r="AD32" s="51"/>
      <c r="AE32" s="51"/>
      <c r="AF32" s="51"/>
      <c r="AG32" s="51"/>
      <c r="AH32" s="51"/>
      <c r="AI32" s="51"/>
      <c r="AJ32" s="51"/>
      <c r="AK32" s="51"/>
      <c r="AL32" s="89" t="s">
        <v>89</v>
      </c>
      <c r="AM32" s="334"/>
      <c r="AN32" s="55"/>
      <c r="AO32" s="232"/>
      <c r="AP32" s="140">
        <v>317</v>
      </c>
      <c r="AQ32" s="232"/>
    </row>
    <row r="33" spans="1:43" ht="11.25" customHeight="1" x14ac:dyDescent="0.2">
      <c r="A33" s="232"/>
      <c r="B33" s="328"/>
      <c r="C33" s="334"/>
      <c r="D33" s="55"/>
      <c r="E33" s="671"/>
      <c r="F33" s="671"/>
      <c r="G33" s="671"/>
      <c r="H33" s="671"/>
      <c r="I33" s="671"/>
      <c r="J33" s="671"/>
      <c r="K33" s="671"/>
      <c r="L33" s="671"/>
      <c r="M33" s="671"/>
      <c r="N33" s="671"/>
      <c r="O33" s="671"/>
      <c r="P33" s="671"/>
      <c r="Q33" s="671"/>
      <c r="R33" s="671"/>
      <c r="S33" s="671"/>
      <c r="T33" s="671"/>
      <c r="U33" s="108"/>
      <c r="V33" s="55"/>
      <c r="AL33"/>
      <c r="AM33" s="334"/>
      <c r="AN33" s="55"/>
      <c r="AO33" s="232"/>
      <c r="AP33" s="232"/>
      <c r="AQ33" s="232"/>
    </row>
    <row r="34" spans="1:43" x14ac:dyDescent="0.2">
      <c r="A34" s="232"/>
      <c r="B34" s="328"/>
      <c r="C34" s="334"/>
      <c r="D34" s="55"/>
      <c r="E34" s="671"/>
      <c r="F34" s="671"/>
      <c r="G34" s="671"/>
      <c r="H34" s="671"/>
      <c r="I34" s="671"/>
      <c r="J34" s="671"/>
      <c r="K34" s="671"/>
      <c r="L34" s="671"/>
      <c r="M34" s="671"/>
      <c r="N34" s="671"/>
      <c r="O34" s="671"/>
      <c r="P34" s="671"/>
      <c r="Q34" s="671"/>
      <c r="R34" s="671"/>
      <c r="S34" s="671"/>
      <c r="T34" s="671"/>
      <c r="U34" s="108"/>
      <c r="V34" s="55"/>
      <c r="AL34"/>
      <c r="AM34" s="334"/>
      <c r="AN34" s="55"/>
      <c r="AO34" s="232"/>
      <c r="AQ34" s="232"/>
    </row>
    <row r="35" spans="1:43" ht="6" customHeight="1" x14ac:dyDescent="0.2">
      <c r="A35" s="91"/>
      <c r="B35" s="90"/>
      <c r="C35" s="52"/>
      <c r="D35" s="28"/>
      <c r="E35" s="91"/>
      <c r="F35" s="91"/>
      <c r="G35" s="91"/>
      <c r="H35" s="91"/>
      <c r="I35" s="91"/>
      <c r="J35" s="91"/>
      <c r="K35" s="91"/>
      <c r="L35" s="91"/>
      <c r="M35" s="91"/>
      <c r="N35" s="91"/>
      <c r="O35" s="91"/>
      <c r="P35" s="91"/>
      <c r="Q35" s="91"/>
      <c r="R35" s="91"/>
      <c r="S35" s="91"/>
      <c r="T35" s="91"/>
      <c r="U35" s="52"/>
      <c r="V35" s="28"/>
      <c r="W35" s="91"/>
      <c r="X35" s="91"/>
      <c r="Y35" s="91"/>
      <c r="Z35" s="91"/>
      <c r="AA35" s="91"/>
      <c r="AB35" s="91"/>
      <c r="AC35" s="91"/>
      <c r="AD35" s="91"/>
      <c r="AE35" s="91"/>
      <c r="AF35" s="91"/>
      <c r="AG35" s="91"/>
      <c r="AH35" s="91"/>
      <c r="AI35" s="91"/>
      <c r="AJ35" s="91"/>
      <c r="AK35" s="91"/>
      <c r="AL35" s="92"/>
      <c r="AM35" s="52"/>
      <c r="AN35" s="28"/>
      <c r="AO35" s="91"/>
      <c r="AP35" s="91"/>
      <c r="AQ35" s="91"/>
    </row>
    <row r="36" spans="1:43" ht="6" customHeight="1" x14ac:dyDescent="0.2">
      <c r="A36" s="212"/>
      <c r="B36" s="230"/>
      <c r="C36" s="380"/>
      <c r="D36" s="381"/>
      <c r="E36" s="212"/>
      <c r="F36" s="212"/>
      <c r="G36" s="212"/>
      <c r="H36" s="212"/>
      <c r="I36" s="212"/>
      <c r="J36" s="212"/>
      <c r="K36" s="212"/>
      <c r="L36" s="212"/>
      <c r="M36" s="212"/>
      <c r="N36" s="212"/>
      <c r="O36" s="212"/>
      <c r="P36" s="212"/>
      <c r="Q36" s="212"/>
      <c r="R36" s="212"/>
      <c r="S36" s="212"/>
      <c r="T36" s="212"/>
      <c r="U36" s="380"/>
      <c r="V36" s="381"/>
      <c r="W36" s="212"/>
      <c r="X36" s="212"/>
      <c r="Y36" s="212"/>
      <c r="Z36" s="212"/>
      <c r="AA36" s="212"/>
      <c r="AB36" s="212"/>
      <c r="AC36" s="212"/>
      <c r="AD36" s="212"/>
      <c r="AE36" s="212"/>
      <c r="AF36" s="212"/>
      <c r="AG36" s="212"/>
      <c r="AH36" s="212"/>
      <c r="AI36" s="212"/>
      <c r="AJ36" s="212"/>
      <c r="AK36" s="212"/>
      <c r="AL36" s="230"/>
      <c r="AM36" s="380"/>
      <c r="AN36" s="381"/>
      <c r="AO36" s="212"/>
      <c r="AP36" s="212"/>
      <c r="AQ36" s="212"/>
    </row>
    <row r="37" spans="1:43" ht="11.25" customHeight="1" x14ac:dyDescent="0.2">
      <c r="A37" s="232"/>
      <c r="B37" s="146">
        <v>307</v>
      </c>
      <c r="C37" s="334"/>
      <c r="D37" s="55"/>
      <c r="E37" s="671" t="str">
        <f ca="1">VLOOKUP(INDIRECT(ADDRESS(ROW(),COLUMN()-3)),Language_Translations,MATCH(Language_Selected,Language_Options,0),FALSE)</f>
        <v>Which method are you using?</v>
      </c>
      <c r="F37" s="671"/>
      <c r="G37" s="671"/>
      <c r="H37" s="671"/>
      <c r="I37" s="671"/>
      <c r="J37" s="671"/>
      <c r="K37" s="671"/>
      <c r="L37" s="671"/>
      <c r="M37" s="671"/>
      <c r="N37" s="671"/>
      <c r="O37" s="671"/>
      <c r="P37" s="671"/>
      <c r="Q37" s="671"/>
      <c r="R37" s="671"/>
      <c r="S37" s="671"/>
      <c r="T37" s="671"/>
      <c r="U37" s="334"/>
      <c r="V37" s="55"/>
      <c r="W37" s="232" t="s">
        <v>296</v>
      </c>
      <c r="X37" s="232"/>
      <c r="Y37" s="232"/>
      <c r="Z37" s="232"/>
      <c r="AA37" s="232"/>
      <c r="AB37" s="232"/>
      <c r="AC37" s="232"/>
      <c r="AD37" s="232"/>
      <c r="AE37" s="51" t="s">
        <v>9</v>
      </c>
      <c r="AF37" s="51"/>
      <c r="AG37" s="111"/>
      <c r="AH37" s="111"/>
      <c r="AI37" s="51"/>
      <c r="AJ37" s="51"/>
      <c r="AK37" s="51"/>
      <c r="AL37" s="328" t="s">
        <v>239</v>
      </c>
      <c r="AM37" s="334"/>
      <c r="AN37" s="55"/>
      <c r="AO37" s="232"/>
      <c r="AP37" s="675">
        <v>312</v>
      </c>
      <c r="AQ37" s="330"/>
    </row>
    <row r="38" spans="1:43" x14ac:dyDescent="0.2">
      <c r="A38" s="232"/>
      <c r="B38" s="93" t="s">
        <v>297</v>
      </c>
      <c r="C38" s="334"/>
      <c r="D38" s="55"/>
      <c r="E38" s="671"/>
      <c r="F38" s="671"/>
      <c r="G38" s="671"/>
      <c r="H38" s="671"/>
      <c r="I38" s="671"/>
      <c r="J38" s="671"/>
      <c r="K38" s="671"/>
      <c r="L38" s="671"/>
      <c r="M38" s="671"/>
      <c r="N38" s="671"/>
      <c r="O38" s="671"/>
      <c r="P38" s="671"/>
      <c r="Q38" s="671"/>
      <c r="R38" s="671"/>
      <c r="S38" s="671"/>
      <c r="T38" s="671"/>
      <c r="U38" s="334"/>
      <c r="V38" s="55"/>
      <c r="W38" s="232" t="s">
        <v>298</v>
      </c>
      <c r="X38" s="232"/>
      <c r="Y38" s="232"/>
      <c r="Z38" s="232"/>
      <c r="AA38" s="232"/>
      <c r="AB38" s="232"/>
      <c r="AC38" s="232"/>
      <c r="AD38" s="51" t="s">
        <v>9</v>
      </c>
      <c r="AE38" s="51"/>
      <c r="AF38" s="51"/>
      <c r="AG38" s="111"/>
      <c r="AH38" s="111"/>
      <c r="AI38" s="51"/>
      <c r="AJ38" s="51"/>
      <c r="AK38" s="51"/>
      <c r="AL38" s="328" t="s">
        <v>241</v>
      </c>
      <c r="AM38" s="334"/>
      <c r="AN38" s="55"/>
      <c r="AO38" s="232"/>
      <c r="AP38" s="675"/>
      <c r="AQ38" s="330"/>
    </row>
    <row r="39" spans="1:43" x14ac:dyDescent="0.2">
      <c r="A39" s="232"/>
      <c r="B39" s="328"/>
      <c r="C39" s="334"/>
      <c r="D39" s="55"/>
      <c r="F39" s="232"/>
      <c r="G39" s="232"/>
      <c r="H39" s="232"/>
      <c r="I39" s="232"/>
      <c r="J39" s="232"/>
      <c r="K39" s="232"/>
      <c r="L39" s="232"/>
      <c r="M39" s="232"/>
      <c r="N39" s="232"/>
      <c r="O39" s="232"/>
      <c r="P39" s="232"/>
      <c r="Q39" s="232"/>
      <c r="R39" s="232"/>
      <c r="S39" s="232"/>
      <c r="T39" s="232"/>
      <c r="U39" s="334"/>
      <c r="V39" s="55"/>
      <c r="W39" s="232" t="s">
        <v>299</v>
      </c>
      <c r="X39" s="232"/>
      <c r="Y39" s="51" t="s">
        <v>9</v>
      </c>
      <c r="Z39" s="51"/>
      <c r="AA39" s="51"/>
      <c r="AB39" s="51"/>
      <c r="AC39" s="51"/>
      <c r="AD39" s="51"/>
      <c r="AE39" s="51"/>
      <c r="AF39" s="51"/>
      <c r="AG39" s="51"/>
      <c r="AH39" s="51"/>
      <c r="AI39" s="51"/>
      <c r="AJ39" s="51"/>
      <c r="AK39" s="51"/>
      <c r="AL39" s="328" t="s">
        <v>209</v>
      </c>
      <c r="AM39" s="334"/>
      <c r="AN39" s="55"/>
      <c r="AO39" s="232"/>
      <c r="AP39" s="140">
        <v>314</v>
      </c>
      <c r="AQ39" s="232"/>
    </row>
    <row r="40" spans="1:43" ht="10" customHeight="1" x14ac:dyDescent="0.2">
      <c r="A40" s="232"/>
      <c r="B40" s="328"/>
      <c r="C40" s="334"/>
      <c r="D40" s="55"/>
      <c r="F40" s="333"/>
      <c r="G40" s="333"/>
      <c r="H40" s="333"/>
      <c r="I40" s="333"/>
      <c r="J40" s="333"/>
      <c r="K40" s="333"/>
      <c r="L40" s="333"/>
      <c r="M40" s="333"/>
      <c r="N40" s="333"/>
      <c r="O40" s="333"/>
      <c r="P40" s="333"/>
      <c r="Q40" s="333"/>
      <c r="R40" s="333"/>
      <c r="S40" s="333"/>
      <c r="T40" s="333"/>
      <c r="U40" s="334"/>
      <c r="V40" s="55"/>
      <c r="W40" s="232" t="s">
        <v>300</v>
      </c>
      <c r="X40" s="232"/>
      <c r="Y40" s="232"/>
      <c r="Z40" s="232"/>
      <c r="AA40" s="232"/>
      <c r="AB40" s="51" t="s">
        <v>9</v>
      </c>
      <c r="AC40" s="51"/>
      <c r="AD40" s="111"/>
      <c r="AE40" s="51"/>
      <c r="AF40" s="51"/>
      <c r="AG40" s="51"/>
      <c r="AH40" s="51"/>
      <c r="AI40" s="51"/>
      <c r="AJ40" s="51"/>
      <c r="AK40" s="51"/>
      <c r="AL40" s="328" t="s">
        <v>244</v>
      </c>
      <c r="AM40" s="334"/>
      <c r="AN40" s="55"/>
      <c r="AO40" s="232"/>
      <c r="AP40" s="232"/>
      <c r="AQ40" s="232"/>
    </row>
    <row r="41" spans="1:43" x14ac:dyDescent="0.2">
      <c r="A41" s="232"/>
      <c r="B41" s="328"/>
      <c r="C41" s="334"/>
      <c r="D41" s="55"/>
      <c r="E41" s="333"/>
      <c r="F41" s="333"/>
      <c r="G41" s="333"/>
      <c r="H41" s="333"/>
      <c r="I41" s="333"/>
      <c r="J41" s="333"/>
      <c r="K41" s="333"/>
      <c r="L41" s="333"/>
      <c r="M41" s="333"/>
      <c r="N41" s="333"/>
      <c r="O41" s="333"/>
      <c r="P41" s="333"/>
      <c r="Q41" s="333"/>
      <c r="R41" s="333"/>
      <c r="S41" s="333"/>
      <c r="T41" s="333"/>
      <c r="U41" s="334"/>
      <c r="V41" s="55"/>
      <c r="W41" s="232" t="s">
        <v>301</v>
      </c>
      <c r="X41" s="232"/>
      <c r="Y41" s="232"/>
      <c r="Z41" s="232"/>
      <c r="AA41" s="51" t="s">
        <v>9</v>
      </c>
      <c r="AB41" s="111"/>
      <c r="AC41" s="51"/>
      <c r="AD41" s="51"/>
      <c r="AE41" s="51"/>
      <c r="AF41" s="51"/>
      <c r="AG41" s="51"/>
      <c r="AH41" s="51"/>
      <c r="AI41" s="51"/>
      <c r="AJ41" s="51"/>
      <c r="AK41" s="51"/>
      <c r="AL41" s="328" t="s">
        <v>246</v>
      </c>
      <c r="AM41" s="334"/>
      <c r="AN41" s="55"/>
      <c r="AO41" s="232"/>
      <c r="AP41" s="140">
        <v>314</v>
      </c>
      <c r="AQ41" s="232"/>
    </row>
    <row r="42" spans="1:43" x14ac:dyDescent="0.2">
      <c r="A42" s="232"/>
      <c r="B42" s="328"/>
      <c r="C42" s="334"/>
      <c r="D42" s="55"/>
      <c r="E42" s="333"/>
      <c r="F42" s="333"/>
      <c r="G42" s="333"/>
      <c r="H42" s="333"/>
      <c r="I42" s="333"/>
      <c r="J42" s="333"/>
      <c r="K42" s="333"/>
      <c r="L42" s="333"/>
      <c r="M42" s="333"/>
      <c r="N42" s="333"/>
      <c r="O42" s="333"/>
      <c r="P42" s="333"/>
      <c r="Q42" s="333"/>
      <c r="R42" s="333"/>
      <c r="S42" s="333"/>
      <c r="T42" s="333"/>
      <c r="U42" s="334"/>
      <c r="V42" s="55"/>
      <c r="W42" s="232" t="s">
        <v>302</v>
      </c>
      <c r="X42" s="232"/>
      <c r="Y42" s="51" t="s">
        <v>9</v>
      </c>
      <c r="Z42" s="51"/>
      <c r="AA42" s="51"/>
      <c r="AB42" s="51"/>
      <c r="AC42" s="51"/>
      <c r="AD42" s="51"/>
      <c r="AE42" s="51"/>
      <c r="AF42" s="51"/>
      <c r="AG42" s="51"/>
      <c r="AH42" s="51"/>
      <c r="AI42" s="51"/>
      <c r="AJ42" s="51"/>
      <c r="AK42" s="51"/>
      <c r="AL42" s="328" t="s">
        <v>248</v>
      </c>
      <c r="AM42" s="334"/>
      <c r="AN42" s="55"/>
      <c r="AO42" s="232"/>
      <c r="AP42" s="140">
        <v>310</v>
      </c>
      <c r="AQ42" s="232"/>
    </row>
    <row r="43" spans="1:43" x14ac:dyDescent="0.2">
      <c r="A43" s="232"/>
      <c r="B43" s="328"/>
      <c r="C43" s="334"/>
      <c r="D43" s="55"/>
      <c r="E43" s="333"/>
      <c r="F43" s="333"/>
      <c r="G43" s="333"/>
      <c r="H43" s="333"/>
      <c r="I43" s="333"/>
      <c r="J43" s="333"/>
      <c r="K43" s="333"/>
      <c r="L43" s="333"/>
      <c r="M43" s="333"/>
      <c r="N43" s="333"/>
      <c r="O43" s="333"/>
      <c r="P43" s="333"/>
      <c r="Q43" s="333"/>
      <c r="R43" s="333"/>
      <c r="S43" s="333"/>
      <c r="T43" s="333"/>
      <c r="U43" s="334"/>
      <c r="V43" s="55"/>
      <c r="W43" s="232" t="s">
        <v>303</v>
      </c>
      <c r="X43" s="232"/>
      <c r="Y43" s="232"/>
      <c r="Z43" s="232"/>
      <c r="AA43" s="51" t="s">
        <v>9</v>
      </c>
      <c r="AB43" s="111"/>
      <c r="AC43" s="51"/>
      <c r="AD43" s="51"/>
      <c r="AE43" s="51"/>
      <c r="AF43" s="51"/>
      <c r="AG43" s="51"/>
      <c r="AH43" s="51"/>
      <c r="AI43" s="51"/>
      <c r="AJ43" s="51"/>
      <c r="AK43" s="51"/>
      <c r="AL43" s="328" t="s">
        <v>250</v>
      </c>
      <c r="AM43" s="334"/>
      <c r="AN43" s="55"/>
      <c r="AO43" s="232"/>
      <c r="AP43" s="140">
        <v>311</v>
      </c>
      <c r="AQ43" s="232"/>
    </row>
    <row r="44" spans="1:43" x14ac:dyDescent="0.2">
      <c r="A44" s="232"/>
      <c r="B44" s="328"/>
      <c r="C44" s="334"/>
      <c r="D44" s="55"/>
      <c r="E44" s="333"/>
      <c r="F44" s="333"/>
      <c r="G44" s="333"/>
      <c r="H44" s="333"/>
      <c r="I44" s="333"/>
      <c r="J44" s="333"/>
      <c r="K44" s="333"/>
      <c r="L44" s="333"/>
      <c r="M44" s="333"/>
      <c r="N44" s="333"/>
      <c r="O44" s="333"/>
      <c r="P44" s="333"/>
      <c r="Q44" s="333"/>
      <c r="R44" s="333"/>
      <c r="S44" s="333"/>
      <c r="T44" s="333"/>
      <c r="U44" s="334"/>
      <c r="V44" s="55"/>
      <c r="W44" s="232" t="s">
        <v>304</v>
      </c>
      <c r="X44" s="232"/>
      <c r="Y44" s="232"/>
      <c r="Z44" s="232"/>
      <c r="AA44" s="232"/>
      <c r="AB44" s="232"/>
      <c r="AC44" s="51" t="s">
        <v>9</v>
      </c>
      <c r="AD44" s="51"/>
      <c r="AE44" s="51"/>
      <c r="AF44" s="111"/>
      <c r="AG44" s="51"/>
      <c r="AH44" s="51"/>
      <c r="AI44" s="51"/>
      <c r="AJ44" s="51"/>
      <c r="AK44" s="51"/>
      <c r="AL44" s="328" t="s">
        <v>252</v>
      </c>
      <c r="AM44" s="334"/>
      <c r="AN44" s="55"/>
      <c r="AO44" s="232"/>
      <c r="AP44" s="232"/>
      <c r="AQ44" s="232"/>
    </row>
    <row r="45" spans="1:43" x14ac:dyDescent="0.2">
      <c r="A45" s="232"/>
      <c r="B45" s="328"/>
      <c r="C45" s="334"/>
      <c r="D45" s="55"/>
      <c r="E45" s="333"/>
      <c r="F45" s="333"/>
      <c r="G45" s="333"/>
      <c r="H45" s="333"/>
      <c r="I45" s="333"/>
      <c r="J45" s="333"/>
      <c r="K45" s="333"/>
      <c r="L45" s="333"/>
      <c r="M45" s="333"/>
      <c r="N45" s="333"/>
      <c r="O45" s="333"/>
      <c r="P45" s="333"/>
      <c r="Q45" s="333"/>
      <c r="R45" s="333"/>
      <c r="S45" s="333"/>
      <c r="T45" s="333"/>
      <c r="U45" s="334"/>
      <c r="V45" s="55"/>
      <c r="W45" s="232" t="s">
        <v>305</v>
      </c>
      <c r="X45" s="232"/>
      <c r="Y45" s="232"/>
      <c r="Z45" s="232"/>
      <c r="AB45" s="51"/>
      <c r="AC45" s="111"/>
      <c r="AD45" s="51"/>
      <c r="AG45" s="51" t="s">
        <v>9</v>
      </c>
      <c r="AH45" s="51"/>
      <c r="AI45" s="51"/>
      <c r="AJ45" s="51"/>
      <c r="AK45" s="51"/>
      <c r="AL45" s="328" t="s">
        <v>306</v>
      </c>
      <c r="AM45" s="334"/>
      <c r="AN45" s="55"/>
      <c r="AO45" s="232"/>
      <c r="AP45" s="232"/>
      <c r="AQ45" s="232"/>
    </row>
    <row r="46" spans="1:43" x14ac:dyDescent="0.2">
      <c r="A46" s="232"/>
      <c r="B46" s="328"/>
      <c r="C46" s="334"/>
      <c r="D46" s="55"/>
      <c r="E46" s="645" t="s">
        <v>307</v>
      </c>
      <c r="F46" s="645"/>
      <c r="G46" s="645"/>
      <c r="H46" s="645"/>
      <c r="I46" s="645"/>
      <c r="J46" s="645"/>
      <c r="K46" s="645"/>
      <c r="L46" s="645"/>
      <c r="M46" s="645"/>
      <c r="N46" s="645"/>
      <c r="O46" s="645"/>
      <c r="P46" s="645"/>
      <c r="Q46" s="645"/>
      <c r="R46" s="645"/>
      <c r="S46" s="645"/>
      <c r="T46" s="645"/>
      <c r="U46" s="334"/>
      <c r="V46" s="55"/>
      <c r="W46" s="232" t="s">
        <v>308</v>
      </c>
      <c r="X46" s="232"/>
      <c r="Y46" s="232"/>
      <c r="Z46" s="232"/>
      <c r="AC46" s="111"/>
      <c r="AE46" s="51"/>
      <c r="AF46" s="51" t="s">
        <v>9</v>
      </c>
      <c r="AG46" s="51"/>
      <c r="AH46" s="51"/>
      <c r="AI46" s="51"/>
      <c r="AJ46" s="51"/>
      <c r="AK46" s="51"/>
      <c r="AL46" s="328" t="s">
        <v>309</v>
      </c>
      <c r="AM46" s="334"/>
      <c r="AN46" s="55"/>
      <c r="AO46" s="232"/>
      <c r="AP46" s="232"/>
      <c r="AQ46" s="232"/>
    </row>
    <row r="47" spans="1:43" x14ac:dyDescent="0.2">
      <c r="A47" s="232"/>
      <c r="B47" s="328"/>
      <c r="C47" s="334"/>
      <c r="D47" s="55"/>
      <c r="E47" s="645"/>
      <c r="F47" s="645"/>
      <c r="G47" s="645"/>
      <c r="H47" s="645"/>
      <c r="I47" s="645"/>
      <c r="J47" s="645"/>
      <c r="K47" s="645"/>
      <c r="L47" s="645"/>
      <c r="M47" s="645"/>
      <c r="N47" s="645"/>
      <c r="O47" s="645"/>
      <c r="P47" s="645"/>
      <c r="Q47" s="645"/>
      <c r="R47" s="645"/>
      <c r="S47" s="645"/>
      <c r="T47" s="645"/>
      <c r="U47" s="334"/>
      <c r="V47" s="55"/>
      <c r="W47" s="232" t="s">
        <v>310</v>
      </c>
      <c r="X47" s="232"/>
      <c r="Y47" s="232"/>
      <c r="Z47" s="232"/>
      <c r="AA47" s="232"/>
      <c r="AB47" s="232"/>
      <c r="AC47" s="232"/>
      <c r="AD47" s="232"/>
      <c r="AE47" s="232"/>
      <c r="AF47" s="232"/>
      <c r="AH47" s="51"/>
      <c r="AJ47" s="51" t="s">
        <v>9</v>
      </c>
      <c r="AK47" s="51"/>
      <c r="AL47" s="328" t="s">
        <v>311</v>
      </c>
      <c r="AM47" s="334"/>
      <c r="AN47" s="55"/>
      <c r="AO47" s="232"/>
      <c r="AP47" s="684">
        <v>314</v>
      </c>
      <c r="AQ47" s="232"/>
    </row>
    <row r="48" spans="1:43" x14ac:dyDescent="0.2">
      <c r="A48" s="232"/>
      <c r="B48" s="328"/>
      <c r="C48" s="334"/>
      <c r="D48" s="55"/>
      <c r="E48" s="645"/>
      <c r="F48" s="645"/>
      <c r="G48" s="645"/>
      <c r="H48" s="645"/>
      <c r="I48" s="645"/>
      <c r="J48" s="645"/>
      <c r="K48" s="645"/>
      <c r="L48" s="645"/>
      <c r="M48" s="645"/>
      <c r="N48" s="645"/>
      <c r="O48" s="645"/>
      <c r="P48" s="645"/>
      <c r="Q48" s="645"/>
      <c r="R48" s="645"/>
      <c r="S48" s="645"/>
      <c r="T48" s="645"/>
      <c r="U48" s="334"/>
      <c r="V48" s="55"/>
      <c r="W48" s="232" t="s">
        <v>312</v>
      </c>
      <c r="X48" s="232"/>
      <c r="Y48" s="232"/>
      <c r="Z48" s="232"/>
      <c r="AA48" s="232"/>
      <c r="AB48" s="232"/>
      <c r="AC48" s="51" t="s">
        <v>9</v>
      </c>
      <c r="AD48" s="51"/>
      <c r="AE48" s="111"/>
      <c r="AF48" s="51"/>
      <c r="AG48" s="51"/>
      <c r="AH48" s="51"/>
      <c r="AI48" s="51"/>
      <c r="AJ48" s="51"/>
      <c r="AK48" s="51"/>
      <c r="AL48" s="328" t="s">
        <v>313</v>
      </c>
      <c r="AM48" s="334"/>
      <c r="AN48" s="55"/>
      <c r="AO48" s="232"/>
      <c r="AP48" s="684"/>
      <c r="AQ48" s="232"/>
    </row>
    <row r="49" spans="1:43" x14ac:dyDescent="0.2">
      <c r="A49" s="232"/>
      <c r="B49" s="328"/>
      <c r="C49" s="334"/>
      <c r="D49" s="55"/>
      <c r="E49" s="645"/>
      <c r="F49" s="645"/>
      <c r="G49" s="645"/>
      <c r="H49" s="645"/>
      <c r="I49" s="645"/>
      <c r="J49" s="645"/>
      <c r="K49" s="645"/>
      <c r="L49" s="645"/>
      <c r="M49" s="645"/>
      <c r="N49" s="645"/>
      <c r="O49" s="645"/>
      <c r="P49" s="645"/>
      <c r="Q49" s="645"/>
      <c r="R49" s="645"/>
      <c r="S49" s="645"/>
      <c r="T49" s="645"/>
      <c r="U49" s="334"/>
      <c r="V49" s="55"/>
      <c r="W49" s="232" t="s">
        <v>314</v>
      </c>
      <c r="X49" s="232"/>
      <c r="Y49" s="232"/>
      <c r="Z49" s="232"/>
      <c r="AA49" s="232"/>
      <c r="AB49" s="51" t="s">
        <v>9</v>
      </c>
      <c r="AC49" s="51"/>
      <c r="AD49" s="111"/>
      <c r="AE49" s="51"/>
      <c r="AF49" s="51"/>
      <c r="AG49" s="51"/>
      <c r="AH49" s="51"/>
      <c r="AI49" s="51"/>
      <c r="AJ49" s="51"/>
      <c r="AK49" s="51"/>
      <c r="AL49" s="328" t="s">
        <v>315</v>
      </c>
      <c r="AM49" s="334"/>
      <c r="AN49" s="55"/>
      <c r="AO49" s="232"/>
      <c r="AP49" s="232"/>
      <c r="AQ49" s="232"/>
    </row>
    <row r="50" spans="1:43" x14ac:dyDescent="0.2">
      <c r="A50" s="232"/>
      <c r="B50" s="328"/>
      <c r="C50" s="334"/>
      <c r="D50" s="55"/>
      <c r="E50" s="645"/>
      <c r="F50" s="645"/>
      <c r="G50" s="645"/>
      <c r="H50" s="645"/>
      <c r="I50" s="645"/>
      <c r="J50" s="645"/>
      <c r="K50" s="645"/>
      <c r="L50" s="645"/>
      <c r="M50" s="645"/>
      <c r="N50" s="645"/>
      <c r="O50" s="645"/>
      <c r="P50" s="645"/>
      <c r="Q50" s="645"/>
      <c r="R50" s="645"/>
      <c r="S50" s="645"/>
      <c r="T50" s="645"/>
      <c r="U50" s="334"/>
      <c r="V50" s="55"/>
      <c r="W50" s="232" t="s">
        <v>316</v>
      </c>
      <c r="X50" s="232"/>
      <c r="Y50" s="232"/>
      <c r="Z50" s="232"/>
      <c r="AA50" s="232"/>
      <c r="AB50" s="232"/>
      <c r="AC50" s="232"/>
      <c r="AD50" s="232"/>
      <c r="AF50" s="51" t="s">
        <v>9</v>
      </c>
      <c r="AG50" s="51"/>
      <c r="AH50" s="51"/>
      <c r="AI50" s="51"/>
      <c r="AJ50" s="51"/>
      <c r="AK50" s="51"/>
      <c r="AL50" s="328" t="s">
        <v>254</v>
      </c>
      <c r="AM50" s="334"/>
      <c r="AN50" s="55"/>
      <c r="AO50" s="232"/>
      <c r="AP50" s="232"/>
      <c r="AQ50" s="232"/>
    </row>
    <row r="51" spans="1:43" x14ac:dyDescent="0.2">
      <c r="A51" s="232"/>
      <c r="B51" s="328"/>
      <c r="C51" s="334"/>
      <c r="D51" s="55"/>
      <c r="E51" s="645"/>
      <c r="F51" s="645"/>
      <c r="G51" s="645"/>
      <c r="H51" s="645"/>
      <c r="I51" s="645"/>
      <c r="J51" s="645"/>
      <c r="K51" s="645"/>
      <c r="L51" s="645"/>
      <c r="M51" s="645"/>
      <c r="N51" s="645"/>
      <c r="O51" s="645"/>
      <c r="P51" s="645"/>
      <c r="Q51" s="645"/>
      <c r="R51" s="645"/>
      <c r="S51" s="645"/>
      <c r="T51" s="645"/>
      <c r="U51" s="334"/>
      <c r="V51" s="55"/>
      <c r="W51" s="232" t="s">
        <v>317</v>
      </c>
      <c r="X51" s="232"/>
      <c r="Y51" s="232"/>
      <c r="Z51" s="232"/>
      <c r="AA51" s="232"/>
      <c r="AB51" s="232"/>
      <c r="AC51" s="232"/>
      <c r="AD51" s="232"/>
      <c r="AE51" s="232"/>
      <c r="AF51" s="232"/>
      <c r="AG51" s="51" t="s">
        <v>9</v>
      </c>
      <c r="AH51" s="51"/>
      <c r="AI51" s="51"/>
      <c r="AJ51" s="111"/>
      <c r="AK51" s="51"/>
      <c r="AL51" s="328" t="s">
        <v>256</v>
      </c>
      <c r="AM51" s="334"/>
      <c r="AN51" s="55"/>
      <c r="AO51" s="232"/>
      <c r="AP51" s="232"/>
      <c r="AQ51" s="232"/>
    </row>
    <row r="52" spans="1:43" ht="6" customHeight="1" x14ac:dyDescent="0.2">
      <c r="A52" s="91"/>
      <c r="B52" s="90"/>
      <c r="C52" s="52"/>
      <c r="D52" s="28"/>
      <c r="E52" s="91"/>
      <c r="F52" s="91"/>
      <c r="G52" s="91"/>
      <c r="H52" s="91"/>
      <c r="I52" s="91"/>
      <c r="J52" s="91"/>
      <c r="K52" s="91"/>
      <c r="L52" s="91"/>
      <c r="M52" s="91"/>
      <c r="N52" s="91"/>
      <c r="O52" s="91"/>
      <c r="P52" s="91"/>
      <c r="Q52" s="91"/>
      <c r="R52" s="91"/>
      <c r="S52" s="91"/>
      <c r="T52" s="91"/>
      <c r="U52" s="52"/>
      <c r="V52" s="28"/>
      <c r="W52" s="91"/>
      <c r="X52" s="91"/>
      <c r="Y52" s="91"/>
      <c r="Z52" s="91"/>
      <c r="AA52" s="91"/>
      <c r="AB52" s="91"/>
      <c r="AC52" s="91"/>
      <c r="AD52" s="91"/>
      <c r="AE52" s="91"/>
      <c r="AF52" s="91"/>
      <c r="AG52" s="91"/>
      <c r="AH52" s="91"/>
      <c r="AI52" s="91"/>
      <c r="AJ52" s="91"/>
      <c r="AK52" s="91"/>
      <c r="AL52" s="90"/>
      <c r="AM52" s="52"/>
      <c r="AN52" s="28"/>
      <c r="AO52" s="91"/>
      <c r="AP52" s="91"/>
      <c r="AQ52" s="91"/>
    </row>
    <row r="53" spans="1:43" ht="6" customHeight="1" x14ac:dyDescent="0.2">
      <c r="A53" s="262"/>
      <c r="B53" s="130"/>
      <c r="C53" s="131"/>
      <c r="D53" s="55"/>
      <c r="E53" s="232"/>
      <c r="F53" s="232"/>
      <c r="G53" s="232"/>
      <c r="H53" s="232"/>
      <c r="I53" s="232"/>
      <c r="J53" s="232"/>
      <c r="K53" s="232"/>
      <c r="L53" s="232"/>
      <c r="M53" s="232"/>
      <c r="N53" s="232"/>
      <c r="O53" s="232"/>
      <c r="P53" s="232"/>
      <c r="Q53" s="232"/>
      <c r="R53" s="232"/>
      <c r="S53" s="232"/>
      <c r="T53" s="232"/>
      <c r="U53" s="334"/>
      <c r="V53" s="55"/>
      <c r="W53" s="232"/>
      <c r="X53" s="232"/>
      <c r="Y53" s="232"/>
      <c r="Z53" s="232"/>
      <c r="AA53" s="232"/>
      <c r="AB53" s="232"/>
      <c r="AC53" s="232"/>
      <c r="AD53" s="232"/>
      <c r="AE53" s="232"/>
      <c r="AF53" s="232"/>
      <c r="AG53" s="232"/>
      <c r="AH53" s="232"/>
      <c r="AI53" s="232"/>
      <c r="AJ53" s="232"/>
      <c r="AK53" s="232"/>
      <c r="AL53" s="88"/>
      <c r="AM53" s="334"/>
      <c r="AN53" s="55"/>
      <c r="AO53" s="232"/>
      <c r="AP53" s="232"/>
      <c r="AQ53" s="232"/>
    </row>
    <row r="54" spans="1:43" ht="11.25" customHeight="1" x14ac:dyDescent="0.2">
      <c r="A54" s="262"/>
      <c r="B54" s="385">
        <v>308</v>
      </c>
      <c r="C54" s="131"/>
      <c r="D54" s="55"/>
      <c r="E54" s="676" t="str">
        <f ca="1">VLOOKUP(INDIRECT(ADDRESS(ROW(),COLUMN()-3)),Language_Translations,MATCH(Language_Selected,Language_Options,0),FALSE)</f>
        <v>Now I'm going to show you two pictures. Please point to the picture that best matches what was used the last time you received your injectable.</v>
      </c>
      <c r="F54" s="676"/>
      <c r="G54" s="676"/>
      <c r="H54" s="676"/>
      <c r="I54" s="676"/>
      <c r="J54" s="676"/>
      <c r="K54" s="676"/>
      <c r="L54" s="676"/>
      <c r="M54" s="676"/>
      <c r="N54" s="676"/>
      <c r="O54" s="676"/>
      <c r="P54" s="676"/>
      <c r="Q54" s="676"/>
      <c r="R54" s="676"/>
      <c r="S54" s="676"/>
      <c r="T54" s="676"/>
      <c r="U54" s="108"/>
      <c r="V54" s="55"/>
      <c r="W54" s="232" t="s">
        <v>318</v>
      </c>
      <c r="X54" s="232"/>
      <c r="Z54" s="51"/>
      <c r="AA54" s="51"/>
      <c r="AB54" s="51"/>
      <c r="AC54" s="51"/>
      <c r="AD54" s="51"/>
      <c r="AE54" s="51"/>
      <c r="AF54" s="51" t="s">
        <v>9</v>
      </c>
      <c r="AG54" s="51"/>
      <c r="AH54" s="51"/>
      <c r="AI54" s="51"/>
      <c r="AJ54" s="51"/>
      <c r="AK54" s="51"/>
      <c r="AL54" s="89" t="s">
        <v>87</v>
      </c>
      <c r="AM54" s="334"/>
      <c r="AN54" s="55"/>
      <c r="AO54" s="232"/>
      <c r="AP54" s="232"/>
      <c r="AQ54" s="232"/>
    </row>
    <row r="55" spans="1:43" ht="11.25" customHeight="1" x14ac:dyDescent="0.2">
      <c r="A55" s="262"/>
      <c r="B55" s="213" t="s">
        <v>319</v>
      </c>
      <c r="C55" s="131"/>
      <c r="D55" s="55"/>
      <c r="E55" s="676"/>
      <c r="F55" s="676"/>
      <c r="G55" s="676"/>
      <c r="H55" s="676"/>
      <c r="I55" s="676"/>
      <c r="J55" s="676"/>
      <c r="K55" s="676"/>
      <c r="L55" s="676"/>
      <c r="M55" s="676"/>
      <c r="N55" s="676"/>
      <c r="O55" s="676"/>
      <c r="P55" s="676"/>
      <c r="Q55" s="676"/>
      <c r="R55" s="676"/>
      <c r="S55" s="676"/>
      <c r="T55" s="676"/>
      <c r="U55" s="108"/>
      <c r="V55" s="55"/>
      <c r="W55" s="232" t="s">
        <v>320</v>
      </c>
      <c r="X55" s="232"/>
      <c r="Z55" s="51"/>
      <c r="AA55" s="51"/>
      <c r="AB55" s="51"/>
      <c r="AC55" s="51"/>
      <c r="AD55" s="51"/>
      <c r="AE55" s="51" t="s">
        <v>9</v>
      </c>
      <c r="AF55" s="51"/>
      <c r="AG55" s="51"/>
      <c r="AH55" s="51"/>
      <c r="AI55" s="51"/>
      <c r="AJ55" s="51"/>
      <c r="AK55" s="51"/>
      <c r="AL55" s="89" t="s">
        <v>89</v>
      </c>
      <c r="AM55" s="334"/>
      <c r="AN55" s="55"/>
      <c r="AO55" s="232"/>
      <c r="AP55" s="675">
        <v>314</v>
      </c>
      <c r="AQ55" s="232"/>
    </row>
    <row r="56" spans="1:43" ht="11.25" customHeight="1" x14ac:dyDescent="0.2">
      <c r="A56" s="262"/>
      <c r="B56" s="213"/>
      <c r="C56" s="131"/>
      <c r="D56" s="55"/>
      <c r="E56" s="676"/>
      <c r="F56" s="676"/>
      <c r="G56" s="676"/>
      <c r="H56" s="676"/>
      <c r="I56" s="676"/>
      <c r="J56" s="676"/>
      <c r="K56" s="676"/>
      <c r="L56" s="676"/>
      <c r="M56" s="676"/>
      <c r="N56" s="676"/>
      <c r="O56" s="676"/>
      <c r="P56" s="676"/>
      <c r="Q56" s="676"/>
      <c r="R56" s="676"/>
      <c r="S56" s="676"/>
      <c r="T56" s="676"/>
      <c r="U56" s="108"/>
      <c r="V56" s="55"/>
      <c r="W56" s="232" t="s">
        <v>260</v>
      </c>
      <c r="X56" s="232"/>
      <c r="Z56" s="51"/>
      <c r="AA56" s="51"/>
      <c r="AB56" s="51" t="s">
        <v>9</v>
      </c>
      <c r="AC56" s="51"/>
      <c r="AD56" s="51"/>
      <c r="AE56" s="51"/>
      <c r="AF56" s="51"/>
      <c r="AG56" s="51"/>
      <c r="AH56" s="51"/>
      <c r="AI56" s="51"/>
      <c r="AJ56" s="51"/>
      <c r="AK56" s="51"/>
      <c r="AL56" s="89" t="s">
        <v>212</v>
      </c>
      <c r="AM56" s="334"/>
      <c r="AN56" s="55"/>
      <c r="AO56" s="232"/>
      <c r="AP56" s="675"/>
      <c r="AQ56" s="232"/>
    </row>
    <row r="57" spans="1:43" ht="11.25" customHeight="1" x14ac:dyDescent="0.2">
      <c r="A57" s="262"/>
      <c r="B57" s="213"/>
      <c r="C57" s="131"/>
      <c r="D57" s="55"/>
      <c r="E57" s="676"/>
      <c r="F57" s="676"/>
      <c r="G57" s="676"/>
      <c r="H57" s="676"/>
      <c r="I57" s="676"/>
      <c r="J57" s="676"/>
      <c r="K57" s="676"/>
      <c r="L57" s="676"/>
      <c r="M57" s="676"/>
      <c r="N57" s="676"/>
      <c r="O57" s="676"/>
      <c r="P57" s="676"/>
      <c r="Q57" s="676"/>
      <c r="R57" s="676"/>
      <c r="S57" s="676"/>
      <c r="T57" s="676"/>
      <c r="U57" s="108"/>
      <c r="V57" s="55"/>
      <c r="AL57" s="89"/>
      <c r="AM57" s="334"/>
      <c r="AN57" s="55"/>
      <c r="AO57" s="232"/>
      <c r="AP57" s="330"/>
      <c r="AQ57" s="232"/>
    </row>
    <row r="58" spans="1:43" ht="11.25" customHeight="1" x14ac:dyDescent="0.2">
      <c r="A58" s="262"/>
      <c r="B58" s="213"/>
      <c r="C58" s="131"/>
      <c r="D58" s="55"/>
      <c r="E58" s="718" t="s">
        <v>321</v>
      </c>
      <c r="F58" s="718"/>
      <c r="G58" s="718"/>
      <c r="H58" s="718"/>
      <c r="I58" s="718"/>
      <c r="J58" s="718"/>
      <c r="K58" s="718"/>
      <c r="L58" s="718"/>
      <c r="M58" s="718"/>
      <c r="N58" s="718"/>
      <c r="O58" s="718"/>
      <c r="P58" s="718"/>
      <c r="Q58" s="718"/>
      <c r="R58" s="718"/>
      <c r="S58" s="718"/>
      <c r="T58" s="718"/>
      <c r="U58" s="108"/>
      <c r="V58" s="55"/>
      <c r="W58" s="232"/>
      <c r="X58" s="232"/>
      <c r="Z58" s="51"/>
      <c r="AA58" s="51"/>
      <c r="AB58" s="51"/>
      <c r="AC58" s="51"/>
      <c r="AD58" s="51"/>
      <c r="AE58" s="51"/>
      <c r="AF58" s="51"/>
      <c r="AG58" s="51"/>
      <c r="AH58" s="51"/>
      <c r="AI58" s="51"/>
      <c r="AJ58" s="51"/>
      <c r="AK58" s="51"/>
      <c r="AL58" s="89"/>
      <c r="AM58" s="334"/>
      <c r="AN58" s="55"/>
      <c r="AO58" s="232"/>
      <c r="AP58" s="330"/>
      <c r="AQ58" s="232"/>
    </row>
    <row r="59" spans="1:43" ht="11.25" customHeight="1" x14ac:dyDescent="0.2">
      <c r="A59" s="262"/>
      <c r="B59" s="213"/>
      <c r="C59" s="131"/>
      <c r="D59" s="55"/>
      <c r="E59" s="718"/>
      <c r="F59" s="718"/>
      <c r="G59" s="718"/>
      <c r="H59" s="718"/>
      <c r="I59" s="718"/>
      <c r="J59" s="718"/>
      <c r="K59" s="718"/>
      <c r="L59" s="718"/>
      <c r="M59" s="718"/>
      <c r="N59" s="718"/>
      <c r="O59" s="718"/>
      <c r="P59" s="718"/>
      <c r="Q59" s="718"/>
      <c r="R59" s="718"/>
      <c r="S59" s="718"/>
      <c r="T59" s="718"/>
      <c r="U59" s="108"/>
      <c r="V59" s="55"/>
      <c r="W59" s="232"/>
      <c r="X59" s="232"/>
      <c r="Z59" s="51"/>
      <c r="AA59" s="51"/>
      <c r="AB59" s="51"/>
      <c r="AC59" s="51"/>
      <c r="AD59" s="51"/>
      <c r="AE59" s="51"/>
      <c r="AF59" s="51"/>
      <c r="AG59" s="51"/>
      <c r="AH59" s="51"/>
      <c r="AI59" s="51"/>
      <c r="AJ59" s="51"/>
      <c r="AK59" s="51"/>
      <c r="AL59" s="89"/>
      <c r="AM59" s="334"/>
      <c r="AN59" s="55"/>
      <c r="AO59" s="232"/>
      <c r="AP59" s="330"/>
      <c r="AQ59" s="232"/>
    </row>
    <row r="60" spans="1:43" ht="6" customHeight="1" x14ac:dyDescent="0.2">
      <c r="A60" s="132"/>
      <c r="B60" s="133"/>
      <c r="C60" s="134"/>
      <c r="D60" s="28"/>
      <c r="E60" s="91"/>
      <c r="F60" s="91"/>
      <c r="G60" s="91"/>
      <c r="H60" s="91"/>
      <c r="I60" s="91"/>
      <c r="J60" s="91"/>
      <c r="K60" s="91"/>
      <c r="L60" s="91"/>
      <c r="M60" s="91"/>
      <c r="N60" s="91"/>
      <c r="O60" s="91"/>
      <c r="P60" s="91"/>
      <c r="Q60" s="91"/>
      <c r="R60" s="91"/>
      <c r="S60" s="91"/>
      <c r="T60" s="91"/>
      <c r="U60" s="52"/>
      <c r="V60" s="28"/>
      <c r="W60" s="91"/>
      <c r="X60" s="91"/>
      <c r="Y60" s="91"/>
      <c r="Z60" s="91"/>
      <c r="AA60" s="91"/>
      <c r="AB60" s="91"/>
      <c r="AC60" s="91"/>
      <c r="AD60" s="91"/>
      <c r="AE60" s="91"/>
      <c r="AF60" s="91"/>
      <c r="AG60" s="91"/>
      <c r="AH60" s="91"/>
      <c r="AI60" s="91"/>
      <c r="AJ60" s="91"/>
      <c r="AK60" s="91"/>
      <c r="AL60" s="92"/>
      <c r="AM60" s="52"/>
      <c r="AN60" s="28"/>
      <c r="AO60" s="91"/>
      <c r="AP60" s="91"/>
      <c r="AQ60" s="91"/>
    </row>
    <row r="61" spans="1:43" ht="6" customHeight="1" x14ac:dyDescent="0.2">
      <c r="A61" s="262"/>
      <c r="B61" s="130"/>
      <c r="C61" s="131"/>
      <c r="D61" s="55"/>
      <c r="E61" s="232"/>
      <c r="F61" s="232"/>
      <c r="G61" s="232"/>
      <c r="H61" s="232"/>
      <c r="I61" s="232"/>
      <c r="J61" s="232"/>
      <c r="K61" s="232"/>
      <c r="L61" s="232"/>
      <c r="M61" s="232"/>
      <c r="N61" s="232"/>
      <c r="O61" s="232"/>
      <c r="P61" s="232"/>
      <c r="Q61" s="232"/>
      <c r="R61" s="232"/>
      <c r="S61" s="232"/>
      <c r="T61" s="232"/>
      <c r="U61" s="334"/>
      <c r="V61" s="55"/>
      <c r="W61" s="232"/>
      <c r="X61" s="232"/>
      <c r="Y61" s="232"/>
      <c r="Z61" s="232"/>
      <c r="AA61" s="232"/>
      <c r="AB61" s="232"/>
      <c r="AC61" s="232"/>
      <c r="AD61" s="232"/>
      <c r="AE61" s="232"/>
      <c r="AF61" s="232"/>
      <c r="AG61" s="232"/>
      <c r="AH61" s="232"/>
      <c r="AI61" s="232"/>
      <c r="AJ61" s="232"/>
      <c r="AK61" s="232"/>
      <c r="AL61" s="88"/>
      <c r="AM61" s="334"/>
      <c r="AN61" s="55"/>
      <c r="AO61" s="232"/>
      <c r="AP61" s="232"/>
      <c r="AQ61" s="232"/>
    </row>
    <row r="62" spans="1:43" ht="11.25" customHeight="1" x14ac:dyDescent="0.2">
      <c r="A62" s="262"/>
      <c r="B62" s="385">
        <v>309</v>
      </c>
      <c r="C62" s="131"/>
      <c r="D62" s="55"/>
      <c r="E62" s="671" t="str">
        <f ca="1">VLOOKUP(INDIRECT(ADDRESS(ROW(),COLUMN()-3)),Language_Translations,MATCH(Language_Selected,Language_Options,0),FALSE)</f>
        <v>The last time you received your injectable, did you inject DMPA-SC/Sayana Press yourself or did a health care provider do it for you?</v>
      </c>
      <c r="F62" s="671"/>
      <c r="G62" s="671"/>
      <c r="H62" s="671"/>
      <c r="I62" s="671"/>
      <c r="J62" s="671"/>
      <c r="K62" s="671"/>
      <c r="L62" s="671"/>
      <c r="M62" s="671"/>
      <c r="N62" s="671"/>
      <c r="O62" s="671"/>
      <c r="P62" s="671"/>
      <c r="Q62" s="671"/>
      <c r="R62" s="671"/>
      <c r="S62" s="671"/>
      <c r="T62" s="671"/>
      <c r="U62" s="108"/>
      <c r="V62" s="55"/>
      <c r="W62" s="232" t="s">
        <v>322</v>
      </c>
      <c r="X62" s="232"/>
      <c r="Z62" s="51"/>
      <c r="AA62" s="51"/>
      <c r="AB62" s="51"/>
      <c r="AC62" s="51" t="s">
        <v>9</v>
      </c>
      <c r="AD62" s="51"/>
      <c r="AE62" s="51"/>
      <c r="AF62" s="51"/>
      <c r="AG62" s="51"/>
      <c r="AH62" s="51"/>
      <c r="AI62" s="51"/>
      <c r="AJ62" s="51"/>
      <c r="AK62" s="51"/>
      <c r="AL62" s="89" t="s">
        <v>87</v>
      </c>
      <c r="AM62" s="334"/>
      <c r="AN62" s="55"/>
      <c r="AO62" s="232"/>
      <c r="AP62" s="232"/>
      <c r="AQ62" s="232"/>
    </row>
    <row r="63" spans="1:43" ht="11.25" customHeight="1" x14ac:dyDescent="0.2">
      <c r="A63" s="262"/>
      <c r="B63" s="213" t="s">
        <v>319</v>
      </c>
      <c r="C63" s="131"/>
      <c r="D63" s="55"/>
      <c r="E63" s="671"/>
      <c r="F63" s="671"/>
      <c r="G63" s="671"/>
      <c r="H63" s="671"/>
      <c r="I63" s="671"/>
      <c r="J63" s="671"/>
      <c r="K63" s="671"/>
      <c r="L63" s="671"/>
      <c r="M63" s="671"/>
      <c r="N63" s="671"/>
      <c r="O63" s="671"/>
      <c r="P63" s="671"/>
      <c r="Q63" s="671"/>
      <c r="R63" s="671"/>
      <c r="S63" s="671"/>
      <c r="T63" s="671"/>
      <c r="U63" s="108"/>
      <c r="V63" s="55"/>
      <c r="W63" s="232" t="s">
        <v>323</v>
      </c>
      <c r="X63" s="232"/>
      <c r="Z63" s="51"/>
      <c r="AA63" s="51"/>
      <c r="AB63" s="51"/>
      <c r="AC63" s="51"/>
      <c r="AD63" s="51"/>
      <c r="AE63" s="51"/>
      <c r="AL63"/>
      <c r="AM63" s="334"/>
      <c r="AN63" s="55"/>
      <c r="AO63" s="232"/>
      <c r="AP63" s="675">
        <v>314</v>
      </c>
      <c r="AQ63" s="232"/>
    </row>
    <row r="64" spans="1:43" ht="11.25" customHeight="1" x14ac:dyDescent="0.2">
      <c r="A64" s="262"/>
      <c r="B64" s="213"/>
      <c r="C64" s="131"/>
      <c r="D64" s="55"/>
      <c r="E64" s="671"/>
      <c r="F64" s="671"/>
      <c r="G64" s="671"/>
      <c r="H64" s="671"/>
      <c r="I64" s="671"/>
      <c r="J64" s="671"/>
      <c r="K64" s="671"/>
      <c r="L64" s="671"/>
      <c r="M64" s="671"/>
      <c r="N64" s="671"/>
      <c r="O64" s="671"/>
      <c r="P64" s="671"/>
      <c r="Q64" s="671"/>
      <c r="R64" s="671"/>
      <c r="S64" s="671"/>
      <c r="T64" s="671"/>
      <c r="U64" s="108"/>
      <c r="V64" s="55"/>
      <c r="W64" s="232"/>
      <c r="X64" s="232" t="s">
        <v>324</v>
      </c>
      <c r="Z64" s="51"/>
      <c r="AA64" s="51"/>
      <c r="AB64" s="51" t="s">
        <v>9</v>
      </c>
      <c r="AC64" s="51"/>
      <c r="AD64" s="51"/>
      <c r="AE64" s="51"/>
      <c r="AF64" s="51"/>
      <c r="AG64" s="51"/>
      <c r="AH64" s="51"/>
      <c r="AI64" s="51"/>
      <c r="AJ64" s="51"/>
      <c r="AK64" s="51"/>
      <c r="AL64" s="89" t="s">
        <v>89</v>
      </c>
      <c r="AM64" s="334"/>
      <c r="AN64" s="55"/>
      <c r="AO64" s="232"/>
      <c r="AP64" s="675"/>
      <c r="AQ64" s="232"/>
    </row>
    <row r="65" spans="1:43" ht="11.25" customHeight="1" x14ac:dyDescent="0.2">
      <c r="A65" s="262"/>
      <c r="B65" s="130"/>
      <c r="C65" s="131"/>
      <c r="D65" s="55"/>
      <c r="E65" s="671"/>
      <c r="F65" s="671"/>
      <c r="G65" s="671"/>
      <c r="H65" s="671"/>
      <c r="I65" s="671"/>
      <c r="J65" s="671"/>
      <c r="K65" s="671"/>
      <c r="L65" s="671"/>
      <c r="M65" s="671"/>
      <c r="N65" s="671"/>
      <c r="O65" s="671"/>
      <c r="P65" s="671"/>
      <c r="Q65" s="671"/>
      <c r="R65" s="671"/>
      <c r="S65" s="671"/>
      <c r="T65" s="671"/>
      <c r="U65" s="108"/>
      <c r="V65" s="55"/>
      <c r="W65" s="232" t="s">
        <v>260</v>
      </c>
      <c r="X65" s="232"/>
      <c r="Z65" s="51"/>
      <c r="AA65" s="51"/>
      <c r="AB65" s="51" t="s">
        <v>9</v>
      </c>
      <c r="AC65" s="51"/>
      <c r="AD65" s="51"/>
      <c r="AE65" s="51"/>
      <c r="AF65" s="51"/>
      <c r="AG65" s="51"/>
      <c r="AH65" s="51"/>
      <c r="AI65" s="51"/>
      <c r="AJ65" s="51"/>
      <c r="AK65" s="51"/>
      <c r="AL65" s="89" t="s">
        <v>212</v>
      </c>
      <c r="AM65" s="334"/>
      <c r="AN65" s="55"/>
      <c r="AO65" s="232"/>
      <c r="AP65" s="232"/>
      <c r="AQ65" s="232"/>
    </row>
    <row r="66" spans="1:43" ht="6" customHeight="1" x14ac:dyDescent="0.2">
      <c r="A66" s="262"/>
      <c r="B66" s="130"/>
      <c r="C66" s="131"/>
      <c r="D66" s="55"/>
      <c r="E66" s="232"/>
      <c r="F66" s="232"/>
      <c r="G66" s="232"/>
      <c r="H66" s="232"/>
      <c r="I66" s="232"/>
      <c r="J66" s="232"/>
      <c r="K66" s="232"/>
      <c r="L66" s="232"/>
      <c r="M66" s="232"/>
      <c r="N66" s="232"/>
      <c r="O66" s="232"/>
      <c r="P66" s="232"/>
      <c r="Q66" s="232"/>
      <c r="R66" s="232"/>
      <c r="S66" s="232"/>
      <c r="T66" s="232"/>
      <c r="U66" s="334"/>
      <c r="V66" s="55"/>
      <c r="W66" s="232"/>
      <c r="X66" s="232"/>
      <c r="Y66" s="232"/>
      <c r="Z66" s="232"/>
      <c r="AA66" s="232"/>
      <c r="AB66" s="232"/>
      <c r="AC66" s="232"/>
      <c r="AD66" s="232"/>
      <c r="AE66" s="232"/>
      <c r="AF66" s="232"/>
      <c r="AG66" s="232"/>
      <c r="AH66" s="232"/>
      <c r="AI66" s="232"/>
      <c r="AJ66" s="232"/>
      <c r="AK66" s="232"/>
      <c r="AL66" s="88"/>
      <c r="AM66" s="334"/>
      <c r="AN66" s="55"/>
      <c r="AO66" s="232"/>
      <c r="AP66" s="232"/>
      <c r="AQ66" s="232"/>
    </row>
    <row r="67" spans="1:43" ht="6" customHeight="1" x14ac:dyDescent="0.2">
      <c r="A67" s="18"/>
      <c r="B67" s="326"/>
      <c r="C67" s="50"/>
      <c r="D67" s="29"/>
      <c r="E67" s="18"/>
      <c r="F67" s="18"/>
      <c r="G67" s="18"/>
      <c r="H67" s="18"/>
      <c r="I67" s="18"/>
      <c r="J67" s="18"/>
      <c r="K67" s="18"/>
      <c r="L67" s="18"/>
      <c r="M67" s="18"/>
      <c r="N67" s="18"/>
      <c r="O67" s="18"/>
      <c r="P67" s="18"/>
      <c r="Q67" s="18"/>
      <c r="R67" s="18"/>
      <c r="S67" s="18"/>
      <c r="T67" s="18"/>
      <c r="U67" s="50"/>
      <c r="V67" s="29"/>
      <c r="W67" s="18"/>
      <c r="X67" s="18"/>
      <c r="Y67" s="18"/>
      <c r="Z67" s="18"/>
      <c r="AA67" s="18"/>
      <c r="AB67" s="18"/>
      <c r="AC67" s="18"/>
      <c r="AD67" s="18"/>
      <c r="AE67" s="18"/>
      <c r="AF67" s="18"/>
      <c r="AG67" s="18"/>
      <c r="AH67" s="18"/>
      <c r="AI67" s="18"/>
      <c r="AJ67" s="18"/>
      <c r="AK67" s="18"/>
      <c r="AL67" s="26"/>
      <c r="AM67" s="50"/>
      <c r="AN67" s="29"/>
      <c r="AO67" s="18"/>
      <c r="AP67" s="18"/>
      <c r="AQ67" s="18"/>
    </row>
    <row r="68" spans="1:43" ht="11.25" customHeight="1" x14ac:dyDescent="0.2">
      <c r="A68" s="232"/>
      <c r="B68" s="146">
        <v>310</v>
      </c>
      <c r="C68" s="334"/>
      <c r="D68" s="55"/>
      <c r="E68" s="671" t="str">
        <f ca="1">VLOOKUP(INDIRECT(ADDRESS(ROW(),COLUMN()-3)),Language_Translations,MATCH(Language_Selected,Language_Options,0),FALSE)</f>
        <v>What is the brand name of the pills you are using?</v>
      </c>
      <c r="F68" s="671"/>
      <c r="G68" s="671"/>
      <c r="H68" s="671"/>
      <c r="I68" s="671"/>
      <c r="J68" s="671"/>
      <c r="K68" s="671"/>
      <c r="L68" s="671"/>
      <c r="M68" s="671"/>
      <c r="N68" s="671"/>
      <c r="O68" s="671"/>
      <c r="P68" s="671"/>
      <c r="Q68" s="671"/>
      <c r="R68" s="671"/>
      <c r="S68" s="671"/>
      <c r="T68" s="671"/>
      <c r="U68" s="334"/>
      <c r="V68" s="55"/>
      <c r="W68" s="232" t="s">
        <v>325</v>
      </c>
      <c r="X68" s="232"/>
      <c r="Y68" s="232"/>
      <c r="Z68" s="51" t="s">
        <v>9</v>
      </c>
      <c r="AA68" s="51"/>
      <c r="AB68" s="111"/>
      <c r="AC68" s="51"/>
      <c r="AD68" s="51"/>
      <c r="AE68" s="51"/>
      <c r="AF68" s="51"/>
      <c r="AG68" s="51"/>
      <c r="AH68" s="51"/>
      <c r="AI68" s="51"/>
      <c r="AJ68" s="51"/>
      <c r="AK68" s="51"/>
      <c r="AL68" s="88" t="s">
        <v>67</v>
      </c>
      <c r="AM68" s="334"/>
      <c r="AN68" s="55"/>
      <c r="AO68" s="232"/>
      <c r="AP68" s="232"/>
      <c r="AQ68" s="232"/>
    </row>
    <row r="69" spans="1:43" x14ac:dyDescent="0.2">
      <c r="A69" s="232"/>
      <c r="B69" s="328"/>
      <c r="C69" s="334"/>
      <c r="D69" s="55"/>
      <c r="E69" s="671"/>
      <c r="F69" s="671"/>
      <c r="G69" s="671"/>
      <c r="H69" s="671"/>
      <c r="I69" s="671"/>
      <c r="J69" s="671"/>
      <c r="K69" s="671"/>
      <c r="L69" s="671"/>
      <c r="M69" s="671"/>
      <c r="N69" s="671"/>
      <c r="O69" s="671"/>
      <c r="P69" s="671"/>
      <c r="Q69" s="671"/>
      <c r="R69" s="671"/>
      <c r="S69" s="671"/>
      <c r="T69" s="671"/>
      <c r="U69" s="334"/>
      <c r="V69" s="55"/>
      <c r="W69" s="232" t="s">
        <v>326</v>
      </c>
      <c r="X69" s="232"/>
      <c r="Y69" s="232"/>
      <c r="Z69" s="51" t="s">
        <v>9</v>
      </c>
      <c r="AA69" s="51"/>
      <c r="AB69" s="111"/>
      <c r="AC69" s="51"/>
      <c r="AD69" s="51"/>
      <c r="AE69" s="51"/>
      <c r="AF69" s="51"/>
      <c r="AG69" s="51"/>
      <c r="AH69" s="51"/>
      <c r="AI69" s="51"/>
      <c r="AJ69" s="51"/>
      <c r="AK69" s="51"/>
      <c r="AL69" s="88" t="s">
        <v>68</v>
      </c>
      <c r="AM69" s="334"/>
      <c r="AN69" s="55"/>
      <c r="AO69" s="232"/>
      <c r="AP69" s="232"/>
      <c r="AQ69" s="232"/>
    </row>
    <row r="70" spans="1:43" x14ac:dyDescent="0.2">
      <c r="A70" s="232"/>
      <c r="B70" s="328"/>
      <c r="C70" s="334"/>
      <c r="D70" s="55"/>
      <c r="F70" s="232"/>
      <c r="G70" s="232"/>
      <c r="H70" s="232"/>
      <c r="I70" s="232"/>
      <c r="J70" s="232"/>
      <c r="K70" s="232"/>
      <c r="L70" s="232"/>
      <c r="M70" s="232"/>
      <c r="N70" s="232"/>
      <c r="O70" s="232"/>
      <c r="P70" s="232"/>
      <c r="Q70" s="232"/>
      <c r="R70" s="232"/>
      <c r="S70" s="232"/>
      <c r="T70" s="232"/>
      <c r="U70" s="334"/>
      <c r="V70" s="55"/>
      <c r="W70" s="232" t="s">
        <v>327</v>
      </c>
      <c r="X70" s="232"/>
      <c r="Y70" s="232"/>
      <c r="Z70" s="51" t="s">
        <v>9</v>
      </c>
      <c r="AA70" s="51"/>
      <c r="AB70" s="111"/>
      <c r="AC70" s="51"/>
      <c r="AD70" s="51"/>
      <c r="AE70" s="51"/>
      <c r="AF70" s="51"/>
      <c r="AG70" s="51"/>
      <c r="AH70" s="51"/>
      <c r="AI70" s="51"/>
      <c r="AJ70" s="51"/>
      <c r="AK70" s="51"/>
      <c r="AL70" s="88" t="s">
        <v>69</v>
      </c>
      <c r="AM70" s="334"/>
      <c r="AN70" s="55"/>
      <c r="AO70" s="232"/>
      <c r="AP70" s="232"/>
      <c r="AQ70" s="232"/>
    </row>
    <row r="71" spans="1:43" x14ac:dyDescent="0.2">
      <c r="A71" s="232"/>
      <c r="B71" s="328"/>
      <c r="C71" s="334"/>
      <c r="D71" s="55"/>
      <c r="E71" s="670" t="s">
        <v>328</v>
      </c>
      <c r="F71" s="670"/>
      <c r="G71" s="670"/>
      <c r="H71" s="670"/>
      <c r="I71" s="670"/>
      <c r="J71" s="670"/>
      <c r="K71" s="670"/>
      <c r="L71" s="670"/>
      <c r="M71" s="670"/>
      <c r="N71" s="670"/>
      <c r="O71" s="670"/>
      <c r="P71" s="670"/>
      <c r="Q71" s="670"/>
      <c r="R71" s="670"/>
      <c r="S71" s="670"/>
      <c r="T71" s="670"/>
      <c r="U71" s="334"/>
      <c r="V71" s="55"/>
      <c r="W71" s="232"/>
      <c r="X71" s="232"/>
      <c r="Y71" s="232"/>
      <c r="Z71" s="232"/>
      <c r="AA71" s="232"/>
      <c r="AB71" s="232"/>
      <c r="AC71" s="232"/>
      <c r="AD71" s="232"/>
      <c r="AE71" s="232"/>
      <c r="AF71" s="232"/>
      <c r="AG71" s="232"/>
      <c r="AH71" s="232"/>
      <c r="AI71" s="232"/>
      <c r="AJ71" s="232"/>
      <c r="AK71" s="232"/>
      <c r="AL71" s="88"/>
      <c r="AM71" s="334"/>
      <c r="AN71" s="55"/>
      <c r="AO71" s="232"/>
      <c r="AP71" s="140">
        <v>314</v>
      </c>
      <c r="AQ71" s="232"/>
    </row>
    <row r="72" spans="1:43" x14ac:dyDescent="0.2">
      <c r="A72" s="232"/>
      <c r="B72" s="328"/>
      <c r="C72" s="334"/>
      <c r="D72" s="55"/>
      <c r="E72" s="670"/>
      <c r="F72" s="670"/>
      <c r="G72" s="670"/>
      <c r="H72" s="670"/>
      <c r="I72" s="670"/>
      <c r="J72" s="670"/>
      <c r="K72" s="670"/>
      <c r="L72" s="670"/>
      <c r="M72" s="670"/>
      <c r="N72" s="670"/>
      <c r="O72" s="670"/>
      <c r="P72" s="670"/>
      <c r="Q72" s="670"/>
      <c r="R72" s="670"/>
      <c r="S72" s="670"/>
      <c r="T72" s="670"/>
      <c r="U72" s="334"/>
      <c r="V72" s="55"/>
      <c r="W72" s="232" t="s">
        <v>253</v>
      </c>
      <c r="X72" s="232"/>
      <c r="Y72" s="232"/>
      <c r="Z72" s="232"/>
      <c r="AA72" s="232"/>
      <c r="AB72" s="232"/>
      <c r="AC72" s="232"/>
      <c r="AD72" s="232"/>
      <c r="AE72" s="232"/>
      <c r="AF72" s="232"/>
      <c r="AG72" s="232"/>
      <c r="AH72" s="232"/>
      <c r="AI72" s="232"/>
      <c r="AJ72" s="232"/>
      <c r="AK72" s="232"/>
      <c r="AL72" s="89" t="s">
        <v>71</v>
      </c>
      <c r="AM72" s="334"/>
      <c r="AN72" s="55"/>
      <c r="AO72" s="232"/>
      <c r="AP72" s="232"/>
      <c r="AQ72" s="232"/>
    </row>
    <row r="73" spans="1:43" x14ac:dyDescent="0.2">
      <c r="A73" s="232"/>
      <c r="B73" s="328"/>
      <c r="C73" s="334"/>
      <c r="D73" s="55"/>
      <c r="E73" s="670"/>
      <c r="F73" s="670"/>
      <c r="G73" s="670"/>
      <c r="H73" s="670"/>
      <c r="I73" s="670"/>
      <c r="J73" s="670"/>
      <c r="K73" s="670"/>
      <c r="L73" s="670"/>
      <c r="M73" s="670"/>
      <c r="N73" s="670"/>
      <c r="O73" s="670"/>
      <c r="P73" s="670"/>
      <c r="Q73" s="670"/>
      <c r="R73" s="670"/>
      <c r="S73" s="670"/>
      <c r="T73" s="670"/>
      <c r="U73" s="334"/>
      <c r="V73" s="55"/>
      <c r="W73" s="232"/>
      <c r="X73" s="232"/>
      <c r="Y73" s="232"/>
      <c r="Z73" s="663" t="s">
        <v>102</v>
      </c>
      <c r="AA73" s="663"/>
      <c r="AB73" s="663"/>
      <c r="AC73" s="663"/>
      <c r="AD73" s="663"/>
      <c r="AE73" s="663"/>
      <c r="AF73" s="663"/>
      <c r="AG73" s="663"/>
      <c r="AH73" s="663"/>
      <c r="AI73" s="663"/>
      <c r="AJ73" s="663"/>
      <c r="AK73" s="663"/>
      <c r="AL73" s="88"/>
      <c r="AM73" s="334"/>
      <c r="AN73" s="55"/>
      <c r="AO73" s="232"/>
      <c r="AP73" s="232"/>
      <c r="AQ73" s="232"/>
    </row>
    <row r="74" spans="1:43" x14ac:dyDescent="0.2">
      <c r="A74" s="232"/>
      <c r="B74" s="328"/>
      <c r="C74" s="334"/>
      <c r="D74" s="55"/>
      <c r="E74" s="670"/>
      <c r="F74" s="670"/>
      <c r="G74" s="670"/>
      <c r="H74" s="670"/>
      <c r="I74" s="670"/>
      <c r="J74" s="670"/>
      <c r="K74" s="670"/>
      <c r="L74" s="670"/>
      <c r="M74" s="670"/>
      <c r="N74" s="670"/>
      <c r="O74" s="670"/>
      <c r="P74" s="670"/>
      <c r="Q74" s="670"/>
      <c r="R74" s="670"/>
      <c r="S74" s="670"/>
      <c r="T74" s="670"/>
      <c r="U74" s="334"/>
      <c r="V74" s="55"/>
      <c r="W74" s="232" t="s">
        <v>260</v>
      </c>
      <c r="X74" s="232"/>
      <c r="Y74" s="232"/>
      <c r="Z74" s="232"/>
      <c r="AA74" s="232"/>
      <c r="AB74" s="51" t="s">
        <v>9</v>
      </c>
      <c r="AC74" s="111"/>
      <c r="AD74" s="51"/>
      <c r="AE74" s="51"/>
      <c r="AF74" s="51"/>
      <c r="AG74" s="51"/>
      <c r="AH74" s="51"/>
      <c r="AI74" s="51"/>
      <c r="AJ74" s="51"/>
      <c r="AK74" s="51"/>
      <c r="AL74" s="88" t="s">
        <v>83</v>
      </c>
      <c r="AM74" s="334"/>
      <c r="AN74" s="55"/>
      <c r="AO74" s="232"/>
      <c r="AP74" s="232"/>
      <c r="AQ74" s="232"/>
    </row>
    <row r="75" spans="1:43" ht="6" customHeight="1" x14ac:dyDescent="0.2">
      <c r="A75" s="91"/>
      <c r="B75" s="90"/>
      <c r="C75" s="52"/>
      <c r="D75" s="28"/>
      <c r="E75" s="91"/>
      <c r="F75" s="91"/>
      <c r="G75" s="91"/>
      <c r="H75" s="91"/>
      <c r="I75" s="91"/>
      <c r="J75" s="91"/>
      <c r="K75" s="91"/>
      <c r="L75" s="91"/>
      <c r="M75" s="91"/>
      <c r="N75" s="91"/>
      <c r="O75" s="91"/>
      <c r="P75" s="91"/>
      <c r="Q75" s="91"/>
      <c r="R75" s="91"/>
      <c r="S75" s="91"/>
      <c r="T75" s="91"/>
      <c r="U75" s="52"/>
      <c r="V75" s="28"/>
      <c r="W75" s="91"/>
      <c r="X75" s="91"/>
      <c r="Y75" s="91"/>
      <c r="Z75" s="91"/>
      <c r="AA75" s="91"/>
      <c r="AB75" s="91"/>
      <c r="AC75" s="91"/>
      <c r="AD75" s="91"/>
      <c r="AE75" s="91"/>
      <c r="AF75" s="91"/>
      <c r="AG75" s="91"/>
      <c r="AH75" s="91"/>
      <c r="AI75" s="91"/>
      <c r="AJ75" s="91"/>
      <c r="AK75" s="91"/>
      <c r="AL75" s="92"/>
      <c r="AM75" s="52"/>
      <c r="AN75" s="28"/>
      <c r="AO75" s="91"/>
      <c r="AP75" s="91"/>
      <c r="AQ75" s="91"/>
    </row>
    <row r="76" spans="1:43" ht="6" customHeight="1" x14ac:dyDescent="0.2">
      <c r="A76" s="18"/>
      <c r="B76" s="326"/>
      <c r="C76" s="50"/>
      <c r="D76" s="29"/>
      <c r="E76" s="18"/>
      <c r="F76" s="18"/>
      <c r="G76" s="18"/>
      <c r="H76" s="18"/>
      <c r="I76" s="18"/>
      <c r="J76" s="18"/>
      <c r="K76" s="18"/>
      <c r="L76" s="18"/>
      <c r="M76" s="18"/>
      <c r="N76" s="18"/>
      <c r="O76" s="18"/>
      <c r="P76" s="18"/>
      <c r="Q76" s="18"/>
      <c r="R76" s="18"/>
      <c r="S76" s="18"/>
      <c r="T76" s="18"/>
      <c r="U76" s="50"/>
      <c r="V76" s="29"/>
      <c r="W76" s="18"/>
      <c r="X76" s="18"/>
      <c r="Y76" s="18"/>
      <c r="Z76" s="18"/>
      <c r="AA76" s="18"/>
      <c r="AB76" s="18"/>
      <c r="AC76" s="18"/>
      <c r="AD76" s="18"/>
      <c r="AE76" s="18"/>
      <c r="AF76" s="18"/>
      <c r="AG76" s="18"/>
      <c r="AH76" s="18"/>
      <c r="AI76" s="18"/>
      <c r="AJ76" s="18"/>
      <c r="AK76" s="18"/>
      <c r="AL76" s="26"/>
      <c r="AM76" s="50"/>
      <c r="AN76" s="29"/>
      <c r="AO76" s="18"/>
      <c r="AP76" s="18"/>
      <c r="AQ76" s="18"/>
    </row>
    <row r="77" spans="1:43" ht="11.25" customHeight="1" x14ac:dyDescent="0.2">
      <c r="A77" s="232"/>
      <c r="B77" s="146">
        <v>311</v>
      </c>
      <c r="C77" s="334"/>
      <c r="D77" s="55"/>
      <c r="E77" s="671" t="str">
        <f ca="1">VLOOKUP(INDIRECT(ADDRESS(ROW(),COLUMN()-3)),Language_Translations,MATCH(Language_Selected,Language_Options,0),FALSE)</f>
        <v>What is the brand name of the condoms you are using?</v>
      </c>
      <c r="F77" s="671"/>
      <c r="G77" s="671"/>
      <c r="H77" s="671"/>
      <c r="I77" s="671"/>
      <c r="J77" s="671"/>
      <c r="K77" s="671"/>
      <c r="L77" s="671"/>
      <c r="M77" s="671"/>
      <c r="N77" s="671"/>
      <c r="O77" s="671"/>
      <c r="P77" s="671"/>
      <c r="Q77" s="671"/>
      <c r="R77" s="671"/>
      <c r="S77" s="671"/>
      <c r="T77" s="671"/>
      <c r="U77" s="334"/>
      <c r="V77" s="55"/>
      <c r="W77" s="232" t="s">
        <v>325</v>
      </c>
      <c r="X77" s="232"/>
      <c r="Y77" s="232"/>
      <c r="Z77" s="51" t="s">
        <v>9</v>
      </c>
      <c r="AA77" s="51"/>
      <c r="AB77" s="111"/>
      <c r="AC77" s="51"/>
      <c r="AD77" s="51"/>
      <c r="AE77" s="51"/>
      <c r="AF77" s="51"/>
      <c r="AG77" s="51"/>
      <c r="AH77" s="51"/>
      <c r="AI77" s="51"/>
      <c r="AJ77" s="51"/>
      <c r="AK77" s="51"/>
      <c r="AL77" s="88" t="s">
        <v>67</v>
      </c>
      <c r="AM77" s="334"/>
      <c r="AN77" s="55"/>
      <c r="AO77" s="232"/>
      <c r="AP77" s="232"/>
      <c r="AQ77" s="232"/>
    </row>
    <row r="78" spans="1:43" x14ac:dyDescent="0.2">
      <c r="A78" s="232"/>
      <c r="B78" s="328"/>
      <c r="C78" s="334"/>
      <c r="D78" s="55"/>
      <c r="E78" s="671"/>
      <c r="F78" s="671"/>
      <c r="G78" s="671"/>
      <c r="H78" s="671"/>
      <c r="I78" s="671"/>
      <c r="J78" s="671"/>
      <c r="K78" s="671"/>
      <c r="L78" s="671"/>
      <c r="M78" s="671"/>
      <c r="N78" s="671"/>
      <c r="O78" s="671"/>
      <c r="P78" s="671"/>
      <c r="Q78" s="671"/>
      <c r="R78" s="671"/>
      <c r="S78" s="671"/>
      <c r="T78" s="671"/>
      <c r="U78" s="334"/>
      <c r="V78" s="55"/>
      <c r="W78" s="232" t="s">
        <v>326</v>
      </c>
      <c r="X78" s="232"/>
      <c r="Y78" s="232"/>
      <c r="Z78" s="51" t="s">
        <v>9</v>
      </c>
      <c r="AA78" s="51"/>
      <c r="AB78" s="111"/>
      <c r="AC78" s="51"/>
      <c r="AD78" s="51"/>
      <c r="AE78" s="51"/>
      <c r="AF78" s="51"/>
      <c r="AG78" s="51"/>
      <c r="AH78" s="51"/>
      <c r="AI78" s="51"/>
      <c r="AJ78" s="51"/>
      <c r="AK78" s="51"/>
      <c r="AL78" s="88" t="s">
        <v>68</v>
      </c>
      <c r="AM78" s="334"/>
      <c r="AN78" s="55"/>
      <c r="AO78" s="232"/>
      <c r="AP78" s="232"/>
      <c r="AQ78" s="232"/>
    </row>
    <row r="79" spans="1:43" x14ac:dyDescent="0.2">
      <c r="A79" s="232"/>
      <c r="B79" s="328"/>
      <c r="C79" s="334"/>
      <c r="D79" s="55"/>
      <c r="F79" s="232"/>
      <c r="G79" s="232"/>
      <c r="H79" s="232"/>
      <c r="I79" s="232"/>
      <c r="J79" s="232"/>
      <c r="K79" s="232"/>
      <c r="L79" s="232"/>
      <c r="M79" s="232"/>
      <c r="N79" s="232"/>
      <c r="O79" s="232"/>
      <c r="P79" s="232"/>
      <c r="Q79" s="232"/>
      <c r="R79" s="232"/>
      <c r="S79" s="232"/>
      <c r="T79" s="232"/>
      <c r="U79" s="334"/>
      <c r="V79" s="55"/>
      <c r="W79" s="232" t="s">
        <v>327</v>
      </c>
      <c r="X79" s="232"/>
      <c r="Y79" s="232"/>
      <c r="Z79" s="51" t="s">
        <v>9</v>
      </c>
      <c r="AA79" s="51"/>
      <c r="AB79" s="111"/>
      <c r="AC79" s="51"/>
      <c r="AD79" s="51"/>
      <c r="AE79" s="51"/>
      <c r="AF79" s="51"/>
      <c r="AG79" s="51"/>
      <c r="AH79" s="51"/>
      <c r="AI79" s="51"/>
      <c r="AJ79" s="51"/>
      <c r="AK79" s="51"/>
      <c r="AL79" s="88" t="s">
        <v>69</v>
      </c>
      <c r="AM79" s="334"/>
      <c r="AN79" s="55"/>
      <c r="AO79" s="232"/>
      <c r="AP79" s="232"/>
      <c r="AQ79" s="232"/>
    </row>
    <row r="80" spans="1:43" x14ac:dyDescent="0.2">
      <c r="A80" s="232"/>
      <c r="B80" s="328"/>
      <c r="C80" s="334"/>
      <c r="D80" s="55"/>
      <c r="E80" s="670" t="s">
        <v>328</v>
      </c>
      <c r="F80" s="670"/>
      <c r="G80" s="670"/>
      <c r="H80" s="670"/>
      <c r="I80" s="670"/>
      <c r="J80" s="670"/>
      <c r="K80" s="670"/>
      <c r="L80" s="670"/>
      <c r="M80" s="670"/>
      <c r="N80" s="670"/>
      <c r="O80" s="670"/>
      <c r="P80" s="670"/>
      <c r="Q80" s="670"/>
      <c r="R80" s="670"/>
      <c r="S80" s="670"/>
      <c r="T80" s="670"/>
      <c r="U80" s="334"/>
      <c r="V80" s="55"/>
      <c r="W80" s="232"/>
      <c r="X80" s="232"/>
      <c r="Y80" s="232"/>
      <c r="Z80" s="232"/>
      <c r="AA80" s="232"/>
      <c r="AB80" s="232"/>
      <c r="AC80" s="232"/>
      <c r="AD80" s="232"/>
      <c r="AE80" s="232"/>
      <c r="AF80" s="232"/>
      <c r="AG80" s="232"/>
      <c r="AH80" s="232"/>
      <c r="AI80" s="232"/>
      <c r="AJ80" s="232"/>
      <c r="AK80" s="232"/>
      <c r="AL80" s="88"/>
      <c r="AM80" s="334"/>
      <c r="AN80" s="55"/>
      <c r="AO80" s="232"/>
      <c r="AP80" s="140">
        <v>314</v>
      </c>
      <c r="AQ80" s="232"/>
    </row>
    <row r="81" spans="1:61" x14ac:dyDescent="0.2">
      <c r="A81" s="232"/>
      <c r="B81" s="328"/>
      <c r="C81" s="334"/>
      <c r="D81" s="55"/>
      <c r="E81" s="670"/>
      <c r="F81" s="670"/>
      <c r="G81" s="670"/>
      <c r="H81" s="670"/>
      <c r="I81" s="670"/>
      <c r="J81" s="670"/>
      <c r="K81" s="670"/>
      <c r="L81" s="670"/>
      <c r="M81" s="670"/>
      <c r="N81" s="670"/>
      <c r="O81" s="670"/>
      <c r="P81" s="670"/>
      <c r="Q81" s="670"/>
      <c r="R81" s="670"/>
      <c r="S81" s="670"/>
      <c r="T81" s="670"/>
      <c r="U81" s="334"/>
      <c r="V81" s="55"/>
      <c r="W81" s="232" t="s">
        <v>253</v>
      </c>
      <c r="X81" s="232"/>
      <c r="Y81" s="232"/>
      <c r="Z81" s="232"/>
      <c r="AA81" s="232"/>
      <c r="AB81" s="232"/>
      <c r="AC81" s="232"/>
      <c r="AD81" s="232"/>
      <c r="AE81" s="232"/>
      <c r="AF81" s="232"/>
      <c r="AG81" s="232"/>
      <c r="AH81" s="232"/>
      <c r="AI81" s="232"/>
      <c r="AJ81" s="232"/>
      <c r="AK81" s="232"/>
      <c r="AL81" s="89" t="s">
        <v>71</v>
      </c>
      <c r="AM81" s="334"/>
      <c r="AN81" s="55"/>
      <c r="AO81" s="232"/>
      <c r="AP81" s="232"/>
      <c r="AQ81" s="232"/>
    </row>
    <row r="82" spans="1:61" x14ac:dyDescent="0.2">
      <c r="A82" s="232"/>
      <c r="B82" s="328"/>
      <c r="C82" s="334"/>
      <c r="D82" s="55"/>
      <c r="E82" s="670"/>
      <c r="F82" s="670"/>
      <c r="G82" s="670"/>
      <c r="H82" s="670"/>
      <c r="I82" s="670"/>
      <c r="J82" s="670"/>
      <c r="K82" s="670"/>
      <c r="L82" s="670"/>
      <c r="M82" s="670"/>
      <c r="N82" s="670"/>
      <c r="O82" s="670"/>
      <c r="P82" s="670"/>
      <c r="Q82" s="670"/>
      <c r="R82" s="670"/>
      <c r="S82" s="670"/>
      <c r="T82" s="670"/>
      <c r="U82" s="334"/>
      <c r="V82" s="55"/>
      <c r="W82" s="232"/>
      <c r="X82" s="232"/>
      <c r="Y82" s="232"/>
      <c r="Z82" s="663" t="s">
        <v>102</v>
      </c>
      <c r="AA82" s="663"/>
      <c r="AB82" s="663"/>
      <c r="AC82" s="663"/>
      <c r="AD82" s="663"/>
      <c r="AE82" s="663"/>
      <c r="AF82" s="663"/>
      <c r="AG82" s="663"/>
      <c r="AH82" s="663"/>
      <c r="AI82" s="663"/>
      <c r="AJ82" s="663"/>
      <c r="AK82" s="663"/>
      <c r="AL82" s="88"/>
      <c r="AM82" s="334"/>
      <c r="AN82" s="55"/>
      <c r="AO82" s="232"/>
      <c r="AP82" s="232"/>
      <c r="AQ82" s="232"/>
    </row>
    <row r="83" spans="1:61" x14ac:dyDescent="0.2">
      <c r="A83" s="232"/>
      <c r="B83" s="328"/>
      <c r="C83" s="334"/>
      <c r="D83" s="55"/>
      <c r="E83" s="670"/>
      <c r="F83" s="670"/>
      <c r="G83" s="670"/>
      <c r="H83" s="670"/>
      <c r="I83" s="670"/>
      <c r="J83" s="670"/>
      <c r="K83" s="670"/>
      <c r="L83" s="670"/>
      <c r="M83" s="670"/>
      <c r="N83" s="670"/>
      <c r="O83" s="670"/>
      <c r="P83" s="670"/>
      <c r="Q83" s="670"/>
      <c r="R83" s="670"/>
      <c r="S83" s="670"/>
      <c r="T83" s="670"/>
      <c r="U83" s="334"/>
      <c r="V83" s="55"/>
      <c r="W83" s="232" t="s">
        <v>260</v>
      </c>
      <c r="X83" s="232"/>
      <c r="Y83" s="232"/>
      <c r="Z83" s="232"/>
      <c r="AA83" s="232"/>
      <c r="AB83" s="51" t="s">
        <v>9</v>
      </c>
      <c r="AC83" s="111"/>
      <c r="AD83" s="51"/>
      <c r="AE83" s="51"/>
      <c r="AF83" s="51"/>
      <c r="AG83" s="51"/>
      <c r="AH83" s="51"/>
      <c r="AI83" s="51"/>
      <c r="AJ83" s="51"/>
      <c r="AK83" s="51"/>
      <c r="AL83" s="88" t="s">
        <v>83</v>
      </c>
      <c r="AM83" s="334"/>
      <c r="AN83" s="55"/>
      <c r="AO83" s="232"/>
      <c r="AP83" s="232"/>
      <c r="AQ83" s="232"/>
    </row>
    <row r="84" spans="1:61" ht="6" customHeight="1" x14ac:dyDescent="0.2">
      <c r="A84" s="91"/>
      <c r="B84" s="90"/>
      <c r="C84" s="52"/>
      <c r="D84" s="28"/>
      <c r="E84" s="91"/>
      <c r="F84" s="91"/>
      <c r="G84" s="91"/>
      <c r="H84" s="91"/>
      <c r="I84" s="91"/>
      <c r="J84" s="91"/>
      <c r="K84" s="91"/>
      <c r="L84" s="91"/>
      <c r="M84" s="91"/>
      <c r="N84" s="91"/>
      <c r="O84" s="91"/>
      <c r="P84" s="91"/>
      <c r="Q84" s="91"/>
      <c r="R84" s="91"/>
      <c r="S84" s="91"/>
      <c r="T84" s="91"/>
      <c r="U84" s="52"/>
      <c r="V84" s="28"/>
      <c r="W84" s="91"/>
      <c r="X84" s="91"/>
      <c r="Y84" s="91"/>
      <c r="Z84" s="91"/>
      <c r="AA84" s="91"/>
      <c r="AB84" s="91"/>
      <c r="AC84" s="91"/>
      <c r="AD84" s="91"/>
      <c r="AE84" s="91"/>
      <c r="AF84" s="91"/>
      <c r="AG84" s="91"/>
      <c r="AH84" s="91"/>
      <c r="AI84" s="91"/>
      <c r="AJ84" s="91"/>
      <c r="AK84" s="91"/>
      <c r="AL84" s="92"/>
      <c r="AM84" s="52"/>
      <c r="AN84" s="28"/>
      <c r="AO84" s="91"/>
      <c r="AP84" s="91"/>
      <c r="AQ84" s="91"/>
    </row>
    <row r="85" spans="1:61" ht="6" customHeight="1" x14ac:dyDescent="0.2">
      <c r="A85" s="18"/>
      <c r="B85" s="326"/>
      <c r="C85" s="50"/>
      <c r="D85" s="29"/>
      <c r="E85" s="18"/>
      <c r="F85" s="18"/>
      <c r="G85" s="18"/>
      <c r="H85" s="18"/>
      <c r="I85" s="18"/>
      <c r="J85" s="18"/>
      <c r="K85" s="18"/>
      <c r="L85" s="18"/>
      <c r="M85" s="18"/>
      <c r="N85" s="18"/>
      <c r="O85" s="18"/>
      <c r="P85" s="18"/>
      <c r="Q85" s="18"/>
      <c r="R85" s="18"/>
      <c r="S85" s="18"/>
      <c r="T85" s="18"/>
      <c r="U85" s="50"/>
      <c r="V85" s="29"/>
      <c r="W85" s="18"/>
      <c r="X85" s="18"/>
      <c r="Y85" s="18"/>
      <c r="Z85" s="18"/>
      <c r="AA85" s="18"/>
      <c r="AB85" s="18"/>
      <c r="AC85" s="18"/>
      <c r="AD85" s="18"/>
      <c r="AE85" s="18"/>
      <c r="AF85" s="18"/>
      <c r="AG85" s="18"/>
      <c r="AH85" s="18"/>
      <c r="AI85" s="18"/>
      <c r="AJ85" s="18"/>
      <c r="AK85" s="18"/>
      <c r="AL85" s="26"/>
      <c r="AM85" s="50"/>
      <c r="AN85" s="29"/>
      <c r="AO85" s="18"/>
      <c r="AP85" s="18"/>
      <c r="AQ85" s="18"/>
    </row>
    <row r="86" spans="1:61" ht="11.25" customHeight="1" x14ac:dyDescent="0.2">
      <c r="A86" s="232"/>
      <c r="B86" s="146">
        <v>312</v>
      </c>
      <c r="C86" s="334"/>
      <c r="D86" s="55"/>
      <c r="E86" s="671" t="str">
        <f ca="1">VLOOKUP(INDIRECT(ADDRESS(ROW(),COLUMN()-3)),Language_Translations,MATCH(Language_Selected,Language_Options,0),FALSE)</f>
        <v>In what facility did the sterilization take place?</v>
      </c>
      <c r="F86" s="671"/>
      <c r="G86" s="671"/>
      <c r="H86" s="671"/>
      <c r="I86" s="671"/>
      <c r="J86" s="671"/>
      <c r="K86" s="671"/>
      <c r="L86" s="671"/>
      <c r="M86" s="671"/>
      <c r="N86" s="671"/>
      <c r="O86" s="671"/>
      <c r="P86" s="671"/>
      <c r="Q86" s="671"/>
      <c r="R86" s="671"/>
      <c r="S86" s="671"/>
      <c r="T86" s="671"/>
      <c r="U86" s="334"/>
      <c r="V86" s="55"/>
      <c r="W86" s="110" t="s">
        <v>329</v>
      </c>
      <c r="X86" s="232"/>
      <c r="Y86" s="232"/>
      <c r="Z86" s="232"/>
      <c r="AA86" s="232"/>
      <c r="AB86" s="232"/>
      <c r="AC86" s="232"/>
      <c r="AD86" s="232"/>
      <c r="AE86" s="232"/>
      <c r="AF86" s="232"/>
      <c r="AG86" s="232"/>
      <c r="AH86" s="232"/>
      <c r="AI86" s="232"/>
      <c r="AJ86" s="232"/>
      <c r="AK86" s="232"/>
      <c r="AL86" s="88"/>
      <c r="AM86" s="334"/>
      <c r="AN86" s="55"/>
      <c r="AO86" s="232"/>
      <c r="AP86" s="232"/>
      <c r="AQ86" s="232"/>
      <c r="AS86" s="110"/>
      <c r="AT86" s="232"/>
      <c r="AU86" s="232"/>
      <c r="AV86" s="232"/>
      <c r="AW86" s="232"/>
      <c r="AX86" s="232"/>
      <c r="AY86" s="232"/>
      <c r="AZ86" s="232"/>
      <c r="BA86" s="232"/>
      <c r="BB86" s="232"/>
      <c r="BC86" s="232"/>
      <c r="BD86" s="232"/>
      <c r="BE86" s="232"/>
      <c r="BF86" s="232"/>
      <c r="BG86" s="232"/>
      <c r="BH86" s="88"/>
      <c r="BI86" s="232"/>
    </row>
    <row r="87" spans="1:61" ht="11.25" customHeight="1" x14ac:dyDescent="0.2">
      <c r="A87" s="232"/>
      <c r="B87" s="93" t="s">
        <v>330</v>
      </c>
      <c r="C87" s="334"/>
      <c r="D87" s="55"/>
      <c r="E87" s="671"/>
      <c r="F87" s="671"/>
      <c r="G87" s="671"/>
      <c r="H87" s="671"/>
      <c r="I87" s="671"/>
      <c r="J87" s="671"/>
      <c r="K87" s="671"/>
      <c r="L87" s="671"/>
      <c r="M87" s="671"/>
      <c r="N87" s="671"/>
      <c r="O87" s="671"/>
      <c r="P87" s="671"/>
      <c r="Q87" s="671"/>
      <c r="R87" s="671"/>
      <c r="S87" s="671"/>
      <c r="T87" s="671"/>
      <c r="U87" s="334"/>
      <c r="V87" s="55"/>
      <c r="W87" s="232"/>
      <c r="X87" s="232" t="s">
        <v>331</v>
      </c>
      <c r="Y87" s="232"/>
      <c r="Z87" s="232"/>
      <c r="AA87" s="232"/>
      <c r="AB87" s="232"/>
      <c r="AC87" s="232"/>
      <c r="AD87" s="307"/>
      <c r="AE87" s="51"/>
      <c r="AG87" s="51" t="s">
        <v>9</v>
      </c>
      <c r="AH87" s="51"/>
      <c r="AI87" s="51"/>
      <c r="AJ87" s="51"/>
      <c r="AK87" s="51"/>
      <c r="AL87" s="88" t="s">
        <v>273</v>
      </c>
      <c r="AM87" s="334"/>
      <c r="AN87" s="55"/>
      <c r="AO87" s="232"/>
      <c r="AP87" s="232"/>
      <c r="AQ87" s="232"/>
      <c r="AS87" s="232"/>
      <c r="AT87" s="232"/>
      <c r="AU87" s="232"/>
      <c r="AV87" s="232"/>
      <c r="AW87" s="232"/>
      <c r="AX87" s="232"/>
      <c r="AY87" s="232"/>
      <c r="AZ87" s="307"/>
      <c r="BA87" s="51"/>
      <c r="BB87" s="51"/>
      <c r="BC87" s="51"/>
      <c r="BD87" s="51"/>
      <c r="BE87" s="51"/>
      <c r="BF87" s="51"/>
      <c r="BG87" s="51"/>
      <c r="BH87" s="88"/>
      <c r="BI87" s="232"/>
    </row>
    <row r="88" spans="1:61" ht="11.25" customHeight="1" x14ac:dyDescent="0.2">
      <c r="A88" s="232"/>
      <c r="B88" s="328"/>
      <c r="C88" s="334"/>
      <c r="D88" s="55"/>
      <c r="F88" s="232"/>
      <c r="G88" s="232"/>
      <c r="H88" s="232"/>
      <c r="I88" s="232"/>
      <c r="J88" s="232"/>
      <c r="K88" s="232"/>
      <c r="L88" s="232"/>
      <c r="M88" s="232"/>
      <c r="N88" s="232"/>
      <c r="O88" s="232"/>
      <c r="P88" s="232"/>
      <c r="Q88" s="232"/>
      <c r="R88" s="232"/>
      <c r="S88" s="232"/>
      <c r="T88" s="232"/>
      <c r="U88" s="334"/>
      <c r="V88" s="55"/>
      <c r="W88" s="308"/>
      <c r="X88" s="232" t="s">
        <v>332</v>
      </c>
      <c r="Y88" s="232"/>
      <c r="Z88" s="232"/>
      <c r="AA88" s="232"/>
      <c r="AB88" s="232"/>
      <c r="AC88" s="232"/>
      <c r="AD88" s="232"/>
      <c r="AE88" s="232"/>
      <c r="AF88" s="307"/>
      <c r="AG88" s="51"/>
      <c r="AI88" s="51" t="s">
        <v>9</v>
      </c>
      <c r="AJ88" s="51"/>
      <c r="AK88" s="51"/>
      <c r="AL88" s="88" t="s">
        <v>274</v>
      </c>
      <c r="AM88" s="334"/>
      <c r="AN88" s="55"/>
      <c r="AO88" s="232"/>
      <c r="AP88" s="232"/>
      <c r="AQ88" s="232"/>
      <c r="AS88" s="308"/>
      <c r="AT88" s="232"/>
      <c r="AU88" s="232"/>
      <c r="AV88" s="232"/>
      <c r="AW88" s="232"/>
      <c r="AX88" s="232"/>
      <c r="AY88" s="232"/>
      <c r="AZ88" s="232"/>
      <c r="BA88" s="232"/>
      <c r="BB88" s="307"/>
      <c r="BC88" s="51"/>
      <c r="BD88" s="51"/>
      <c r="BE88" s="51"/>
      <c r="BF88" s="51"/>
      <c r="BG88" s="51"/>
      <c r="BH88" s="88"/>
      <c r="BI88" s="308"/>
    </row>
    <row r="89" spans="1:61" ht="11.25" customHeight="1" x14ac:dyDescent="0.2">
      <c r="A89" s="232"/>
      <c r="B89" s="328"/>
      <c r="C89" s="334"/>
      <c r="D89" s="55"/>
      <c r="E89" s="670" t="s">
        <v>333</v>
      </c>
      <c r="F89" s="670"/>
      <c r="G89" s="670"/>
      <c r="H89" s="670"/>
      <c r="I89" s="670"/>
      <c r="J89" s="670"/>
      <c r="K89" s="670"/>
      <c r="L89" s="670"/>
      <c r="M89" s="670"/>
      <c r="N89" s="670"/>
      <c r="O89" s="670"/>
      <c r="P89" s="670"/>
      <c r="Q89" s="670"/>
      <c r="R89" s="670"/>
      <c r="S89" s="670"/>
      <c r="T89" s="670"/>
      <c r="U89" s="334"/>
      <c r="V89" s="55"/>
      <c r="W89" s="308"/>
      <c r="X89" s="232" t="s">
        <v>334</v>
      </c>
      <c r="Y89" s="232"/>
      <c r="Z89" s="232"/>
      <c r="AA89" s="232"/>
      <c r="AB89" s="232"/>
      <c r="AC89" s="232"/>
      <c r="AD89" s="232"/>
      <c r="AE89" s="232"/>
      <c r="AF89" s="307"/>
      <c r="AG89" s="51" t="s">
        <v>9</v>
      </c>
      <c r="AH89" s="51"/>
      <c r="AI89" s="51"/>
      <c r="AJ89" s="51"/>
      <c r="AK89" s="51"/>
      <c r="AL89" s="88" t="s">
        <v>275</v>
      </c>
      <c r="AM89" s="334"/>
      <c r="AN89" s="55"/>
      <c r="AO89" s="232"/>
      <c r="AP89" s="232"/>
      <c r="AQ89" s="232"/>
      <c r="AS89" s="308"/>
      <c r="AT89" s="232"/>
      <c r="AU89" s="232"/>
      <c r="AV89" s="232"/>
      <c r="AW89" s="232"/>
      <c r="AX89" s="232"/>
      <c r="AY89" s="232"/>
      <c r="AZ89" s="232"/>
      <c r="BA89" s="232"/>
      <c r="BB89" s="307"/>
      <c r="BC89" s="51"/>
      <c r="BD89" s="51"/>
      <c r="BE89" s="51"/>
      <c r="BF89" s="51"/>
      <c r="BG89" s="51"/>
      <c r="BH89" s="88"/>
      <c r="BI89" s="308"/>
    </row>
    <row r="90" spans="1:61" ht="11.25" customHeight="1" x14ac:dyDescent="0.2">
      <c r="A90" s="232"/>
      <c r="B90" s="328"/>
      <c r="C90" s="334"/>
      <c r="D90" s="55"/>
      <c r="E90" s="670"/>
      <c r="F90" s="670"/>
      <c r="G90" s="670"/>
      <c r="H90" s="670"/>
      <c r="I90" s="670"/>
      <c r="J90" s="670"/>
      <c r="K90" s="670"/>
      <c r="L90" s="670"/>
      <c r="M90" s="670"/>
      <c r="N90" s="670"/>
      <c r="O90" s="670"/>
      <c r="P90" s="670"/>
      <c r="Q90" s="670"/>
      <c r="R90" s="670"/>
      <c r="S90" s="670"/>
      <c r="T90" s="670"/>
      <c r="U90" s="334"/>
      <c r="V90" s="55"/>
      <c r="W90" s="232"/>
      <c r="X90" s="232" t="s">
        <v>335</v>
      </c>
      <c r="Y90" s="232"/>
      <c r="Z90" s="232"/>
      <c r="AA90" s="232"/>
      <c r="AB90" s="232"/>
      <c r="AC90" s="51" t="s">
        <v>9</v>
      </c>
      <c r="AD90" s="51"/>
      <c r="AE90" s="306"/>
      <c r="AF90" s="51"/>
      <c r="AG90" s="51"/>
      <c r="AH90" s="51"/>
      <c r="AI90" s="51"/>
      <c r="AJ90" s="51"/>
      <c r="AK90" s="51"/>
      <c r="AL90" s="88" t="s">
        <v>276</v>
      </c>
      <c r="AM90" s="334"/>
      <c r="AN90" s="55"/>
      <c r="AO90" s="232"/>
      <c r="AP90" s="232"/>
      <c r="AQ90" s="232"/>
      <c r="AS90" s="232"/>
      <c r="AT90" s="232"/>
      <c r="AU90" s="232"/>
      <c r="AV90" s="232"/>
      <c r="AW90" s="232"/>
      <c r="AX90" s="232"/>
      <c r="AY90" s="51"/>
      <c r="AZ90" s="51"/>
      <c r="BA90" s="306"/>
      <c r="BB90" s="51"/>
      <c r="BC90" s="51"/>
      <c r="BD90" s="51"/>
      <c r="BE90" s="51"/>
      <c r="BF90" s="51"/>
      <c r="BG90" s="51"/>
      <c r="BH90" s="88"/>
      <c r="BI90" s="232"/>
    </row>
    <row r="91" spans="1:61" ht="11.25" customHeight="1" x14ac:dyDescent="0.2">
      <c r="A91" s="232"/>
      <c r="B91" s="328"/>
      <c r="C91" s="334"/>
      <c r="D91" s="55"/>
      <c r="E91" s="670"/>
      <c r="F91" s="670"/>
      <c r="G91" s="670"/>
      <c r="H91" s="670"/>
      <c r="I91" s="670"/>
      <c r="J91" s="670"/>
      <c r="K91" s="670"/>
      <c r="L91" s="670"/>
      <c r="M91" s="670"/>
      <c r="N91" s="670"/>
      <c r="O91" s="670"/>
      <c r="P91" s="670"/>
      <c r="Q91" s="670"/>
      <c r="R91" s="670"/>
      <c r="S91" s="670"/>
      <c r="T91" s="670"/>
      <c r="U91" s="334"/>
      <c r="V91" s="55"/>
      <c r="W91" s="232"/>
      <c r="X91" s="232" t="s">
        <v>336</v>
      </c>
      <c r="Y91" s="232"/>
      <c r="Z91" s="232"/>
      <c r="AA91" s="232"/>
      <c r="AB91" s="232"/>
      <c r="AC91" s="232"/>
      <c r="AD91" s="232"/>
      <c r="AE91" s="232"/>
      <c r="AF91" s="232"/>
      <c r="AG91" s="232"/>
      <c r="AH91" s="232"/>
      <c r="AI91" s="232"/>
      <c r="AJ91" s="232"/>
      <c r="AK91" s="232"/>
      <c r="AL91" s="88"/>
      <c r="AM91" s="334"/>
      <c r="AN91" s="55"/>
      <c r="AO91" s="232"/>
      <c r="AP91" s="232"/>
      <c r="AQ91" s="232"/>
      <c r="AS91" s="232"/>
      <c r="AT91" s="232"/>
      <c r="AU91" s="232"/>
      <c r="AV91" s="232"/>
      <c r="AW91" s="232"/>
      <c r="AX91" s="232"/>
      <c r="AY91" s="232"/>
      <c r="AZ91" s="232"/>
      <c r="BA91" s="232"/>
      <c r="BB91" s="232"/>
      <c r="BC91" s="232"/>
      <c r="BD91" s="232"/>
      <c r="BE91" s="232"/>
      <c r="BF91" s="232"/>
      <c r="BG91" s="232"/>
      <c r="BH91" s="88"/>
      <c r="BI91" s="232"/>
    </row>
    <row r="92" spans="1:61" ht="11.25" customHeight="1" x14ac:dyDescent="0.2">
      <c r="A92" s="232"/>
      <c r="B92" s="328"/>
      <c r="C92" s="334"/>
      <c r="D92" s="55"/>
      <c r="E92" s="670"/>
      <c r="F92" s="670"/>
      <c r="G92" s="670"/>
      <c r="H92" s="670"/>
      <c r="I92" s="670"/>
      <c r="J92" s="670"/>
      <c r="K92" s="670"/>
      <c r="L92" s="670"/>
      <c r="M92" s="670"/>
      <c r="N92" s="670"/>
      <c r="O92" s="670"/>
      <c r="P92" s="670"/>
      <c r="Q92" s="670"/>
      <c r="R92" s="670"/>
      <c r="S92" s="670"/>
      <c r="T92" s="670"/>
      <c r="U92" s="334"/>
      <c r="V92" s="55"/>
      <c r="W92" s="232"/>
      <c r="X92" s="232"/>
      <c r="Y92" s="232"/>
      <c r="Z92" s="232"/>
      <c r="AA92" s="232"/>
      <c r="AB92" s="232"/>
      <c r="AC92" s="232"/>
      <c r="AD92" s="232"/>
      <c r="AE92" s="232"/>
      <c r="AF92" s="232"/>
      <c r="AG92" s="232"/>
      <c r="AH92" s="232"/>
      <c r="AI92" s="232"/>
      <c r="AJ92" s="232"/>
      <c r="AK92" s="232"/>
      <c r="AL92" s="88"/>
      <c r="AM92" s="334"/>
      <c r="AN92" s="55"/>
      <c r="AO92" s="232"/>
      <c r="AP92" s="232"/>
      <c r="AQ92" s="232"/>
      <c r="AS92" s="232"/>
      <c r="AT92" s="232"/>
      <c r="AU92" s="232"/>
      <c r="AV92" s="232"/>
      <c r="AW92" s="232"/>
      <c r="AX92" s="232"/>
      <c r="AY92" s="232"/>
      <c r="AZ92" s="232"/>
      <c r="BA92" s="232"/>
      <c r="BB92" s="232"/>
      <c r="BC92" s="232"/>
      <c r="BD92" s="232"/>
      <c r="BE92" s="232"/>
      <c r="BF92" s="232"/>
      <c r="BG92" s="232"/>
      <c r="BH92" s="88"/>
      <c r="BI92" s="232"/>
    </row>
    <row r="93" spans="1:61" ht="11.25" customHeight="1" x14ac:dyDescent="0.2">
      <c r="A93" s="232"/>
      <c r="B93" s="328"/>
      <c r="C93" s="334"/>
      <c r="D93" s="55"/>
      <c r="E93" s="670"/>
      <c r="F93" s="670"/>
      <c r="G93" s="670"/>
      <c r="H93" s="670"/>
      <c r="I93" s="670"/>
      <c r="J93" s="670"/>
      <c r="K93" s="670"/>
      <c r="L93" s="670"/>
      <c r="M93" s="670"/>
      <c r="N93" s="670"/>
      <c r="O93" s="670"/>
      <c r="P93" s="670"/>
      <c r="Q93" s="670"/>
      <c r="R93" s="670"/>
      <c r="S93" s="670"/>
      <c r="T93" s="670"/>
      <c r="U93" s="334"/>
      <c r="V93" s="55"/>
      <c r="W93" s="232"/>
      <c r="X93" s="232"/>
      <c r="Y93" s="232"/>
      <c r="Z93" s="232"/>
      <c r="AA93" s="232"/>
      <c r="AB93" s="232"/>
      <c r="AC93" s="232"/>
      <c r="AD93" s="307"/>
      <c r="AE93" s="232"/>
      <c r="AF93" s="232"/>
      <c r="AG93" s="232"/>
      <c r="AH93" s="232"/>
      <c r="AI93" s="232"/>
      <c r="AJ93" s="232"/>
      <c r="AK93" s="232"/>
      <c r="AL93" s="88" t="s">
        <v>337</v>
      </c>
      <c r="AM93" s="334"/>
      <c r="AN93" s="55"/>
      <c r="AO93" s="232"/>
      <c r="AP93" s="232"/>
      <c r="AQ93" s="232"/>
      <c r="AS93" s="232"/>
      <c r="AT93" s="232"/>
      <c r="AU93" s="232"/>
      <c r="AV93" s="232"/>
      <c r="AW93" s="232"/>
      <c r="AX93" s="232"/>
      <c r="AY93" s="232"/>
      <c r="AZ93" s="307"/>
      <c r="BA93" s="232"/>
      <c r="BB93" s="232"/>
      <c r="BC93" s="232"/>
      <c r="BD93" s="232"/>
      <c r="BE93" s="232"/>
      <c r="BF93" s="232"/>
      <c r="BG93" s="232"/>
      <c r="BH93" s="88"/>
      <c r="BI93" s="232"/>
    </row>
    <row r="94" spans="1:61" ht="11.25" customHeight="1" x14ac:dyDescent="0.2">
      <c r="A94" s="232"/>
      <c r="B94" s="328"/>
      <c r="C94" s="334"/>
      <c r="D94" s="55"/>
      <c r="E94" s="333"/>
      <c r="F94" s="333"/>
      <c r="G94" s="333"/>
      <c r="H94" s="333"/>
      <c r="I94" s="333"/>
      <c r="J94" s="333"/>
      <c r="K94" s="333"/>
      <c r="L94" s="333"/>
      <c r="M94" s="333"/>
      <c r="N94" s="333"/>
      <c r="O94" s="333"/>
      <c r="P94" s="333"/>
      <c r="Q94" s="333"/>
      <c r="R94" s="333"/>
      <c r="S94" s="333"/>
      <c r="T94" s="333"/>
      <c r="U94" s="334"/>
      <c r="V94" s="55"/>
      <c r="W94" s="232"/>
      <c r="X94" s="232"/>
      <c r="Y94" s="663" t="s">
        <v>102</v>
      </c>
      <c r="Z94" s="663"/>
      <c r="AA94" s="663"/>
      <c r="AB94" s="663"/>
      <c r="AC94" s="663"/>
      <c r="AD94" s="663"/>
      <c r="AE94" s="663"/>
      <c r="AF94" s="663"/>
      <c r="AG94" s="663"/>
      <c r="AH94" s="663"/>
      <c r="AI94" s="663"/>
      <c r="AJ94" s="663"/>
      <c r="AK94" s="663"/>
      <c r="AL94" s="88"/>
      <c r="AM94" s="334"/>
      <c r="AN94" s="55"/>
      <c r="AO94" s="232"/>
      <c r="AP94" s="232"/>
      <c r="AQ94" s="232"/>
      <c r="AS94" s="232"/>
      <c r="AT94" s="232"/>
      <c r="AU94" s="668"/>
      <c r="AV94" s="668"/>
      <c r="AW94" s="668"/>
      <c r="AX94" s="668"/>
      <c r="AY94" s="668"/>
      <c r="AZ94" s="668"/>
      <c r="BA94" s="668"/>
      <c r="BB94" s="668"/>
      <c r="BC94" s="668"/>
      <c r="BD94" s="668"/>
      <c r="BE94" s="668"/>
      <c r="BF94" s="668"/>
      <c r="BG94" s="668"/>
      <c r="BH94" s="88"/>
      <c r="BI94" s="232"/>
    </row>
    <row r="95" spans="1:61" ht="11.25" customHeight="1" x14ac:dyDescent="0.2">
      <c r="A95" s="232"/>
      <c r="B95" s="328"/>
      <c r="C95" s="334"/>
      <c r="D95" s="55"/>
      <c r="E95" s="2"/>
      <c r="F95" s="2"/>
      <c r="G95" s="2"/>
      <c r="H95" s="2"/>
      <c r="I95" s="2"/>
      <c r="J95" s="2"/>
      <c r="K95" s="2"/>
      <c r="L95" s="2"/>
      <c r="M95" s="2"/>
      <c r="N95" s="2"/>
      <c r="O95" s="2"/>
      <c r="P95" s="2"/>
      <c r="Q95" s="2"/>
      <c r="R95" s="2"/>
      <c r="S95" s="2"/>
      <c r="T95" s="2"/>
      <c r="U95" s="334"/>
      <c r="V95" s="55"/>
      <c r="W95" s="232"/>
      <c r="X95" s="232"/>
      <c r="Y95" s="232"/>
      <c r="Z95" s="232"/>
      <c r="AA95" s="232"/>
      <c r="AB95" s="232"/>
      <c r="AC95" s="232"/>
      <c r="AD95" s="232"/>
      <c r="AE95" s="232"/>
      <c r="AF95" s="232"/>
      <c r="AG95" s="232"/>
      <c r="AH95" s="232"/>
      <c r="AI95" s="232"/>
      <c r="AJ95" s="232"/>
      <c r="AK95" s="232"/>
      <c r="AL95" s="88"/>
      <c r="AM95" s="334"/>
      <c r="AN95" s="55"/>
      <c r="AO95" s="232"/>
      <c r="AP95" s="232"/>
      <c r="AQ95" s="232"/>
      <c r="AS95" s="232"/>
      <c r="AT95" s="232"/>
      <c r="AU95" s="232"/>
      <c r="AV95" s="232"/>
      <c r="AW95" s="232"/>
      <c r="AX95" s="232"/>
      <c r="AY95" s="232"/>
      <c r="AZ95" s="232"/>
      <c r="BA95" s="232"/>
      <c r="BB95" s="232"/>
      <c r="BC95" s="232"/>
      <c r="BD95" s="232"/>
      <c r="BE95" s="232"/>
      <c r="BF95" s="232"/>
      <c r="BG95" s="232"/>
      <c r="BH95" s="88"/>
      <c r="BI95" s="232"/>
    </row>
    <row r="96" spans="1:61" ht="11.25" customHeight="1" x14ac:dyDescent="0.2">
      <c r="A96" s="232"/>
      <c r="B96" s="328"/>
      <c r="C96" s="334"/>
      <c r="D96" s="55"/>
      <c r="U96" s="334"/>
      <c r="V96" s="55"/>
      <c r="W96" s="110" t="s">
        <v>338</v>
      </c>
      <c r="X96" s="232"/>
      <c r="Y96" s="232"/>
      <c r="Z96" s="232"/>
      <c r="AA96" s="232"/>
      <c r="AB96" s="232"/>
      <c r="AC96" s="232"/>
      <c r="AD96" s="232"/>
      <c r="AE96" s="232"/>
      <c r="AF96" s="232"/>
      <c r="AG96" s="232"/>
      <c r="AH96" s="232"/>
      <c r="AI96" s="232"/>
      <c r="AJ96" s="232"/>
      <c r="AK96" s="232"/>
      <c r="AL96" s="88"/>
      <c r="AM96" s="334"/>
      <c r="AN96" s="55"/>
      <c r="AO96" s="232"/>
      <c r="AP96" s="232"/>
      <c r="AQ96" s="232"/>
      <c r="AS96" s="110"/>
      <c r="AT96" s="232"/>
      <c r="AU96" s="232"/>
      <c r="AV96" s="232"/>
      <c r="AW96" s="232"/>
      <c r="AX96" s="232"/>
      <c r="AY96" s="232"/>
      <c r="AZ96" s="232"/>
      <c r="BA96" s="232"/>
      <c r="BB96" s="232"/>
      <c r="BC96" s="232"/>
      <c r="BD96" s="232"/>
      <c r="BE96" s="232"/>
      <c r="BF96" s="232"/>
      <c r="BG96" s="232"/>
      <c r="BH96" s="88"/>
      <c r="BI96" s="232"/>
    </row>
    <row r="97" spans="1:61" ht="11.25" customHeight="1" x14ac:dyDescent="0.2">
      <c r="A97" s="232"/>
      <c r="B97" s="328"/>
      <c r="C97" s="334"/>
      <c r="D97" s="55"/>
      <c r="E97" s="232"/>
      <c r="F97" s="232"/>
      <c r="G97" s="232"/>
      <c r="H97" s="232"/>
      <c r="I97" s="232"/>
      <c r="J97" s="232"/>
      <c r="K97" s="232"/>
      <c r="L97" s="232"/>
      <c r="M97" s="232"/>
      <c r="N97" s="232"/>
      <c r="O97" s="232"/>
      <c r="P97" s="232"/>
      <c r="Q97" s="232"/>
      <c r="R97" s="232"/>
      <c r="S97" s="232"/>
      <c r="T97" s="232"/>
      <c r="U97" s="334"/>
      <c r="V97" s="55"/>
      <c r="W97" s="232"/>
      <c r="X97" s="232" t="s">
        <v>339</v>
      </c>
      <c r="Y97" s="232"/>
      <c r="Z97" s="232"/>
      <c r="AA97" s="232"/>
      <c r="AB97" s="232"/>
      <c r="AC97" s="232"/>
      <c r="AE97" s="51" t="s">
        <v>9</v>
      </c>
      <c r="AF97" s="51"/>
      <c r="AG97" s="51"/>
      <c r="AH97" s="51"/>
      <c r="AI97" s="51"/>
      <c r="AJ97" s="51"/>
      <c r="AK97" s="51"/>
      <c r="AL97" s="221" t="s">
        <v>340</v>
      </c>
      <c r="AM97" s="334"/>
      <c r="AN97" s="55"/>
      <c r="AO97" s="232"/>
      <c r="AP97" s="232"/>
      <c r="AQ97" s="232"/>
      <c r="AS97" s="232"/>
      <c r="AT97" s="232"/>
      <c r="AU97" s="232"/>
      <c r="AV97" s="232"/>
      <c r="AW97" s="232"/>
      <c r="AX97" s="232"/>
      <c r="AY97" s="232"/>
      <c r="AZ97" s="51"/>
      <c r="BA97" s="51"/>
      <c r="BB97" s="51"/>
      <c r="BC97" s="51"/>
      <c r="BD97" s="51"/>
      <c r="BE97" s="51"/>
      <c r="BF97" s="51"/>
      <c r="BG97" s="51"/>
      <c r="BH97" s="221"/>
      <c r="BI97" s="232"/>
    </row>
    <row r="98" spans="1:61" ht="11.25" customHeight="1" x14ac:dyDescent="0.2">
      <c r="A98" s="232"/>
      <c r="B98" s="328"/>
      <c r="C98" s="334"/>
      <c r="D98" s="55"/>
      <c r="E98" s="232"/>
      <c r="F98" s="232"/>
      <c r="G98" s="232"/>
      <c r="H98" s="232"/>
      <c r="I98" s="232"/>
      <c r="J98" s="232"/>
      <c r="K98" s="232"/>
      <c r="L98" s="232"/>
      <c r="M98" s="232"/>
      <c r="N98" s="232"/>
      <c r="O98" s="232"/>
      <c r="P98" s="232"/>
      <c r="Q98" s="232"/>
      <c r="R98" s="232"/>
      <c r="S98" s="232"/>
      <c r="T98" s="232"/>
      <c r="U98" s="334"/>
      <c r="V98" s="55"/>
      <c r="W98" s="232"/>
      <c r="X98" s="308" t="s">
        <v>341</v>
      </c>
      <c r="Y98" s="308"/>
      <c r="Z98" s="308"/>
      <c r="AA98" s="308"/>
      <c r="AB98" s="308"/>
      <c r="AD98" s="51" t="s">
        <v>9</v>
      </c>
      <c r="AE98" s="51"/>
      <c r="AF98" s="51"/>
      <c r="AG98" s="51"/>
      <c r="AH98" s="51"/>
      <c r="AI98" s="51"/>
      <c r="AJ98" s="51"/>
      <c r="AK98" s="51"/>
      <c r="AL98" s="223" t="s">
        <v>342</v>
      </c>
      <c r="AM98" s="334"/>
      <c r="AN98" s="55"/>
      <c r="AO98" s="232"/>
      <c r="AP98" s="232"/>
      <c r="AQ98" s="232"/>
      <c r="AS98" s="232"/>
      <c r="AT98" s="308"/>
      <c r="AU98" s="308"/>
      <c r="AV98" s="308"/>
      <c r="AW98" s="308"/>
      <c r="AX98" s="308"/>
      <c r="AY98" s="51"/>
      <c r="AZ98" s="51"/>
      <c r="BA98" s="51"/>
      <c r="BB98" s="51"/>
      <c r="BC98" s="51"/>
      <c r="BD98" s="51"/>
      <c r="BE98" s="51"/>
      <c r="BF98" s="51"/>
      <c r="BG98" s="51"/>
      <c r="BH98" s="223"/>
      <c r="BI98" s="232"/>
    </row>
    <row r="99" spans="1:61" ht="11.25" customHeight="1" x14ac:dyDescent="0.2">
      <c r="A99" s="232"/>
      <c r="B99" s="328"/>
      <c r="C99" s="334"/>
      <c r="D99" s="55"/>
      <c r="E99" s="232"/>
      <c r="F99" s="232"/>
      <c r="G99" s="232"/>
      <c r="H99" s="232"/>
      <c r="I99" s="232"/>
      <c r="J99" s="232"/>
      <c r="K99" s="232"/>
      <c r="L99" s="232"/>
      <c r="M99" s="232"/>
      <c r="N99" s="232"/>
      <c r="O99" s="232"/>
      <c r="P99" s="232"/>
      <c r="Q99" s="232"/>
      <c r="R99" s="232"/>
      <c r="S99" s="232"/>
      <c r="T99" s="232"/>
      <c r="U99" s="334"/>
      <c r="V99" s="55"/>
      <c r="W99" s="232"/>
      <c r="X99" s="232" t="s">
        <v>343</v>
      </c>
      <c r="Y99" s="232"/>
      <c r="Z99" s="232"/>
      <c r="AA99" s="232"/>
      <c r="AB99" s="232"/>
      <c r="AC99" s="232"/>
      <c r="AD99" s="232"/>
      <c r="AE99" s="232"/>
      <c r="AF99" s="232"/>
      <c r="AG99" s="51" t="s">
        <v>9</v>
      </c>
      <c r="AH99" s="51"/>
      <c r="AI99" s="306"/>
      <c r="AJ99" s="51"/>
      <c r="AK99" s="51"/>
      <c r="AL99" s="223" t="s">
        <v>344</v>
      </c>
      <c r="AM99" s="334"/>
      <c r="AN99" s="55"/>
      <c r="AO99" s="232"/>
      <c r="AP99" s="232"/>
      <c r="AQ99" s="232"/>
      <c r="AS99" s="232"/>
      <c r="AT99" s="232"/>
      <c r="AU99" s="232"/>
      <c r="AV99" s="232"/>
      <c r="AW99" s="232"/>
      <c r="AX99" s="232"/>
      <c r="AY99" s="232"/>
      <c r="AZ99" s="232"/>
      <c r="BA99" s="232"/>
      <c r="BB99" s="232"/>
      <c r="BC99" s="51"/>
      <c r="BD99" s="51"/>
      <c r="BE99" s="306"/>
      <c r="BF99" s="51"/>
      <c r="BG99" s="51"/>
      <c r="BH99" s="223"/>
      <c r="BI99" s="232"/>
    </row>
    <row r="100" spans="1:61" ht="11.25" customHeight="1" x14ac:dyDescent="0.2">
      <c r="A100" s="232"/>
      <c r="B100" s="328"/>
      <c r="C100" s="334"/>
      <c r="D100" s="55"/>
      <c r="E100" s="232"/>
      <c r="F100" s="232"/>
      <c r="G100" s="232"/>
      <c r="H100" s="232"/>
      <c r="I100" s="232"/>
      <c r="J100" s="232"/>
      <c r="K100" s="232"/>
      <c r="L100" s="232"/>
      <c r="M100" s="232"/>
      <c r="N100" s="232"/>
      <c r="O100" s="232"/>
      <c r="P100" s="232"/>
      <c r="Q100" s="232"/>
      <c r="R100" s="232"/>
      <c r="S100" s="232"/>
      <c r="T100" s="232"/>
      <c r="U100" s="334"/>
      <c r="V100" s="55"/>
      <c r="W100" s="232"/>
      <c r="X100" s="232" t="s">
        <v>335</v>
      </c>
      <c r="Y100" s="232"/>
      <c r="Z100" s="232"/>
      <c r="AA100" s="232"/>
      <c r="AB100" s="232"/>
      <c r="AC100" s="51" t="s">
        <v>9</v>
      </c>
      <c r="AD100" s="51"/>
      <c r="AE100" s="306"/>
      <c r="AF100" s="51"/>
      <c r="AG100" s="51"/>
      <c r="AH100" s="51"/>
      <c r="AI100" s="51"/>
      <c r="AJ100" s="51"/>
      <c r="AK100" s="51"/>
      <c r="AL100" s="89" t="s">
        <v>345</v>
      </c>
      <c r="AM100" s="334"/>
      <c r="AN100" s="55"/>
      <c r="AO100" s="232"/>
      <c r="AP100" s="232"/>
      <c r="AQ100" s="232"/>
      <c r="AS100" s="232"/>
      <c r="AT100" s="232"/>
      <c r="AU100" s="232"/>
      <c r="AV100" s="232"/>
      <c r="AW100" s="232"/>
      <c r="AX100" s="232"/>
      <c r="AY100" s="51"/>
      <c r="AZ100" s="51"/>
      <c r="BA100" s="306"/>
      <c r="BB100" s="51"/>
      <c r="BC100" s="51"/>
      <c r="BD100" s="51"/>
      <c r="BE100" s="51"/>
      <c r="BF100" s="51"/>
      <c r="BG100" s="51"/>
      <c r="BH100" s="89"/>
      <c r="BI100" s="232"/>
    </row>
    <row r="101" spans="1:61" ht="11.25" customHeight="1" x14ac:dyDescent="0.2">
      <c r="A101" s="232"/>
      <c r="B101" s="328"/>
      <c r="C101" s="334"/>
      <c r="D101" s="55"/>
      <c r="E101" s="232"/>
      <c r="F101" s="232"/>
      <c r="G101" s="232"/>
      <c r="H101" s="232"/>
      <c r="I101" s="232"/>
      <c r="J101" s="232"/>
      <c r="K101" s="232"/>
      <c r="L101" s="232"/>
      <c r="M101" s="232"/>
      <c r="N101" s="232"/>
      <c r="O101" s="232"/>
      <c r="P101" s="232"/>
      <c r="Q101" s="232"/>
      <c r="R101" s="232"/>
      <c r="S101" s="232"/>
      <c r="T101" s="232"/>
      <c r="U101" s="334"/>
      <c r="V101" s="55"/>
      <c r="W101" s="232"/>
      <c r="X101" s="232" t="s">
        <v>346</v>
      </c>
      <c r="Y101" s="232"/>
      <c r="Z101" s="232"/>
      <c r="AA101" s="232"/>
      <c r="AB101" s="232"/>
      <c r="AC101" s="232"/>
      <c r="AD101" s="232"/>
      <c r="AE101" s="232"/>
      <c r="AF101" s="232"/>
      <c r="AG101" s="232"/>
      <c r="AH101" s="232"/>
      <c r="AI101" s="232"/>
      <c r="AJ101" s="232"/>
      <c r="AK101" s="232"/>
      <c r="AL101" s="300"/>
      <c r="AM101" s="334"/>
      <c r="AN101" s="55"/>
      <c r="AO101" s="232"/>
      <c r="AP101" s="232"/>
      <c r="AQ101" s="232"/>
      <c r="AS101" s="232"/>
      <c r="AT101" s="232"/>
      <c r="AU101" s="232"/>
      <c r="AV101" s="232"/>
      <c r="AW101" s="232"/>
      <c r="AX101" s="232"/>
      <c r="AY101" s="232"/>
      <c r="AZ101" s="232"/>
      <c r="BA101" s="232"/>
      <c r="BB101" s="232"/>
      <c r="BC101" s="232"/>
      <c r="BD101" s="232"/>
      <c r="BE101" s="232"/>
      <c r="BF101" s="232"/>
      <c r="BG101" s="232"/>
      <c r="BH101" s="300"/>
      <c r="BI101" s="232"/>
    </row>
    <row r="102" spans="1:61" ht="11.25" customHeight="1" x14ac:dyDescent="0.2">
      <c r="A102" s="232"/>
      <c r="B102" s="328"/>
      <c r="C102" s="334"/>
      <c r="D102" s="55"/>
      <c r="E102" s="232"/>
      <c r="F102" s="232"/>
      <c r="G102" s="232"/>
      <c r="H102" s="232"/>
      <c r="I102" s="232"/>
      <c r="J102" s="232"/>
      <c r="K102" s="232"/>
      <c r="L102" s="232"/>
      <c r="M102" s="232"/>
      <c r="N102" s="232"/>
      <c r="O102" s="232"/>
      <c r="P102" s="232"/>
      <c r="Q102" s="232"/>
      <c r="R102" s="232"/>
      <c r="S102" s="232"/>
      <c r="T102" s="232"/>
      <c r="U102" s="334"/>
      <c r="V102" s="55"/>
      <c r="W102" s="232"/>
      <c r="X102" s="232"/>
      <c r="Y102" s="308"/>
      <c r="Z102" s="308"/>
      <c r="AA102" s="308"/>
      <c r="AB102" s="308"/>
      <c r="AC102" s="308"/>
      <c r="AD102" s="308"/>
      <c r="AE102" s="308"/>
      <c r="AF102" s="308"/>
      <c r="AG102" s="308"/>
      <c r="AH102" s="308"/>
      <c r="AI102" s="308"/>
      <c r="AJ102" s="308"/>
      <c r="AK102" s="308"/>
      <c r="AL102" s="308"/>
      <c r="AM102" s="334"/>
      <c r="AN102" s="55"/>
      <c r="AO102" s="232"/>
      <c r="AP102" s="232"/>
      <c r="AQ102" s="232"/>
      <c r="AS102" s="232"/>
      <c r="AT102" s="232"/>
      <c r="AU102" s="308"/>
      <c r="AV102" s="308"/>
      <c r="AW102" s="308"/>
      <c r="AX102" s="308"/>
      <c r="AY102" s="308"/>
      <c r="AZ102" s="308"/>
      <c r="BA102" s="308"/>
      <c r="BB102" s="308"/>
      <c r="BC102" s="308"/>
      <c r="BD102" s="308"/>
      <c r="BE102" s="308"/>
      <c r="BF102" s="308"/>
      <c r="BG102" s="308"/>
      <c r="BH102" s="308"/>
      <c r="BI102" s="232"/>
    </row>
    <row r="103" spans="1:61" ht="11.25" customHeight="1" x14ac:dyDescent="0.2">
      <c r="A103" s="232"/>
      <c r="B103" s="328"/>
      <c r="C103" s="334"/>
      <c r="D103" s="55"/>
      <c r="E103" s="232"/>
      <c r="F103" s="232"/>
      <c r="G103" s="232"/>
      <c r="H103" s="232"/>
      <c r="I103" s="232"/>
      <c r="J103" s="232"/>
      <c r="K103" s="232"/>
      <c r="L103" s="232"/>
      <c r="M103" s="232"/>
      <c r="N103" s="232"/>
      <c r="O103" s="232"/>
      <c r="P103" s="232"/>
      <c r="Q103" s="232"/>
      <c r="R103" s="232"/>
      <c r="S103" s="232"/>
      <c r="T103" s="232"/>
      <c r="U103" s="334"/>
      <c r="V103" s="55"/>
      <c r="W103" s="232"/>
      <c r="X103" s="232"/>
      <c r="Y103" s="232"/>
      <c r="Z103" s="232"/>
      <c r="AA103" s="232"/>
      <c r="AB103" s="232"/>
      <c r="AC103" s="307"/>
      <c r="AD103" s="232"/>
      <c r="AE103" s="232"/>
      <c r="AF103" s="232"/>
      <c r="AG103" s="232"/>
      <c r="AH103" s="232"/>
      <c r="AI103" s="232"/>
      <c r="AJ103" s="232"/>
      <c r="AK103" s="232"/>
      <c r="AL103" s="88" t="s">
        <v>347</v>
      </c>
      <c r="AM103" s="334"/>
      <c r="AN103" s="55"/>
      <c r="AO103" s="232"/>
      <c r="AP103" s="232"/>
      <c r="AQ103" s="232"/>
      <c r="AS103" s="232"/>
      <c r="AT103" s="232"/>
      <c r="AU103" s="232"/>
      <c r="AV103" s="232"/>
      <c r="AW103" s="232"/>
      <c r="AX103" s="232"/>
      <c r="AY103" s="307"/>
      <c r="AZ103" s="232"/>
      <c r="BA103" s="232"/>
      <c r="BB103" s="232"/>
      <c r="BC103" s="232"/>
      <c r="BD103" s="232"/>
      <c r="BE103" s="232"/>
      <c r="BF103" s="232"/>
      <c r="BG103" s="232"/>
      <c r="BH103" s="88"/>
      <c r="BI103" s="232"/>
    </row>
    <row r="104" spans="1:61" ht="11.25" customHeight="1" x14ac:dyDescent="0.2">
      <c r="A104" s="232"/>
      <c r="B104" s="328"/>
      <c r="C104" s="334"/>
      <c r="D104" s="55"/>
      <c r="E104" s="232"/>
      <c r="F104" s="232"/>
      <c r="G104" s="232"/>
      <c r="H104" s="232"/>
      <c r="I104" s="232"/>
      <c r="J104" s="232"/>
      <c r="K104" s="232"/>
      <c r="L104" s="232"/>
      <c r="M104" s="232"/>
      <c r="N104" s="232"/>
      <c r="O104" s="232"/>
      <c r="P104" s="232"/>
      <c r="Q104" s="232"/>
      <c r="R104" s="232"/>
      <c r="S104" s="232"/>
      <c r="T104" s="232"/>
      <c r="U104" s="334"/>
      <c r="V104" s="55"/>
      <c r="W104" s="232"/>
      <c r="X104" s="232"/>
      <c r="Y104" s="663" t="s">
        <v>102</v>
      </c>
      <c r="Z104" s="663"/>
      <c r="AA104" s="663"/>
      <c r="AB104" s="663"/>
      <c r="AC104" s="663"/>
      <c r="AD104" s="663"/>
      <c r="AE104" s="663"/>
      <c r="AF104" s="663"/>
      <c r="AG104" s="663"/>
      <c r="AH104" s="663"/>
      <c r="AI104" s="663"/>
      <c r="AJ104" s="663"/>
      <c r="AK104" s="663"/>
      <c r="AL104" s="88"/>
      <c r="AM104" s="334"/>
      <c r="AN104" s="55"/>
      <c r="AO104" s="232"/>
      <c r="AP104" s="232"/>
      <c r="AQ104" s="232"/>
      <c r="AS104" s="232"/>
      <c r="AT104" s="232"/>
      <c r="AU104" s="668"/>
      <c r="AV104" s="668"/>
      <c r="AW104" s="668"/>
      <c r="AX104" s="668"/>
      <c r="AY104" s="668"/>
      <c r="AZ104" s="668"/>
      <c r="BA104" s="668"/>
      <c r="BB104" s="668"/>
      <c r="BC104" s="668"/>
      <c r="BD104" s="668"/>
      <c r="BE104" s="668"/>
      <c r="BF104" s="668"/>
      <c r="BG104" s="668"/>
      <c r="BH104" s="88"/>
      <c r="BI104" s="232"/>
    </row>
    <row r="105" spans="1:61" ht="11.25" customHeight="1" x14ac:dyDescent="0.2">
      <c r="A105" s="232"/>
      <c r="B105" s="328"/>
      <c r="C105" s="334"/>
      <c r="D105" s="55"/>
      <c r="E105" s="232"/>
      <c r="F105" s="232"/>
      <c r="G105" s="232"/>
      <c r="H105" s="232"/>
      <c r="I105" s="232"/>
      <c r="J105" s="232"/>
      <c r="K105" s="232"/>
      <c r="L105" s="232"/>
      <c r="M105" s="232"/>
      <c r="N105" s="232"/>
      <c r="O105" s="232"/>
      <c r="P105" s="232"/>
      <c r="Q105" s="232"/>
      <c r="R105" s="232"/>
      <c r="S105" s="232"/>
      <c r="T105" s="232"/>
      <c r="U105" s="334"/>
      <c r="V105" s="55"/>
      <c r="W105" s="308"/>
      <c r="X105" s="308"/>
      <c r="Y105" s="308"/>
      <c r="Z105" s="308"/>
      <c r="AA105" s="308"/>
      <c r="AB105" s="308"/>
      <c r="AC105" s="308"/>
      <c r="AD105" s="308"/>
      <c r="AE105" s="308"/>
      <c r="AF105" s="308"/>
      <c r="AG105" s="308"/>
      <c r="AH105" s="308"/>
      <c r="AI105" s="308"/>
      <c r="AJ105" s="308"/>
      <c r="AK105" s="308"/>
      <c r="AL105" s="308"/>
      <c r="AM105" s="334"/>
      <c r="AN105" s="55"/>
      <c r="AO105" s="232"/>
      <c r="AP105" s="232"/>
      <c r="AQ105" s="232"/>
      <c r="AS105" s="308"/>
      <c r="AT105" s="308"/>
      <c r="AU105" s="308"/>
      <c r="AV105" s="308"/>
      <c r="AW105" s="308"/>
      <c r="AX105" s="308"/>
      <c r="AY105" s="308"/>
      <c r="AZ105" s="308"/>
      <c r="BA105" s="308"/>
      <c r="BB105" s="308"/>
      <c r="BC105" s="308"/>
      <c r="BD105" s="308"/>
      <c r="BE105" s="308"/>
      <c r="BF105" s="308"/>
      <c r="BG105" s="308"/>
      <c r="BH105" s="308"/>
      <c r="BI105" s="308"/>
    </row>
    <row r="106" spans="1:61" ht="11.25" customHeight="1" x14ac:dyDescent="0.2">
      <c r="A106" s="232"/>
      <c r="B106" s="328"/>
      <c r="C106" s="334"/>
      <c r="D106" s="55"/>
      <c r="E106" s="232"/>
      <c r="F106" s="232"/>
      <c r="G106" s="232"/>
      <c r="H106" s="232"/>
      <c r="I106" s="232"/>
      <c r="J106" s="232"/>
      <c r="K106" s="232"/>
      <c r="L106" s="232"/>
      <c r="M106" s="232"/>
      <c r="N106" s="232"/>
      <c r="O106" s="232"/>
      <c r="P106" s="232"/>
      <c r="Q106" s="232"/>
      <c r="R106" s="232"/>
      <c r="S106" s="232"/>
      <c r="T106" s="232"/>
      <c r="U106" s="334"/>
      <c r="V106" s="55"/>
      <c r="W106" s="110" t="s">
        <v>348</v>
      </c>
      <c r="X106" s="232"/>
      <c r="Y106" s="232"/>
      <c r="Z106" s="232"/>
      <c r="AA106" s="232"/>
      <c r="AB106" s="232"/>
      <c r="AC106" s="232"/>
      <c r="AD106" s="232"/>
      <c r="AE106" s="232"/>
      <c r="AF106" s="232"/>
      <c r="AG106" s="88"/>
      <c r="AH106" s="232"/>
      <c r="AI106" s="232"/>
      <c r="AJ106" s="232"/>
      <c r="AK106" s="232"/>
      <c r="AL106" s="88"/>
      <c r="AM106" s="334"/>
      <c r="AN106" s="55"/>
      <c r="AO106" s="232"/>
      <c r="AP106" s="232"/>
      <c r="AQ106" s="232"/>
      <c r="AS106" s="110"/>
      <c r="AT106" s="232"/>
      <c r="AU106" s="232"/>
      <c r="AV106" s="232"/>
      <c r="AW106" s="232"/>
      <c r="AX106" s="232"/>
      <c r="AY106" s="232"/>
      <c r="AZ106" s="232"/>
      <c r="BA106" s="232"/>
      <c r="BB106" s="232"/>
      <c r="BC106" s="88"/>
      <c r="BD106" s="232"/>
      <c r="BE106" s="232"/>
      <c r="BF106" s="232"/>
      <c r="BG106" s="232"/>
      <c r="BH106" s="88"/>
      <c r="BI106" s="232"/>
    </row>
    <row r="107" spans="1:61" ht="11.25" customHeight="1" x14ac:dyDescent="0.2">
      <c r="A107" s="232"/>
      <c r="B107" s="328"/>
      <c r="C107" s="334"/>
      <c r="D107" s="55"/>
      <c r="E107" s="232"/>
      <c r="F107" s="232"/>
      <c r="G107" s="232"/>
      <c r="H107" s="232"/>
      <c r="I107" s="232"/>
      <c r="J107" s="232"/>
      <c r="K107" s="232"/>
      <c r="L107" s="232"/>
      <c r="M107" s="232"/>
      <c r="N107" s="232"/>
      <c r="O107" s="232"/>
      <c r="P107" s="232"/>
      <c r="Q107" s="232"/>
      <c r="R107" s="232"/>
      <c r="S107" s="232"/>
      <c r="T107" s="232"/>
      <c r="U107" s="334"/>
      <c r="V107" s="55"/>
      <c r="W107" s="232"/>
      <c r="X107" s="232" t="s">
        <v>349</v>
      </c>
      <c r="Y107" s="232"/>
      <c r="Z107" s="232"/>
      <c r="AA107" s="232"/>
      <c r="AB107" s="232"/>
      <c r="AC107" s="51" t="s">
        <v>9</v>
      </c>
      <c r="AD107" s="51"/>
      <c r="AE107" s="51"/>
      <c r="AF107" s="51"/>
      <c r="AG107" s="51"/>
      <c r="AH107" s="51"/>
      <c r="AI107" s="51"/>
      <c r="AJ107" s="51"/>
      <c r="AK107" s="51"/>
      <c r="AL107" s="89" t="s">
        <v>350</v>
      </c>
      <c r="AM107" s="334"/>
      <c r="AN107" s="55"/>
      <c r="AO107" s="232"/>
      <c r="AP107" s="232"/>
      <c r="AQ107" s="232"/>
      <c r="AS107" s="232"/>
      <c r="AT107" s="232"/>
      <c r="AU107" s="232"/>
      <c r="AV107" s="232"/>
      <c r="AW107" s="232"/>
      <c r="AX107" s="232"/>
      <c r="AY107" s="51"/>
      <c r="AZ107" s="51"/>
      <c r="BA107" s="51"/>
      <c r="BB107" s="51"/>
      <c r="BC107" s="51"/>
      <c r="BD107" s="51"/>
      <c r="BE107" s="51"/>
      <c r="BF107" s="51"/>
      <c r="BG107" s="51"/>
      <c r="BH107" s="89"/>
      <c r="BI107" s="232"/>
    </row>
    <row r="108" spans="1:61" ht="11.25" customHeight="1" x14ac:dyDescent="0.2">
      <c r="A108" s="232"/>
      <c r="B108" s="328"/>
      <c r="C108" s="334"/>
      <c r="D108" s="55"/>
      <c r="E108" s="232"/>
      <c r="F108" s="232"/>
      <c r="G108" s="232"/>
      <c r="H108" s="232"/>
      <c r="I108" s="232"/>
      <c r="J108" s="232"/>
      <c r="K108" s="232"/>
      <c r="L108" s="232"/>
      <c r="M108" s="232"/>
      <c r="N108" s="232"/>
      <c r="O108" s="232"/>
      <c r="P108" s="232"/>
      <c r="Q108" s="232"/>
      <c r="R108" s="232"/>
      <c r="S108" s="232"/>
      <c r="T108" s="232"/>
      <c r="U108" s="334"/>
      <c r="V108" s="55"/>
      <c r="W108" s="232"/>
      <c r="X108" s="232" t="s">
        <v>351</v>
      </c>
      <c r="Y108" s="232"/>
      <c r="Z108" s="232"/>
      <c r="AA108" s="232"/>
      <c r="AB108" s="51" t="s">
        <v>9</v>
      </c>
      <c r="AC108" s="51"/>
      <c r="AD108" s="51"/>
      <c r="AE108" s="51"/>
      <c r="AF108" s="51"/>
      <c r="AG108" s="51"/>
      <c r="AH108" s="51"/>
      <c r="AI108" s="51"/>
      <c r="AJ108" s="51"/>
      <c r="AK108" s="51"/>
      <c r="AL108" s="89" t="s">
        <v>352</v>
      </c>
      <c r="AM108" s="334"/>
      <c r="AN108" s="55"/>
      <c r="AO108" s="232"/>
      <c r="AP108" s="232"/>
      <c r="AQ108" s="232"/>
      <c r="AS108" s="232"/>
      <c r="AT108" s="232"/>
      <c r="AU108" s="232"/>
      <c r="AV108" s="232"/>
      <c r="AW108" s="232"/>
      <c r="AX108" s="51"/>
      <c r="AY108" s="51"/>
      <c r="AZ108" s="51"/>
      <c r="BA108" s="51"/>
      <c r="BB108" s="51"/>
      <c r="BC108" s="51"/>
      <c r="BD108" s="51"/>
      <c r="BE108" s="51"/>
      <c r="BF108" s="51"/>
      <c r="BG108" s="51"/>
      <c r="BH108" s="89"/>
      <c r="BI108" s="232"/>
    </row>
    <row r="109" spans="1:61" ht="11.25" customHeight="1" x14ac:dyDescent="0.2">
      <c r="A109" s="232"/>
      <c r="B109" s="328"/>
      <c r="C109" s="334"/>
      <c r="D109" s="55"/>
      <c r="E109" s="232"/>
      <c r="F109" s="232"/>
      <c r="G109" s="232"/>
      <c r="H109" s="232"/>
      <c r="I109" s="232"/>
      <c r="J109" s="232"/>
      <c r="K109" s="232"/>
      <c r="L109" s="232"/>
      <c r="M109" s="232"/>
      <c r="N109" s="232"/>
      <c r="O109" s="232"/>
      <c r="P109" s="232"/>
      <c r="Q109" s="232"/>
      <c r="R109" s="232"/>
      <c r="S109" s="232"/>
      <c r="T109" s="232"/>
      <c r="U109" s="334"/>
      <c r="V109" s="55"/>
      <c r="W109" s="232"/>
      <c r="X109" s="232" t="s">
        <v>353</v>
      </c>
      <c r="Y109" s="232"/>
      <c r="Z109" s="232"/>
      <c r="AA109" s="232"/>
      <c r="AB109" s="232"/>
      <c r="AC109" s="232"/>
      <c r="AD109" s="232"/>
      <c r="AE109" s="232"/>
      <c r="AF109" s="232"/>
      <c r="AG109" s="308"/>
      <c r="AH109" s="232"/>
      <c r="AI109" s="232"/>
      <c r="AJ109" s="232"/>
      <c r="AK109" s="232"/>
      <c r="AL109" s="88"/>
      <c r="AM109" s="334"/>
      <c r="AN109" s="55"/>
      <c r="AO109" s="232"/>
      <c r="AP109" s="232"/>
      <c r="AQ109" s="232"/>
      <c r="AS109" s="232"/>
      <c r="AT109" s="232"/>
      <c r="AU109" s="232"/>
      <c r="AV109" s="232"/>
      <c r="AW109" s="232"/>
      <c r="AX109" s="232"/>
      <c r="AY109" s="232"/>
      <c r="AZ109" s="232"/>
      <c r="BA109" s="232"/>
      <c r="BB109" s="232"/>
      <c r="BC109" s="308"/>
      <c r="BD109" s="232"/>
      <c r="BE109" s="232"/>
      <c r="BF109" s="232"/>
      <c r="BG109" s="232"/>
      <c r="BH109" s="88"/>
      <c r="BI109" s="232"/>
    </row>
    <row r="110" spans="1:61" ht="11.25" customHeight="1" x14ac:dyDescent="0.2">
      <c r="A110" s="232"/>
      <c r="B110" s="328"/>
      <c r="C110" s="334"/>
      <c r="D110" s="55"/>
      <c r="E110" s="232"/>
      <c r="F110" s="232"/>
      <c r="G110" s="232"/>
      <c r="H110" s="232"/>
      <c r="I110" s="232"/>
      <c r="J110" s="232"/>
      <c r="K110" s="232"/>
      <c r="L110" s="232"/>
      <c r="M110" s="232"/>
      <c r="N110" s="232"/>
      <c r="O110" s="232"/>
      <c r="P110" s="232"/>
      <c r="Q110" s="232"/>
      <c r="R110" s="232"/>
      <c r="S110" s="232"/>
      <c r="T110" s="232"/>
      <c r="U110" s="334"/>
      <c r="V110" s="55"/>
      <c r="W110" s="232"/>
      <c r="X110" s="232"/>
      <c r="Y110" s="232"/>
      <c r="Z110" s="232"/>
      <c r="AA110" s="232"/>
      <c r="AB110" s="232"/>
      <c r="AC110" s="232"/>
      <c r="AD110" s="232"/>
      <c r="AE110" s="232"/>
      <c r="AF110" s="232"/>
      <c r="AG110" s="308"/>
      <c r="AH110" s="232"/>
      <c r="AI110" s="232"/>
      <c r="AJ110" s="232"/>
      <c r="AK110" s="232"/>
      <c r="AL110" s="88"/>
      <c r="AM110" s="334"/>
      <c r="AN110" s="55"/>
      <c r="AO110" s="232"/>
      <c r="AP110" s="232"/>
      <c r="AQ110" s="232"/>
      <c r="AS110" s="232"/>
      <c r="AT110" s="232"/>
      <c r="AU110" s="232"/>
      <c r="AV110" s="232"/>
      <c r="AW110" s="232"/>
      <c r="AX110" s="232"/>
      <c r="AY110" s="232"/>
      <c r="AZ110" s="232"/>
      <c r="BA110" s="232"/>
      <c r="BB110" s="232"/>
      <c r="BC110" s="308"/>
      <c r="BD110" s="232"/>
      <c r="BE110" s="232"/>
      <c r="BF110" s="232"/>
      <c r="BG110" s="232"/>
      <c r="BH110" s="88"/>
      <c r="BI110" s="232"/>
    </row>
    <row r="111" spans="1:61" ht="11.25" customHeight="1" x14ac:dyDescent="0.2">
      <c r="A111" s="232"/>
      <c r="B111" s="328"/>
      <c r="C111" s="334"/>
      <c r="D111" s="55"/>
      <c r="E111" s="232"/>
      <c r="F111" s="232"/>
      <c r="G111" s="232"/>
      <c r="H111" s="232"/>
      <c r="I111" s="232"/>
      <c r="J111" s="232"/>
      <c r="K111" s="232"/>
      <c r="L111" s="232"/>
      <c r="M111" s="232"/>
      <c r="N111" s="232"/>
      <c r="O111" s="232"/>
      <c r="P111" s="232"/>
      <c r="Q111" s="232"/>
      <c r="R111" s="232"/>
      <c r="S111" s="232"/>
      <c r="T111" s="232"/>
      <c r="U111" s="334"/>
      <c r="V111" s="55"/>
      <c r="W111" s="232"/>
      <c r="X111" s="232"/>
      <c r="Y111" s="232"/>
      <c r="Z111" s="232"/>
      <c r="AA111" s="232"/>
      <c r="AB111" s="232"/>
      <c r="AC111" s="232"/>
      <c r="AD111" s="232"/>
      <c r="AE111" s="232"/>
      <c r="AF111" s="232"/>
      <c r="AG111" s="308"/>
      <c r="AH111" s="232"/>
      <c r="AI111" s="232"/>
      <c r="AJ111" s="232"/>
      <c r="AK111" s="232"/>
      <c r="AL111" s="89" t="s">
        <v>354</v>
      </c>
      <c r="AM111" s="334"/>
      <c r="AN111" s="55"/>
      <c r="AO111" s="232"/>
      <c r="AP111" s="232"/>
      <c r="AQ111" s="232"/>
      <c r="AS111" s="232"/>
      <c r="AT111" s="232"/>
      <c r="AU111" s="232"/>
      <c r="AV111" s="232"/>
      <c r="AW111" s="232"/>
      <c r="AX111" s="232"/>
      <c r="AY111" s="232"/>
      <c r="AZ111" s="232"/>
      <c r="BA111" s="232"/>
      <c r="BB111" s="232"/>
      <c r="BC111" s="308"/>
      <c r="BD111" s="232"/>
      <c r="BE111" s="232"/>
      <c r="BF111" s="232"/>
      <c r="BG111" s="232"/>
      <c r="BH111" s="89"/>
      <c r="BI111" s="232"/>
    </row>
    <row r="112" spans="1:61" ht="11.25" customHeight="1" x14ac:dyDescent="0.2">
      <c r="A112" s="232"/>
      <c r="B112" s="328"/>
      <c r="C112" s="334"/>
      <c r="D112" s="55"/>
      <c r="E112" s="232"/>
      <c r="F112" s="232"/>
      <c r="G112" s="232"/>
      <c r="H112" s="232"/>
      <c r="I112" s="232"/>
      <c r="J112" s="232"/>
      <c r="K112" s="232"/>
      <c r="L112" s="232"/>
      <c r="M112" s="232"/>
      <c r="N112" s="232"/>
      <c r="O112" s="232"/>
      <c r="P112" s="232"/>
      <c r="Q112" s="232"/>
      <c r="R112" s="232"/>
      <c r="S112" s="232"/>
      <c r="T112" s="232"/>
      <c r="U112" s="334"/>
      <c r="V112" s="55"/>
      <c r="W112" s="232"/>
      <c r="X112" s="232"/>
      <c r="Y112" s="309" t="s">
        <v>102</v>
      </c>
      <c r="Z112" s="309"/>
      <c r="AA112" s="309"/>
      <c r="AB112" s="309"/>
      <c r="AC112" s="309"/>
      <c r="AD112" s="309"/>
      <c r="AE112" s="309"/>
      <c r="AF112" s="309"/>
      <c r="AG112" s="309"/>
      <c r="AH112" s="309"/>
      <c r="AI112" s="309"/>
      <c r="AJ112" s="309"/>
      <c r="AK112" s="309"/>
      <c r="AL112" s="88"/>
      <c r="AM112" s="334"/>
      <c r="AN112" s="55"/>
      <c r="AO112" s="232"/>
      <c r="AP112" s="232"/>
      <c r="AQ112" s="232"/>
      <c r="AS112" s="232"/>
      <c r="AT112" s="232"/>
      <c r="AU112" s="311"/>
      <c r="AV112" s="311"/>
      <c r="AW112" s="311"/>
      <c r="AX112" s="311"/>
      <c r="AY112" s="311"/>
      <c r="AZ112" s="311"/>
      <c r="BA112" s="311"/>
      <c r="BB112" s="311"/>
      <c r="BC112" s="311"/>
      <c r="BD112" s="311"/>
      <c r="BE112" s="311"/>
      <c r="BF112" s="311"/>
      <c r="BG112" s="311"/>
      <c r="BH112" s="88"/>
      <c r="BI112" s="232"/>
    </row>
    <row r="113" spans="1:61" ht="11.25" customHeight="1" x14ac:dyDescent="0.2">
      <c r="A113" s="232"/>
      <c r="B113" s="328"/>
      <c r="C113" s="334"/>
      <c r="D113" s="55"/>
      <c r="E113" s="232"/>
      <c r="F113" s="232"/>
      <c r="G113" s="232"/>
      <c r="H113" s="232"/>
      <c r="I113" s="232"/>
      <c r="J113" s="232"/>
      <c r="K113" s="232"/>
      <c r="L113" s="232"/>
      <c r="M113" s="232"/>
      <c r="N113" s="232"/>
      <c r="O113" s="232"/>
      <c r="P113" s="232"/>
      <c r="Q113" s="232"/>
      <c r="R113" s="232"/>
      <c r="S113" s="232"/>
      <c r="T113" s="232"/>
      <c r="U113" s="334"/>
      <c r="V113" s="55"/>
      <c r="W113" s="232"/>
      <c r="X113" s="232"/>
      <c r="Y113" s="232"/>
      <c r="Z113" s="232"/>
      <c r="AA113" s="232"/>
      <c r="AB113" s="232"/>
      <c r="AC113" s="232"/>
      <c r="AD113" s="232"/>
      <c r="AE113" s="232"/>
      <c r="AF113" s="232"/>
      <c r="AG113" s="232"/>
      <c r="AH113" s="232"/>
      <c r="AI113" s="232"/>
      <c r="AJ113" s="232"/>
      <c r="AK113" s="232"/>
      <c r="AL113" s="88"/>
      <c r="AM113" s="334"/>
      <c r="AN113" s="55"/>
      <c r="AO113" s="232"/>
      <c r="AP113" s="232"/>
      <c r="AQ113" s="232"/>
      <c r="AS113" s="232"/>
      <c r="AT113" s="232"/>
      <c r="AU113" s="232"/>
      <c r="AV113" s="232"/>
      <c r="AW113" s="232"/>
      <c r="AX113" s="232"/>
      <c r="AY113" s="232"/>
      <c r="AZ113" s="232"/>
      <c r="BA113" s="232"/>
      <c r="BB113" s="232"/>
      <c r="BC113" s="232"/>
      <c r="BD113" s="232"/>
      <c r="BE113" s="232"/>
      <c r="BF113" s="232"/>
      <c r="BG113" s="232"/>
      <c r="BH113" s="88"/>
      <c r="BI113" s="232"/>
    </row>
    <row r="114" spans="1:61" ht="11.25" customHeight="1" x14ac:dyDescent="0.2">
      <c r="A114" s="232"/>
      <c r="B114" s="328"/>
      <c r="C114" s="334"/>
      <c r="D114" s="55"/>
      <c r="E114" s="232"/>
      <c r="F114" s="232"/>
      <c r="G114" s="232"/>
      <c r="H114" s="232"/>
      <c r="I114" s="232"/>
      <c r="J114" s="232"/>
      <c r="K114" s="232"/>
      <c r="L114" s="232"/>
      <c r="M114" s="232"/>
      <c r="N114" s="232"/>
      <c r="O114" s="232"/>
      <c r="P114" s="232"/>
      <c r="Q114" s="232"/>
      <c r="R114" s="232"/>
      <c r="S114" s="232"/>
      <c r="T114" s="232"/>
      <c r="U114" s="334"/>
      <c r="V114" s="55"/>
      <c r="W114" s="232" t="s">
        <v>253</v>
      </c>
      <c r="X114" s="232"/>
      <c r="Y114" s="232"/>
      <c r="Z114" s="232"/>
      <c r="AA114" s="307"/>
      <c r="AB114" s="232"/>
      <c r="AC114" s="232"/>
      <c r="AD114" s="232"/>
      <c r="AE114" s="232"/>
      <c r="AF114" s="232"/>
      <c r="AG114" s="232"/>
      <c r="AH114" s="232"/>
      <c r="AI114" s="232"/>
      <c r="AJ114" s="232"/>
      <c r="AK114" s="232"/>
      <c r="AL114" s="88" t="s">
        <v>71</v>
      </c>
      <c r="AM114" s="334"/>
      <c r="AN114" s="55"/>
      <c r="AO114" s="232"/>
      <c r="AP114" s="232"/>
      <c r="AQ114" s="232"/>
      <c r="AS114" s="232"/>
      <c r="AT114" s="232"/>
      <c r="AU114" s="232"/>
      <c r="AV114" s="232"/>
      <c r="AW114" s="307"/>
      <c r="AX114" s="232"/>
      <c r="AY114" s="232"/>
      <c r="AZ114" s="232"/>
      <c r="BA114" s="232"/>
      <c r="BB114" s="232"/>
      <c r="BC114" s="232"/>
      <c r="BD114" s="232"/>
      <c r="BE114" s="232"/>
      <c r="BF114" s="232"/>
      <c r="BG114" s="232"/>
      <c r="BH114" s="88"/>
      <c r="BI114" s="232"/>
    </row>
    <row r="115" spans="1:61" ht="11.25" customHeight="1" x14ac:dyDescent="0.2">
      <c r="A115" s="232"/>
      <c r="B115" s="328"/>
      <c r="C115" s="334"/>
      <c r="D115" s="55"/>
      <c r="E115" s="232"/>
      <c r="F115" s="232"/>
      <c r="G115" s="232"/>
      <c r="H115" s="232"/>
      <c r="I115" s="232"/>
      <c r="J115" s="232"/>
      <c r="K115" s="232"/>
      <c r="L115" s="232"/>
      <c r="M115" s="232"/>
      <c r="N115" s="232"/>
      <c r="O115" s="232"/>
      <c r="P115" s="232"/>
      <c r="Q115" s="232"/>
      <c r="R115" s="232"/>
      <c r="S115" s="232"/>
      <c r="T115" s="232"/>
      <c r="U115" s="334"/>
      <c r="V115" s="55"/>
      <c r="W115" s="232"/>
      <c r="X115" s="232"/>
      <c r="Y115" s="663" t="s">
        <v>102</v>
      </c>
      <c r="Z115" s="663"/>
      <c r="AA115" s="663"/>
      <c r="AB115" s="663"/>
      <c r="AC115" s="663"/>
      <c r="AD115" s="663"/>
      <c r="AE115" s="663"/>
      <c r="AF115" s="663"/>
      <c r="AG115" s="663"/>
      <c r="AH115" s="663"/>
      <c r="AI115" s="663"/>
      <c r="AJ115" s="663"/>
      <c r="AK115" s="663"/>
      <c r="AL115" s="88"/>
      <c r="AM115" s="334"/>
      <c r="AN115" s="55"/>
      <c r="AO115" s="232"/>
      <c r="AP115" s="330"/>
      <c r="AQ115" s="232"/>
      <c r="AS115" s="232"/>
      <c r="AT115" s="232"/>
      <c r="AU115" s="668"/>
      <c r="AV115" s="668"/>
      <c r="AW115" s="668"/>
      <c r="AX115" s="668"/>
      <c r="AY115" s="668"/>
      <c r="AZ115" s="668"/>
      <c r="BA115" s="668"/>
      <c r="BB115" s="668"/>
      <c r="BC115" s="668"/>
      <c r="BD115" s="668"/>
      <c r="BE115" s="668"/>
      <c r="BF115" s="668"/>
      <c r="BG115" s="668"/>
      <c r="BH115" s="88"/>
      <c r="BI115" s="232"/>
    </row>
    <row r="116" spans="1:61" ht="11.25" customHeight="1" x14ac:dyDescent="0.2">
      <c r="A116" s="232"/>
      <c r="B116" s="328"/>
      <c r="C116" s="334"/>
      <c r="D116" s="55"/>
      <c r="E116" s="232"/>
      <c r="F116" s="232"/>
      <c r="G116" s="232"/>
      <c r="H116" s="232"/>
      <c r="I116" s="232"/>
      <c r="J116" s="232"/>
      <c r="K116" s="232"/>
      <c r="L116" s="232"/>
      <c r="M116" s="232"/>
      <c r="N116" s="232"/>
      <c r="O116" s="232"/>
      <c r="P116" s="232"/>
      <c r="Q116" s="232"/>
      <c r="R116" s="232"/>
      <c r="S116" s="232"/>
      <c r="T116" s="232"/>
      <c r="U116" s="334"/>
      <c r="V116" s="55"/>
      <c r="W116" s="232" t="s">
        <v>260</v>
      </c>
      <c r="X116" s="232"/>
      <c r="Y116" s="232"/>
      <c r="Z116" s="232"/>
      <c r="AA116" s="232"/>
      <c r="AB116" s="51" t="s">
        <v>9</v>
      </c>
      <c r="AC116" s="306"/>
      <c r="AD116" s="51"/>
      <c r="AE116" s="51"/>
      <c r="AF116" s="51"/>
      <c r="AG116" s="51"/>
      <c r="AH116" s="51"/>
      <c r="AI116" s="51"/>
      <c r="AJ116" s="51"/>
      <c r="AK116" s="51"/>
      <c r="AL116" s="88" t="s">
        <v>83</v>
      </c>
      <c r="AM116" s="334"/>
      <c r="AN116" s="55"/>
      <c r="AO116" s="232"/>
      <c r="AP116" s="330"/>
      <c r="AQ116" s="232"/>
      <c r="AS116" s="232"/>
      <c r="AT116" s="232"/>
      <c r="AU116" s="232"/>
      <c r="AV116" s="232"/>
      <c r="AW116" s="232"/>
      <c r="AX116" s="51"/>
      <c r="AY116" s="306"/>
      <c r="AZ116" s="51"/>
      <c r="BA116" s="51"/>
      <c r="BB116" s="51"/>
      <c r="BC116" s="51"/>
      <c r="BD116" s="51"/>
      <c r="BE116" s="51"/>
      <c r="BF116" s="51"/>
      <c r="BG116" s="51"/>
      <c r="BH116" s="88"/>
      <c r="BI116" s="232"/>
    </row>
    <row r="117" spans="1:61" ht="6" customHeight="1" x14ac:dyDescent="0.2">
      <c r="A117" s="91"/>
      <c r="B117" s="90"/>
      <c r="C117" s="52"/>
      <c r="D117" s="28"/>
      <c r="E117" s="91"/>
      <c r="F117" s="91"/>
      <c r="G117" s="91"/>
      <c r="H117" s="91"/>
      <c r="I117" s="91"/>
      <c r="J117" s="91"/>
      <c r="K117" s="91"/>
      <c r="L117" s="91"/>
      <c r="M117" s="91"/>
      <c r="N117" s="91"/>
      <c r="O117" s="91"/>
      <c r="P117" s="91"/>
      <c r="Q117" s="91"/>
      <c r="R117" s="91"/>
      <c r="S117" s="91"/>
      <c r="T117" s="91"/>
      <c r="U117" s="52"/>
      <c r="V117" s="28"/>
      <c r="W117" s="91"/>
      <c r="X117" s="91"/>
      <c r="Y117" s="91"/>
      <c r="Z117" s="91"/>
      <c r="AA117" s="91"/>
      <c r="AB117" s="91"/>
      <c r="AC117" s="91"/>
      <c r="AD117" s="91"/>
      <c r="AE117" s="91"/>
      <c r="AF117" s="91"/>
      <c r="AG117" s="91"/>
      <c r="AH117" s="91"/>
      <c r="AI117" s="91"/>
      <c r="AJ117" s="91"/>
      <c r="AK117" s="91"/>
      <c r="AL117" s="92"/>
      <c r="AM117" s="52"/>
      <c r="AN117" s="28"/>
      <c r="AO117" s="91"/>
      <c r="AP117" s="91"/>
      <c r="AQ117" s="91"/>
      <c r="BI117" s="232"/>
    </row>
    <row r="118" spans="1:61" ht="6" customHeight="1" x14ac:dyDescent="0.2">
      <c r="A118" s="18"/>
      <c r="B118" s="326"/>
      <c r="C118" s="50"/>
      <c r="D118" s="29"/>
      <c r="E118" s="18"/>
      <c r="F118" s="18"/>
      <c r="G118" s="18"/>
      <c r="H118" s="18"/>
      <c r="I118" s="18"/>
      <c r="J118" s="18"/>
      <c r="K118" s="18"/>
      <c r="L118" s="18"/>
      <c r="M118" s="18"/>
      <c r="N118" s="18"/>
      <c r="O118" s="18"/>
      <c r="P118" s="18"/>
      <c r="Q118" s="18"/>
      <c r="R118" s="18"/>
      <c r="S118" s="18"/>
      <c r="T118" s="18"/>
      <c r="U118" s="50"/>
      <c r="V118" s="29"/>
      <c r="W118" s="18"/>
      <c r="X118" s="18"/>
      <c r="Y118" s="18"/>
      <c r="Z118" s="18"/>
      <c r="AA118" s="18"/>
      <c r="AB118" s="18"/>
      <c r="AC118" s="18"/>
      <c r="AD118" s="18"/>
      <c r="AE118" s="18"/>
      <c r="AF118" s="18"/>
      <c r="AG118" s="18"/>
      <c r="AH118" s="18"/>
      <c r="AI118" s="18"/>
      <c r="AJ118" s="18"/>
      <c r="AK118" s="18"/>
      <c r="AL118" s="26"/>
      <c r="AM118" s="50"/>
      <c r="AN118" s="29"/>
      <c r="AO118" s="18"/>
      <c r="AP118" s="18"/>
      <c r="AQ118" s="18"/>
    </row>
    <row r="119" spans="1:61" ht="11.25" customHeight="1" x14ac:dyDescent="0.2">
      <c r="A119" s="232"/>
      <c r="B119" s="146">
        <v>313</v>
      </c>
      <c r="C119" s="334"/>
      <c r="D119" s="55"/>
      <c r="E119" s="671" t="str">
        <f ca="1">VLOOKUP(INDIRECT(ADDRESS(ROW(),COLUMN()-3)),Language_Translations,MATCH(Language_Selected,Language_Options,0),FALSE)</f>
        <v>In what month and year was the sterilization performed?</v>
      </c>
      <c r="F119" s="671"/>
      <c r="G119" s="671"/>
      <c r="H119" s="671"/>
      <c r="I119" s="671"/>
      <c r="J119" s="671"/>
      <c r="K119" s="671"/>
      <c r="L119" s="671"/>
      <c r="M119" s="671"/>
      <c r="N119" s="671"/>
      <c r="O119" s="671"/>
      <c r="P119" s="671"/>
      <c r="Q119" s="671"/>
      <c r="R119" s="671"/>
      <c r="S119" s="671"/>
      <c r="T119" s="671"/>
      <c r="U119" s="334"/>
      <c r="V119" s="55"/>
      <c r="W119" s="232"/>
      <c r="X119" s="232"/>
      <c r="Y119" s="232"/>
      <c r="Z119" s="232"/>
      <c r="AA119" s="232"/>
      <c r="AB119" s="232"/>
      <c r="AC119" s="232"/>
      <c r="AD119" s="232"/>
      <c r="AE119" s="232"/>
      <c r="AF119" s="232"/>
      <c r="AG119" s="232"/>
      <c r="AH119" s="232"/>
      <c r="AI119" s="29"/>
      <c r="AJ119" s="50"/>
      <c r="AK119" s="29"/>
      <c r="AL119" s="23"/>
      <c r="AM119" s="334"/>
      <c r="AN119" s="55"/>
      <c r="AO119" s="232"/>
      <c r="AP119" s="232"/>
      <c r="AQ119" s="232"/>
    </row>
    <row r="120" spans="1:61" ht="11.25" customHeight="1" x14ac:dyDescent="0.2">
      <c r="A120" s="232"/>
      <c r="B120" s="328"/>
      <c r="C120" s="334"/>
      <c r="D120" s="55"/>
      <c r="E120" s="671"/>
      <c r="F120" s="671"/>
      <c r="G120" s="671"/>
      <c r="H120" s="671"/>
      <c r="I120" s="671"/>
      <c r="J120" s="671"/>
      <c r="K120" s="671"/>
      <c r="L120" s="671"/>
      <c r="M120" s="671"/>
      <c r="N120" s="671"/>
      <c r="O120" s="671"/>
      <c r="P120" s="671"/>
      <c r="Q120" s="671"/>
      <c r="R120" s="671"/>
      <c r="S120" s="671"/>
      <c r="T120" s="671"/>
      <c r="U120" s="334"/>
      <c r="V120" s="55"/>
      <c r="W120" s="232" t="s">
        <v>16</v>
      </c>
      <c r="X120" s="232"/>
      <c r="Y120" s="232"/>
      <c r="Z120" s="51" t="s">
        <v>9</v>
      </c>
      <c r="AA120" s="111"/>
      <c r="AB120" s="51"/>
      <c r="AC120" s="51"/>
      <c r="AD120" s="51"/>
      <c r="AE120" s="51"/>
      <c r="AF120" s="51"/>
      <c r="AG120" s="51"/>
      <c r="AH120" s="51"/>
      <c r="AI120" s="28"/>
      <c r="AJ120" s="52"/>
      <c r="AK120" s="28"/>
      <c r="AL120" s="24"/>
      <c r="AM120" s="334"/>
      <c r="AN120" s="55"/>
      <c r="AO120" s="232"/>
      <c r="AP120" s="675">
        <v>315</v>
      </c>
      <c r="AQ120" s="232"/>
    </row>
    <row r="121" spans="1:61" ht="11.25" customHeight="1" x14ac:dyDescent="0.2">
      <c r="A121" s="232"/>
      <c r="B121" s="328"/>
      <c r="C121" s="334"/>
      <c r="D121" s="55"/>
      <c r="E121" s="671"/>
      <c r="F121" s="671"/>
      <c r="G121" s="671"/>
      <c r="H121" s="671"/>
      <c r="I121" s="671"/>
      <c r="J121" s="671"/>
      <c r="K121" s="671"/>
      <c r="L121" s="671"/>
      <c r="M121" s="671"/>
      <c r="N121" s="671"/>
      <c r="O121" s="671"/>
      <c r="P121" s="671"/>
      <c r="Q121" s="671"/>
      <c r="R121" s="671"/>
      <c r="S121" s="671"/>
      <c r="T121" s="671"/>
      <c r="U121" s="334"/>
      <c r="V121" s="55"/>
      <c r="W121" s="232"/>
      <c r="X121" s="232"/>
      <c r="Y121" s="232"/>
      <c r="Z121" s="232"/>
      <c r="AA121" s="232"/>
      <c r="AB121" s="232"/>
      <c r="AC121" s="232"/>
      <c r="AD121" s="232"/>
      <c r="AE121" s="29"/>
      <c r="AF121" s="50"/>
      <c r="AG121" s="29"/>
      <c r="AH121" s="23"/>
      <c r="AI121" s="29"/>
      <c r="AJ121" s="50"/>
      <c r="AK121" s="29"/>
      <c r="AL121" s="23"/>
      <c r="AM121" s="334"/>
      <c r="AN121" s="55"/>
      <c r="AO121" s="232"/>
      <c r="AP121" s="675"/>
      <c r="AQ121" s="232"/>
    </row>
    <row r="122" spans="1:61" ht="11.25" customHeight="1" x14ac:dyDescent="0.2">
      <c r="A122" s="232"/>
      <c r="B122" s="328"/>
      <c r="C122" s="334"/>
      <c r="D122" s="55"/>
      <c r="E122" s="671"/>
      <c r="F122" s="671"/>
      <c r="G122" s="671"/>
      <c r="H122" s="671"/>
      <c r="I122" s="671"/>
      <c r="J122" s="671"/>
      <c r="K122" s="671"/>
      <c r="L122" s="671"/>
      <c r="M122" s="671"/>
      <c r="N122" s="671"/>
      <c r="O122" s="671"/>
      <c r="P122" s="671"/>
      <c r="Q122" s="671"/>
      <c r="R122" s="671"/>
      <c r="S122" s="671"/>
      <c r="T122" s="671"/>
      <c r="U122" s="334"/>
      <c r="V122" s="55"/>
      <c r="W122" s="232" t="s">
        <v>17</v>
      </c>
      <c r="X122" s="232"/>
      <c r="Y122" s="232"/>
      <c r="Z122" s="51" t="s">
        <v>9</v>
      </c>
      <c r="AA122" s="51"/>
      <c r="AB122" s="51"/>
      <c r="AC122" s="51"/>
      <c r="AD122" s="51"/>
      <c r="AE122" s="28"/>
      <c r="AF122" s="52"/>
      <c r="AG122" s="28"/>
      <c r="AH122" s="24"/>
      <c r="AI122" s="28"/>
      <c r="AJ122" s="52"/>
      <c r="AK122" s="28"/>
      <c r="AL122" s="24"/>
      <c r="AM122" s="334"/>
      <c r="AN122" s="55"/>
      <c r="AO122" s="232"/>
      <c r="AP122" s="232"/>
      <c r="AQ122" s="232"/>
    </row>
    <row r="123" spans="1:61" ht="6" customHeight="1" x14ac:dyDescent="0.2">
      <c r="A123" s="91"/>
      <c r="B123" s="90"/>
      <c r="C123" s="52"/>
      <c r="D123" s="28"/>
      <c r="E123" s="91"/>
      <c r="F123" s="91"/>
      <c r="G123" s="91"/>
      <c r="H123" s="91"/>
      <c r="I123" s="91"/>
      <c r="J123" s="91"/>
      <c r="K123" s="91"/>
      <c r="L123" s="91"/>
      <c r="M123" s="91"/>
      <c r="N123" s="91"/>
      <c r="O123" s="91"/>
      <c r="P123" s="91"/>
      <c r="Q123" s="91"/>
      <c r="R123" s="91"/>
      <c r="S123" s="91"/>
      <c r="T123" s="91"/>
      <c r="U123" s="52"/>
      <c r="V123" s="28"/>
      <c r="W123" s="91"/>
      <c r="X123" s="91"/>
      <c r="Y123" s="91"/>
      <c r="Z123" s="91"/>
      <c r="AA123" s="91"/>
      <c r="AB123" s="91"/>
      <c r="AC123" s="91"/>
      <c r="AD123" s="91"/>
      <c r="AE123" s="91"/>
      <c r="AF123" s="91"/>
      <c r="AG123" s="91"/>
      <c r="AH123" s="91"/>
      <c r="AI123" s="91"/>
      <c r="AJ123" s="91"/>
      <c r="AK123" s="91"/>
      <c r="AL123" s="92"/>
      <c r="AM123" s="52"/>
      <c r="AN123" s="28"/>
      <c r="AO123" s="91"/>
      <c r="AP123" s="91"/>
      <c r="AQ123" s="91"/>
    </row>
    <row r="124" spans="1:61" ht="6" customHeight="1" x14ac:dyDescent="0.2">
      <c r="A124" s="18"/>
      <c r="B124" s="326"/>
      <c r="C124" s="50"/>
      <c r="D124" s="29"/>
      <c r="E124" s="18"/>
      <c r="F124" s="18"/>
      <c r="G124" s="18"/>
      <c r="H124" s="18"/>
      <c r="I124" s="18"/>
      <c r="J124" s="18"/>
      <c r="K124" s="18"/>
      <c r="L124" s="18"/>
      <c r="M124" s="18"/>
      <c r="N124" s="18"/>
      <c r="O124" s="18"/>
      <c r="P124" s="18"/>
      <c r="Q124" s="18"/>
      <c r="R124" s="18"/>
      <c r="S124" s="18"/>
      <c r="T124" s="18"/>
      <c r="U124" s="50"/>
      <c r="V124" s="29"/>
      <c r="W124" s="18"/>
      <c r="X124" s="18"/>
      <c r="Y124" s="18"/>
      <c r="Z124" s="18"/>
      <c r="AA124" s="18"/>
      <c r="AB124" s="18"/>
      <c r="AC124" s="18"/>
      <c r="AD124" s="18"/>
      <c r="AE124" s="18"/>
      <c r="AF124" s="18"/>
      <c r="AG124" s="18"/>
      <c r="AH124" s="18"/>
      <c r="AI124" s="18"/>
      <c r="AJ124" s="18"/>
      <c r="AK124" s="18"/>
      <c r="AL124" s="26"/>
      <c r="AM124" s="50"/>
      <c r="AN124" s="29"/>
      <c r="AO124" s="18"/>
      <c r="AP124" s="18"/>
      <c r="AQ124" s="18"/>
    </row>
    <row r="125" spans="1:61" x14ac:dyDescent="0.2">
      <c r="A125" s="232"/>
      <c r="B125" s="146">
        <v>314</v>
      </c>
      <c r="C125" s="334"/>
      <c r="D125" s="55"/>
      <c r="E125" s="671" t="str">
        <f ca="1">VLOOKUP(INDIRECT(ADDRESS(ROW(),COLUMN()-3)),Language_Translations,MATCH(Language_Selected,Language_Options,0),FALSE)</f>
        <v>Since what month and year have you been using (CURRENT METHOD) without stopping?
PROBE: For how long have you been using (CURRENT METHOD) now without stopping?</v>
      </c>
      <c r="F125" s="671"/>
      <c r="G125" s="671"/>
      <c r="H125" s="671"/>
      <c r="I125" s="671"/>
      <c r="J125" s="671"/>
      <c r="K125" s="671"/>
      <c r="L125" s="671"/>
      <c r="M125" s="671"/>
      <c r="N125" s="671"/>
      <c r="O125" s="671"/>
      <c r="P125" s="671"/>
      <c r="Q125" s="671"/>
      <c r="R125" s="671"/>
      <c r="S125" s="671"/>
      <c r="T125" s="671"/>
      <c r="U125" s="334"/>
      <c r="V125" s="55"/>
      <c r="W125" s="232"/>
      <c r="X125" s="232"/>
      <c r="Y125" s="232"/>
      <c r="Z125" s="232"/>
      <c r="AA125" s="232"/>
      <c r="AB125" s="232"/>
      <c r="AC125" s="232"/>
      <c r="AD125" s="232"/>
      <c r="AE125" s="232"/>
      <c r="AF125" s="232"/>
      <c r="AG125" s="232"/>
      <c r="AH125" s="232"/>
      <c r="AI125" s="29"/>
      <c r="AJ125" s="50"/>
      <c r="AK125" s="29"/>
      <c r="AL125" s="23"/>
      <c r="AM125" s="334"/>
      <c r="AN125" s="55"/>
      <c r="AO125" s="232"/>
      <c r="AP125" s="232"/>
      <c r="AQ125" s="232"/>
    </row>
    <row r="126" spans="1:61" ht="11.25" customHeight="1" x14ac:dyDescent="0.2">
      <c r="A126" s="232"/>
      <c r="C126" s="334"/>
      <c r="D126" s="55"/>
      <c r="E126" s="671"/>
      <c r="F126" s="671"/>
      <c r="G126" s="671"/>
      <c r="H126" s="671"/>
      <c r="I126" s="671"/>
      <c r="J126" s="671"/>
      <c r="K126" s="671"/>
      <c r="L126" s="671"/>
      <c r="M126" s="671"/>
      <c r="N126" s="671"/>
      <c r="O126" s="671"/>
      <c r="P126" s="671"/>
      <c r="Q126" s="671"/>
      <c r="R126" s="671"/>
      <c r="S126" s="671"/>
      <c r="T126" s="671"/>
      <c r="U126" s="334"/>
      <c r="V126" s="55"/>
      <c r="W126" s="232" t="s">
        <v>16</v>
      </c>
      <c r="X126" s="232"/>
      <c r="Y126" s="232"/>
      <c r="Z126" s="51" t="s">
        <v>9</v>
      </c>
      <c r="AA126" s="111"/>
      <c r="AB126" s="51"/>
      <c r="AC126" s="51"/>
      <c r="AD126" s="51"/>
      <c r="AE126" s="51"/>
      <c r="AF126" s="51"/>
      <c r="AG126" s="51"/>
      <c r="AH126" s="51"/>
      <c r="AI126" s="28"/>
      <c r="AJ126" s="52"/>
      <c r="AK126" s="28"/>
      <c r="AL126" s="24"/>
      <c r="AM126" s="334"/>
      <c r="AN126" s="55"/>
      <c r="AO126" s="232"/>
      <c r="AP126" s="232"/>
      <c r="AQ126" s="232"/>
    </row>
    <row r="127" spans="1:61" x14ac:dyDescent="0.2">
      <c r="A127" s="232"/>
      <c r="B127" s="328"/>
      <c r="C127" s="334"/>
      <c r="D127" s="55"/>
      <c r="E127" s="671"/>
      <c r="F127" s="671"/>
      <c r="G127" s="671"/>
      <c r="H127" s="671"/>
      <c r="I127" s="671"/>
      <c r="J127" s="671"/>
      <c r="K127" s="671"/>
      <c r="L127" s="671"/>
      <c r="M127" s="671"/>
      <c r="N127" s="671"/>
      <c r="O127" s="671"/>
      <c r="P127" s="671"/>
      <c r="Q127" s="671"/>
      <c r="R127" s="671"/>
      <c r="S127" s="671"/>
      <c r="T127" s="671"/>
      <c r="U127" s="334"/>
      <c r="V127" s="55"/>
      <c r="W127" s="232"/>
      <c r="X127" s="232"/>
      <c r="Y127" s="232"/>
      <c r="Z127" s="232"/>
      <c r="AA127" s="232"/>
      <c r="AB127" s="232"/>
      <c r="AC127" s="232"/>
      <c r="AD127" s="232"/>
      <c r="AE127" s="29"/>
      <c r="AF127" s="50"/>
      <c r="AG127" s="29"/>
      <c r="AH127" s="23"/>
      <c r="AI127" s="29"/>
      <c r="AJ127" s="50"/>
      <c r="AK127" s="29"/>
      <c r="AL127" s="23"/>
      <c r="AM127" s="334"/>
      <c r="AN127" s="55"/>
      <c r="AO127" s="232"/>
      <c r="AP127" s="232"/>
      <c r="AQ127" s="232"/>
    </row>
    <row r="128" spans="1:61" x14ac:dyDescent="0.2">
      <c r="A128" s="232"/>
      <c r="B128" s="328"/>
      <c r="C128" s="334"/>
      <c r="D128" s="55"/>
      <c r="E128" s="671"/>
      <c r="F128" s="671"/>
      <c r="G128" s="671"/>
      <c r="H128" s="671"/>
      <c r="I128" s="671"/>
      <c r="J128" s="671"/>
      <c r="K128" s="671"/>
      <c r="L128" s="671"/>
      <c r="M128" s="671"/>
      <c r="N128" s="671"/>
      <c r="O128" s="671"/>
      <c r="P128" s="671"/>
      <c r="Q128" s="671"/>
      <c r="R128" s="671"/>
      <c r="S128" s="671"/>
      <c r="T128" s="671"/>
      <c r="U128" s="334"/>
      <c r="V128" s="55"/>
      <c r="W128" s="232" t="s">
        <v>17</v>
      </c>
      <c r="X128" s="232"/>
      <c r="Y128" s="232"/>
      <c r="Z128" s="51" t="s">
        <v>9</v>
      </c>
      <c r="AA128" s="51"/>
      <c r="AB128" s="51"/>
      <c r="AC128" s="51"/>
      <c r="AD128" s="51"/>
      <c r="AE128" s="28"/>
      <c r="AF128" s="52"/>
      <c r="AG128" s="28"/>
      <c r="AH128" s="24"/>
      <c r="AI128" s="28"/>
      <c r="AJ128" s="52"/>
      <c r="AK128" s="28"/>
      <c r="AL128" s="24"/>
      <c r="AM128" s="334"/>
      <c r="AN128" s="55"/>
      <c r="AO128" s="232"/>
      <c r="AP128" s="232"/>
      <c r="AQ128" s="232"/>
    </row>
    <row r="129" spans="1:43" ht="11.25" customHeight="1" x14ac:dyDescent="0.2">
      <c r="A129" s="232"/>
      <c r="B129" s="328"/>
      <c r="C129" s="334"/>
      <c r="D129" s="55"/>
      <c r="E129" s="671"/>
      <c r="F129" s="671"/>
      <c r="G129" s="671"/>
      <c r="H129" s="671"/>
      <c r="I129" s="671"/>
      <c r="J129" s="671"/>
      <c r="K129" s="671"/>
      <c r="L129" s="671"/>
      <c r="M129" s="671"/>
      <c r="N129" s="671"/>
      <c r="O129" s="671"/>
      <c r="P129" s="671"/>
      <c r="Q129" s="671"/>
      <c r="R129" s="671"/>
      <c r="S129" s="671"/>
      <c r="T129" s="671"/>
      <c r="U129" s="334"/>
      <c r="V129" s="55"/>
      <c r="W129" s="232"/>
      <c r="X129" s="232"/>
      <c r="Y129" s="232"/>
      <c r="Z129" s="232"/>
      <c r="AA129" s="232"/>
      <c r="AB129" s="232"/>
      <c r="AC129" s="232"/>
      <c r="AD129" s="232"/>
      <c r="AE129" s="232"/>
      <c r="AF129" s="232"/>
      <c r="AG129" s="232"/>
      <c r="AH129" s="232"/>
      <c r="AI129" s="232"/>
      <c r="AJ129" s="232"/>
      <c r="AK129" s="232"/>
      <c r="AL129" s="88"/>
      <c r="AM129" s="334"/>
      <c r="AN129" s="55"/>
      <c r="AO129" s="232"/>
      <c r="AP129" s="232"/>
      <c r="AQ129" s="232"/>
    </row>
    <row r="130" spans="1:43" ht="6" customHeight="1" thickBot="1" x14ac:dyDescent="0.25">
      <c r="A130" s="85"/>
      <c r="B130" s="332"/>
      <c r="C130" s="86"/>
      <c r="D130" s="87"/>
      <c r="E130" s="85"/>
      <c r="F130" s="85"/>
      <c r="G130" s="85"/>
      <c r="H130" s="85"/>
      <c r="I130" s="85"/>
      <c r="J130" s="85"/>
      <c r="K130" s="85"/>
      <c r="L130" s="85"/>
      <c r="M130" s="85"/>
      <c r="N130" s="85"/>
      <c r="O130" s="85"/>
      <c r="P130" s="85"/>
      <c r="Q130" s="85"/>
      <c r="R130" s="85"/>
      <c r="S130" s="85"/>
      <c r="T130" s="85"/>
      <c r="U130" s="86"/>
      <c r="V130" s="87"/>
      <c r="W130" s="85"/>
      <c r="X130" s="85"/>
      <c r="Y130" s="85"/>
      <c r="Z130" s="85"/>
      <c r="AA130" s="85"/>
      <c r="AB130" s="85"/>
      <c r="AC130" s="85"/>
      <c r="AD130" s="85"/>
      <c r="AE130" s="85"/>
      <c r="AF130" s="85"/>
      <c r="AG130" s="85"/>
      <c r="AH130" s="85"/>
      <c r="AI130" s="85"/>
      <c r="AJ130" s="85"/>
      <c r="AK130" s="85"/>
      <c r="AL130" s="105"/>
      <c r="AM130" s="86"/>
      <c r="AN130" s="87"/>
      <c r="AO130" s="85"/>
      <c r="AP130" s="85"/>
      <c r="AQ130" s="85"/>
    </row>
    <row r="131" spans="1:43" ht="6" customHeight="1" x14ac:dyDescent="0.2">
      <c r="A131" s="96"/>
      <c r="B131" s="97"/>
      <c r="C131" s="98"/>
      <c r="D131" s="99"/>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00"/>
      <c r="AM131" s="98"/>
      <c r="AN131" s="99"/>
      <c r="AO131" s="1"/>
      <c r="AP131" s="1"/>
      <c r="AQ131" s="101"/>
    </row>
    <row r="132" spans="1:43" x14ac:dyDescent="0.2">
      <c r="A132" s="102"/>
      <c r="B132" s="146">
        <v>315</v>
      </c>
      <c r="C132" s="334"/>
      <c r="D132" s="55"/>
      <c r="E132" s="670" t="s">
        <v>355</v>
      </c>
      <c r="F132" s="670"/>
      <c r="G132" s="670"/>
      <c r="H132" s="670"/>
      <c r="I132" s="670"/>
      <c r="J132" s="670"/>
      <c r="K132" s="670"/>
      <c r="L132" s="670"/>
      <c r="M132" s="670"/>
      <c r="N132" s="670"/>
      <c r="O132" s="670"/>
      <c r="P132" s="670"/>
      <c r="Q132" s="670"/>
      <c r="R132" s="670"/>
      <c r="S132" s="670"/>
      <c r="T132" s="670"/>
      <c r="U132" s="670"/>
      <c r="V132" s="670"/>
      <c r="W132" s="670"/>
      <c r="X132" s="670"/>
      <c r="Y132" s="670"/>
      <c r="Z132" s="670"/>
      <c r="AA132" s="670"/>
      <c r="AB132" s="670"/>
      <c r="AC132" s="670"/>
      <c r="AD132" s="670"/>
      <c r="AE132" s="670"/>
      <c r="AF132" s="670"/>
      <c r="AG132" s="670"/>
      <c r="AH132" s="670"/>
      <c r="AI132" s="670"/>
      <c r="AJ132" s="670"/>
      <c r="AK132" s="670"/>
      <c r="AL132" s="670"/>
      <c r="AM132" s="334"/>
      <c r="AN132" s="55"/>
      <c r="AO132" s="232"/>
      <c r="AP132" s="232"/>
      <c r="AQ132" s="103"/>
    </row>
    <row r="133" spans="1:43" x14ac:dyDescent="0.2">
      <c r="A133" s="102"/>
      <c r="B133" s="328"/>
      <c r="C133" s="334"/>
      <c r="D133" s="55"/>
      <c r="E133" s="670"/>
      <c r="F133" s="670"/>
      <c r="G133" s="670"/>
      <c r="H133" s="670"/>
      <c r="I133" s="670"/>
      <c r="J133" s="670"/>
      <c r="K133" s="670"/>
      <c r="L133" s="670"/>
      <c r="M133" s="670"/>
      <c r="N133" s="670"/>
      <c r="O133" s="670"/>
      <c r="P133" s="670"/>
      <c r="Q133" s="670"/>
      <c r="R133" s="670"/>
      <c r="S133" s="670"/>
      <c r="T133" s="670"/>
      <c r="U133" s="670"/>
      <c r="V133" s="670"/>
      <c r="W133" s="670"/>
      <c r="X133" s="670"/>
      <c r="Y133" s="670"/>
      <c r="Z133" s="670"/>
      <c r="AA133" s="670"/>
      <c r="AB133" s="670"/>
      <c r="AC133" s="670"/>
      <c r="AD133" s="670"/>
      <c r="AE133" s="670"/>
      <c r="AF133" s="670"/>
      <c r="AG133" s="670"/>
      <c r="AH133" s="670"/>
      <c r="AI133" s="670"/>
      <c r="AJ133" s="670"/>
      <c r="AK133" s="670"/>
      <c r="AL133" s="670"/>
      <c r="AM133" s="334"/>
      <c r="AN133" s="55"/>
      <c r="AO133" s="232"/>
      <c r="AP133" s="232"/>
      <c r="AQ133" s="103"/>
    </row>
    <row r="134" spans="1:43" ht="6" customHeight="1" x14ac:dyDescent="0.2">
      <c r="A134" s="102"/>
      <c r="B134" s="328"/>
      <c r="C134" s="334"/>
      <c r="D134" s="55"/>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4"/>
      <c r="AN134" s="55"/>
      <c r="AO134" s="232"/>
      <c r="AP134" s="232"/>
      <c r="AQ134" s="103"/>
    </row>
    <row r="135" spans="1:43" x14ac:dyDescent="0.2">
      <c r="A135" s="102"/>
      <c r="B135" s="328"/>
      <c r="C135" s="334"/>
      <c r="D135" s="55"/>
      <c r="E135" s="232"/>
      <c r="F135" s="232"/>
      <c r="G135" s="232"/>
      <c r="H135" s="232"/>
      <c r="I135" s="88" t="s">
        <v>113</v>
      </c>
      <c r="J135" s="232"/>
      <c r="K135" s="232"/>
      <c r="L135" s="382"/>
      <c r="M135" s="232"/>
      <c r="N135" s="232"/>
      <c r="O135" s="232"/>
      <c r="P135" s="232"/>
      <c r="Q135" s="232"/>
      <c r="R135" s="232"/>
      <c r="S135" s="232"/>
      <c r="T135" s="232"/>
      <c r="U135" s="232"/>
      <c r="V135" s="232"/>
      <c r="W135" s="232"/>
      <c r="X135" s="232"/>
      <c r="Y135" s="232"/>
      <c r="Z135" s="232"/>
      <c r="AA135" s="232"/>
      <c r="AC135" s="232"/>
      <c r="AD135" s="232"/>
      <c r="AE135" s="232"/>
      <c r="AF135" s="232"/>
      <c r="AG135" s="232"/>
      <c r="AH135" s="232"/>
      <c r="AI135" s="88" t="s">
        <v>112</v>
      </c>
      <c r="AJ135" s="232"/>
      <c r="AK135" s="232"/>
      <c r="AL135" s="88"/>
      <c r="AM135" s="334"/>
      <c r="AN135" s="55"/>
      <c r="AO135" s="232"/>
      <c r="AP135" s="232"/>
      <c r="AQ135" s="103"/>
    </row>
    <row r="136" spans="1:43" x14ac:dyDescent="0.2">
      <c r="A136" s="102"/>
      <c r="B136" s="328"/>
      <c r="C136" s="334"/>
      <c r="D136" s="55"/>
      <c r="E136" s="232"/>
      <c r="F136" s="232"/>
      <c r="G136" s="232"/>
      <c r="H136" s="232"/>
      <c r="I136" s="232"/>
      <c r="J136" s="232"/>
      <c r="K136" s="232"/>
      <c r="L136" s="382"/>
      <c r="M136" s="232"/>
      <c r="N136" s="232"/>
      <c r="O136" s="232"/>
      <c r="P136" s="232"/>
      <c r="Q136" s="232"/>
      <c r="R136" s="232"/>
      <c r="S136" s="232"/>
      <c r="T136" s="232"/>
      <c r="U136" s="232"/>
      <c r="V136" s="232"/>
      <c r="W136" s="232"/>
      <c r="X136" s="232"/>
      <c r="Y136" s="232"/>
      <c r="Z136" s="232"/>
      <c r="AA136" s="232"/>
      <c r="AB136" s="232"/>
      <c r="AC136" s="232"/>
      <c r="AD136" s="232"/>
      <c r="AE136" s="232"/>
      <c r="AF136" s="232"/>
      <c r="AG136" s="232"/>
      <c r="AH136" s="232"/>
      <c r="AI136" s="232"/>
      <c r="AJ136" s="232"/>
      <c r="AK136" s="232"/>
      <c r="AL136" s="88"/>
      <c r="AM136" s="334"/>
      <c r="AN136" s="55"/>
      <c r="AO136" s="232"/>
      <c r="AP136" s="232"/>
      <c r="AQ136" s="103"/>
    </row>
    <row r="137" spans="1:43" ht="11.25" customHeight="1" x14ac:dyDescent="0.2">
      <c r="A137" s="102"/>
      <c r="B137" s="328"/>
      <c r="C137" s="334"/>
      <c r="D137" s="55"/>
      <c r="E137" s="232"/>
      <c r="F137" s="232"/>
      <c r="G137" s="232"/>
      <c r="H137" s="232"/>
      <c r="J137" s="232"/>
      <c r="L137" s="232"/>
      <c r="M137" s="232"/>
      <c r="N137" s="232"/>
      <c r="O137" s="677" t="s">
        <v>356</v>
      </c>
      <c r="P137" s="677"/>
      <c r="Q137" s="677"/>
      <c r="R137" s="677"/>
      <c r="S137" s="677"/>
      <c r="T137" s="677"/>
      <c r="U137" s="677"/>
      <c r="V137" s="677"/>
      <c r="W137" s="677"/>
      <c r="X137" s="677"/>
      <c r="Y137" s="677"/>
      <c r="Z137" s="677"/>
      <c r="AA137" s="677"/>
      <c r="AB137" s="677"/>
      <c r="AC137" s="677"/>
      <c r="AD137" s="677"/>
      <c r="AE137" s="677"/>
      <c r="AF137" s="677"/>
      <c r="AG137" s="677"/>
      <c r="AH137" s="677"/>
      <c r="AI137" s="677"/>
      <c r="AJ137" s="232"/>
      <c r="AK137" s="232"/>
      <c r="AL137" s="88"/>
      <c r="AM137" s="334"/>
      <c r="AN137" s="55"/>
      <c r="AO137" s="232"/>
      <c r="AP137" s="232"/>
      <c r="AQ137" s="103"/>
    </row>
    <row r="138" spans="1:43" x14ac:dyDescent="0.2">
      <c r="A138" s="102"/>
      <c r="B138" s="328"/>
      <c r="C138" s="334"/>
      <c r="D138" s="55"/>
      <c r="F138" s="232"/>
      <c r="G138" s="232"/>
      <c r="H138" s="232"/>
      <c r="I138" s="232"/>
      <c r="J138" s="232"/>
      <c r="K138" s="232"/>
      <c r="L138" s="232"/>
      <c r="M138" s="232"/>
      <c r="N138" s="232"/>
      <c r="O138" s="677"/>
      <c r="P138" s="677"/>
      <c r="Q138" s="677"/>
      <c r="R138" s="677"/>
      <c r="S138" s="677"/>
      <c r="T138" s="677"/>
      <c r="U138" s="677"/>
      <c r="V138" s="677"/>
      <c r="W138" s="677"/>
      <c r="X138" s="677"/>
      <c r="Y138" s="677"/>
      <c r="Z138" s="677"/>
      <c r="AA138" s="677"/>
      <c r="AB138" s="677"/>
      <c r="AC138" s="677"/>
      <c r="AD138" s="677"/>
      <c r="AE138" s="677"/>
      <c r="AF138" s="677"/>
      <c r="AG138" s="677"/>
      <c r="AH138" s="677"/>
      <c r="AI138" s="677"/>
      <c r="AJ138" s="232"/>
      <c r="AK138" s="232"/>
      <c r="AL138" s="88"/>
      <c r="AM138" s="334"/>
      <c r="AN138" s="55"/>
      <c r="AO138" s="232"/>
      <c r="AP138" s="232"/>
      <c r="AQ138" s="103"/>
    </row>
    <row r="139" spans="1:43" x14ac:dyDescent="0.2">
      <c r="A139" s="102"/>
      <c r="B139" s="328"/>
      <c r="C139" s="334"/>
      <c r="D139" s="55"/>
      <c r="F139" s="232"/>
      <c r="G139" s="232"/>
      <c r="H139" s="232"/>
      <c r="I139" s="232"/>
      <c r="J139" s="232"/>
      <c r="K139" s="232"/>
      <c r="L139" s="232"/>
      <c r="M139" s="232"/>
      <c r="N139" s="232"/>
      <c r="O139" s="677"/>
      <c r="P139" s="677"/>
      <c r="Q139" s="677"/>
      <c r="R139" s="677"/>
      <c r="S139" s="677"/>
      <c r="T139" s="677"/>
      <c r="U139" s="677"/>
      <c r="V139" s="677"/>
      <c r="W139" s="677"/>
      <c r="X139" s="677"/>
      <c r="Y139" s="677"/>
      <c r="Z139" s="677"/>
      <c r="AA139" s="677"/>
      <c r="AB139" s="677"/>
      <c r="AC139" s="677"/>
      <c r="AD139" s="677"/>
      <c r="AE139" s="677"/>
      <c r="AF139" s="677"/>
      <c r="AG139" s="677"/>
      <c r="AH139" s="677"/>
      <c r="AI139" s="677"/>
      <c r="AJ139" s="232"/>
      <c r="AK139" s="232"/>
      <c r="AL139" s="88"/>
      <c r="AM139" s="334"/>
      <c r="AN139" s="55"/>
      <c r="AO139" s="232"/>
      <c r="AP139" s="232"/>
      <c r="AQ139" s="103"/>
    </row>
    <row r="140" spans="1:43" ht="6" customHeight="1" thickBot="1" x14ac:dyDescent="0.25">
      <c r="A140" s="104"/>
      <c r="B140" s="332"/>
      <c r="C140" s="86"/>
      <c r="D140" s="87"/>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105"/>
      <c r="AM140" s="86"/>
      <c r="AN140" s="87"/>
      <c r="AO140" s="85"/>
      <c r="AP140" s="85"/>
      <c r="AQ140" s="106"/>
    </row>
    <row r="141" spans="1:43" ht="6" customHeight="1" x14ac:dyDescent="0.2">
      <c r="A141" s="211"/>
      <c r="B141" s="383"/>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384"/>
      <c r="AM141" s="211"/>
      <c r="AN141" s="211"/>
      <c r="AO141" s="211"/>
      <c r="AP141" s="211"/>
      <c r="AQ141" s="211"/>
    </row>
  </sheetData>
  <sheetProtection formatCells="0" formatRows="0" insertRows="0" deleteRows="0"/>
  <mergeCells count="40">
    <mergeCell ref="P26:Y28"/>
    <mergeCell ref="AB26:AL28"/>
    <mergeCell ref="Z82:AK82"/>
    <mergeCell ref="E132:AL133"/>
    <mergeCell ref="E89:T93"/>
    <mergeCell ref="E86:T87"/>
    <mergeCell ref="E46:T51"/>
    <mergeCell ref="AU94:BG94"/>
    <mergeCell ref="AU104:BG104"/>
    <mergeCell ref="AU115:BG115"/>
    <mergeCell ref="Y94:AK94"/>
    <mergeCell ref="Y104:AK104"/>
    <mergeCell ref="Y115:AK115"/>
    <mergeCell ref="O137:AI139"/>
    <mergeCell ref="E119:T122"/>
    <mergeCell ref="AP7:AP8"/>
    <mergeCell ref="E11:T12"/>
    <mergeCell ref="E37:T38"/>
    <mergeCell ref="AP47:AP48"/>
    <mergeCell ref="E68:T69"/>
    <mergeCell ref="E71:T74"/>
    <mergeCell ref="Z73:AK73"/>
    <mergeCell ref="E77:T78"/>
    <mergeCell ref="AP37:AP38"/>
    <mergeCell ref="AP120:AP121"/>
    <mergeCell ref="E125:T129"/>
    <mergeCell ref="E31:T34"/>
    <mergeCell ref="E80:T83"/>
    <mergeCell ref="E26:M28"/>
    <mergeCell ref="E15:T18"/>
    <mergeCell ref="A1:AQ1"/>
    <mergeCell ref="E3:T3"/>
    <mergeCell ref="W3:AL3"/>
    <mergeCell ref="AO3:AP3"/>
    <mergeCell ref="E5:T5"/>
    <mergeCell ref="AP55:AP56"/>
    <mergeCell ref="AP63:AP64"/>
    <mergeCell ref="E62:T65"/>
    <mergeCell ref="E54:T57"/>
    <mergeCell ref="E58:T59"/>
  </mergeCells>
  <printOptions horizontalCentered="1"/>
  <pageMargins left="0.5" right="0.5" top="0.5" bottom="0.5" header="0.3" footer="0.3"/>
  <pageSetup paperSize="9" scale="98" orientation="portrait" r:id="rId1"/>
  <headerFooter>
    <oddFooter>&amp;CW-&amp;P</oddFooter>
  </headerFooter>
  <rowBreaks count="1" manualBreakCount="1">
    <brk id="75"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theme="9"/>
  </sheetPr>
  <dimension ref="A1:AP46"/>
  <sheetViews>
    <sheetView view="pageBreakPreview" zoomScaleNormal="100" zoomScaleSheetLayoutView="100" workbookViewId="0">
      <selection activeCell="B4" sqref="B4"/>
    </sheetView>
  </sheetViews>
  <sheetFormatPr defaultColWidth="2.77734375" defaultRowHeight="10" x14ac:dyDescent="0.2"/>
  <cols>
    <col min="1" max="1" width="1.77734375" customWidth="1"/>
    <col min="2" max="2" width="4.6640625" style="125" customWidth="1"/>
    <col min="3" max="4" width="1.77734375" customWidth="1"/>
    <col min="21" max="21" width="2.77734375" customWidth="1"/>
    <col min="22" max="23" width="1.77734375" customWidth="1"/>
    <col min="38" max="41" width="2.77734375" customWidth="1"/>
    <col min="42" max="42" width="1.77734375" customWidth="1"/>
  </cols>
  <sheetData>
    <row r="1" spans="1:42" ht="10.5" x14ac:dyDescent="0.2">
      <c r="A1" s="672" t="s">
        <v>357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row>
    <row r="2" spans="1:42" ht="6" customHeight="1" thickBot="1" x14ac:dyDescent="0.25">
      <c r="A2" s="232"/>
      <c r="B2" s="328"/>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K2" s="27"/>
    </row>
    <row r="3" spans="1:42" ht="6" customHeight="1" x14ac:dyDescent="0.2">
      <c r="A3" s="96"/>
      <c r="B3" s="97"/>
      <c r="C3" s="98"/>
      <c r="D3" s="99"/>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00"/>
      <c r="AL3" s="1"/>
      <c r="AM3" s="1"/>
      <c r="AN3" s="1"/>
      <c r="AO3" s="1"/>
      <c r="AP3" s="101"/>
    </row>
    <row r="4" spans="1:42" x14ac:dyDescent="0.2">
      <c r="A4" s="102"/>
      <c r="B4" s="328">
        <v>316</v>
      </c>
      <c r="C4" s="334"/>
      <c r="D4" s="55"/>
      <c r="E4" s="670" t="s">
        <v>358</v>
      </c>
      <c r="F4" s="670"/>
      <c r="G4" s="670"/>
      <c r="H4" s="670"/>
      <c r="I4" s="670"/>
      <c r="J4" s="670"/>
      <c r="K4" s="670"/>
      <c r="L4" s="670"/>
      <c r="M4" s="670"/>
      <c r="N4" s="670"/>
      <c r="O4" s="670"/>
      <c r="P4" s="670"/>
      <c r="Q4" s="670"/>
      <c r="R4" s="670"/>
      <c r="S4" s="670"/>
      <c r="T4" s="670"/>
      <c r="U4" s="670"/>
      <c r="V4" s="232"/>
      <c r="W4" s="232"/>
      <c r="X4" s="232"/>
      <c r="Y4" s="232"/>
      <c r="Z4" s="232"/>
      <c r="AA4" s="232"/>
      <c r="AB4" s="232"/>
      <c r="AC4" s="232"/>
      <c r="AD4" s="232"/>
      <c r="AE4" s="232"/>
      <c r="AF4" s="232"/>
      <c r="AG4" s="232"/>
      <c r="AH4" s="232"/>
      <c r="AI4" s="232"/>
      <c r="AJ4" s="232"/>
      <c r="AK4" s="88"/>
      <c r="AL4" s="232"/>
      <c r="AM4" s="232"/>
      <c r="AN4" s="232"/>
      <c r="AO4" s="232"/>
      <c r="AP4" s="103"/>
    </row>
    <row r="5" spans="1:42" ht="6" customHeight="1" x14ac:dyDescent="0.2">
      <c r="A5" s="102"/>
      <c r="B5"/>
      <c r="C5" s="334"/>
      <c r="D5" s="55"/>
      <c r="E5" s="232"/>
      <c r="F5" s="232"/>
      <c r="G5" s="232"/>
      <c r="H5" s="232"/>
      <c r="I5" s="232"/>
      <c r="J5" s="232"/>
      <c r="K5" s="232"/>
      <c r="L5" s="232"/>
      <c r="M5" s="232"/>
      <c r="N5" s="232"/>
      <c r="O5" s="232"/>
      <c r="P5" s="232"/>
      <c r="Q5" s="232"/>
      <c r="R5" s="232"/>
      <c r="S5" s="232"/>
      <c r="T5" s="232"/>
      <c r="U5" s="232"/>
      <c r="V5" s="232"/>
      <c r="W5" s="232"/>
      <c r="X5" s="232"/>
      <c r="Z5" s="232"/>
      <c r="AA5" s="232"/>
      <c r="AB5" s="232"/>
      <c r="AC5" s="232"/>
      <c r="AD5" s="232"/>
      <c r="AE5" s="232"/>
      <c r="AF5" s="232"/>
      <c r="AG5" s="232"/>
      <c r="AH5" s="232"/>
      <c r="AI5" s="232"/>
      <c r="AL5" s="232"/>
      <c r="AM5" s="232"/>
      <c r="AN5" s="232"/>
      <c r="AO5" s="88"/>
      <c r="AP5" s="208"/>
    </row>
    <row r="6" spans="1:42" x14ac:dyDescent="0.2">
      <c r="A6" s="102"/>
      <c r="B6" s="93" t="s">
        <v>359</v>
      </c>
      <c r="C6" s="334"/>
      <c r="D6" s="55"/>
      <c r="E6" s="232"/>
      <c r="F6" s="232"/>
      <c r="H6" s="232"/>
      <c r="I6" s="232"/>
      <c r="J6" s="232"/>
      <c r="K6" s="721" t="str">
        <f>"YEAR IS " &amp; FIVE_YRS_BEFORE_SRVY &amp; "-" &amp; FW_YR</f>
        <v>YEAR IS 2015-2020</v>
      </c>
      <c r="L6" s="721"/>
      <c r="M6" s="721"/>
      <c r="N6" s="721"/>
      <c r="O6" s="721"/>
      <c r="P6" s="721"/>
      <c r="Q6" s="721"/>
      <c r="S6" s="232"/>
      <c r="T6" s="232"/>
      <c r="U6" s="232"/>
      <c r="V6" s="209"/>
      <c r="X6" s="232"/>
      <c r="Y6" s="232"/>
      <c r="Z6" s="232"/>
      <c r="AA6" s="232"/>
      <c r="AB6" s="722" t="str">
        <f>"YEAR IS " &amp; FW_YR-6 &amp; " OR EARLIER"</f>
        <v>YEAR IS 2014 OR EARLIER</v>
      </c>
      <c r="AC6" s="722"/>
      <c r="AD6" s="722"/>
      <c r="AE6" s="722"/>
      <c r="AF6" s="722"/>
      <c r="AG6" s="722"/>
      <c r="AH6" s="722"/>
      <c r="AI6" s="722"/>
      <c r="AJ6" s="722"/>
      <c r="AK6" s="232"/>
      <c r="AL6" s="232"/>
      <c r="AM6" s="232"/>
      <c r="AN6" s="232"/>
      <c r="AO6" s="88"/>
      <c r="AP6" s="208"/>
    </row>
    <row r="7" spans="1:42" ht="6" customHeight="1" x14ac:dyDescent="0.2">
      <c r="A7" s="102"/>
      <c r="B7" s="328"/>
      <c r="C7" s="334"/>
      <c r="D7" s="55"/>
      <c r="E7" s="232"/>
      <c r="F7" s="232"/>
      <c r="G7" s="232"/>
      <c r="H7" s="232"/>
      <c r="I7" s="232"/>
      <c r="J7" s="232"/>
      <c r="K7" s="232"/>
      <c r="L7" s="232"/>
      <c r="M7" s="232"/>
      <c r="N7" s="232"/>
      <c r="O7" s="232"/>
      <c r="P7" s="232"/>
      <c r="Q7" s="232"/>
      <c r="R7" s="232"/>
      <c r="S7" s="232"/>
      <c r="T7" s="232"/>
      <c r="U7" s="232"/>
      <c r="V7" s="209"/>
      <c r="AP7" s="208"/>
    </row>
    <row r="8" spans="1:42" ht="11.25" customHeight="1" x14ac:dyDescent="0.2">
      <c r="A8" s="102"/>
      <c r="B8" s="328"/>
      <c r="C8" s="334"/>
      <c r="D8" s="55"/>
      <c r="E8" s="714" t="s">
        <v>209</v>
      </c>
      <c r="F8" s="714"/>
      <c r="G8" s="714"/>
      <c r="H8" s="670" t="s">
        <v>360</v>
      </c>
      <c r="I8" s="670"/>
      <c r="J8" s="670"/>
      <c r="K8" s="670"/>
      <c r="L8" s="670"/>
      <c r="M8" s="670"/>
      <c r="N8" s="670"/>
      <c r="O8" s="670"/>
      <c r="P8" s="670"/>
      <c r="Q8" s="670"/>
      <c r="R8" s="670"/>
      <c r="S8" s="670"/>
      <c r="T8" s="670"/>
      <c r="U8" s="670"/>
      <c r="V8" s="209"/>
      <c r="X8" s="714" t="s">
        <v>209</v>
      </c>
      <c r="Y8" s="714"/>
      <c r="Z8" s="714"/>
      <c r="AA8" s="671" t="str">
        <f>"ENTER CODE FOR METHOD USED IN MONTH OF INTERVIEW IN THE CALENDAR AND EACH MONTH BACK TO JANUARY " &amp; FIVE_YRS_BEFORE_SRVY &amp; " ."</f>
        <v>ENTER CODE FOR METHOD USED IN MONTH OF INTERVIEW IN THE CALENDAR AND EACH MONTH BACK TO JANUARY 2015 .</v>
      </c>
      <c r="AB8" s="671"/>
      <c r="AC8" s="671"/>
      <c r="AD8" s="671"/>
      <c r="AE8" s="671"/>
      <c r="AF8" s="671"/>
      <c r="AG8" s="671"/>
      <c r="AH8" s="671"/>
      <c r="AI8" s="671"/>
      <c r="AJ8" s="671"/>
      <c r="AK8" s="671"/>
      <c r="AL8" s="671"/>
      <c r="AM8" s="671"/>
      <c r="AN8" s="671"/>
      <c r="AO8" s="671"/>
      <c r="AP8" s="103"/>
    </row>
    <row r="9" spans="1:42" ht="11.25" customHeight="1" x14ac:dyDescent="0.2">
      <c r="A9" s="102"/>
      <c r="B9" s="328"/>
      <c r="C9" s="334"/>
      <c r="D9" s="55"/>
      <c r="E9" s="714"/>
      <c r="F9" s="714"/>
      <c r="G9" s="714"/>
      <c r="H9" s="670"/>
      <c r="I9" s="670"/>
      <c r="J9" s="670"/>
      <c r="K9" s="670"/>
      <c r="L9" s="670"/>
      <c r="M9" s="670"/>
      <c r="N9" s="670"/>
      <c r="O9" s="670"/>
      <c r="P9" s="670"/>
      <c r="Q9" s="670"/>
      <c r="R9" s="670"/>
      <c r="S9" s="670"/>
      <c r="T9" s="670"/>
      <c r="U9" s="670"/>
      <c r="V9" s="209"/>
      <c r="X9" s="714"/>
      <c r="Y9" s="714"/>
      <c r="Z9" s="714"/>
      <c r="AA9" s="671"/>
      <c r="AB9" s="671"/>
      <c r="AC9" s="671"/>
      <c r="AD9" s="671"/>
      <c r="AE9" s="671"/>
      <c r="AF9" s="671"/>
      <c r="AG9" s="671"/>
      <c r="AH9" s="671"/>
      <c r="AI9" s="671"/>
      <c r="AJ9" s="671"/>
      <c r="AK9" s="671"/>
      <c r="AL9" s="671"/>
      <c r="AM9" s="671"/>
      <c r="AN9" s="671"/>
      <c r="AO9" s="671"/>
      <c r="AP9" s="208"/>
    </row>
    <row r="10" spans="1:42" ht="11.25" customHeight="1" x14ac:dyDescent="0.2">
      <c r="A10" s="102"/>
      <c r="B10" s="328"/>
      <c r="C10" s="334"/>
      <c r="D10" s="55"/>
      <c r="E10" s="714"/>
      <c r="F10" s="714"/>
      <c r="G10" s="714"/>
      <c r="H10" s="670"/>
      <c r="I10" s="670"/>
      <c r="J10" s="670"/>
      <c r="K10" s="670"/>
      <c r="L10" s="670"/>
      <c r="M10" s="670"/>
      <c r="N10" s="670"/>
      <c r="O10" s="670"/>
      <c r="P10" s="670"/>
      <c r="Q10" s="670"/>
      <c r="R10" s="670"/>
      <c r="S10" s="670"/>
      <c r="T10" s="670"/>
      <c r="U10" s="670"/>
      <c r="V10" s="209"/>
      <c r="X10" s="714"/>
      <c r="Y10" s="714"/>
      <c r="Z10" s="714"/>
      <c r="AA10" s="671"/>
      <c r="AB10" s="671"/>
      <c r="AC10" s="671"/>
      <c r="AD10" s="671"/>
      <c r="AE10" s="671"/>
      <c r="AF10" s="671"/>
      <c r="AG10" s="671"/>
      <c r="AH10" s="671"/>
      <c r="AI10" s="671"/>
      <c r="AJ10" s="671"/>
      <c r="AK10" s="671"/>
      <c r="AL10" s="671"/>
      <c r="AM10" s="671"/>
      <c r="AN10" s="671"/>
      <c r="AO10" s="671"/>
      <c r="AP10" s="208"/>
    </row>
    <row r="11" spans="1:42" x14ac:dyDescent="0.2">
      <c r="A11" s="102"/>
      <c r="B11" s="328"/>
      <c r="C11" s="334"/>
      <c r="D11" s="55"/>
      <c r="E11" s="232"/>
      <c r="F11" s="232"/>
      <c r="G11" s="232"/>
      <c r="H11" s="670"/>
      <c r="I11" s="670"/>
      <c r="J11" s="670"/>
      <c r="K11" s="670"/>
      <c r="L11" s="670"/>
      <c r="M11" s="670"/>
      <c r="N11" s="670"/>
      <c r="O11" s="670"/>
      <c r="P11" s="670"/>
      <c r="Q11" s="670"/>
      <c r="R11" s="670"/>
      <c r="S11" s="670"/>
      <c r="T11" s="670"/>
      <c r="U11" s="670"/>
      <c r="V11" s="209"/>
      <c r="X11" s="232"/>
      <c r="Y11" s="232"/>
      <c r="Z11" s="232"/>
      <c r="AA11" s="671"/>
      <c r="AB11" s="671"/>
      <c r="AC11" s="671"/>
      <c r="AD11" s="671"/>
      <c r="AE11" s="671"/>
      <c r="AF11" s="671"/>
      <c r="AG11" s="671"/>
      <c r="AH11" s="671"/>
      <c r="AI11" s="671"/>
      <c r="AJ11" s="671"/>
      <c r="AK11" s="671"/>
      <c r="AL11" s="671"/>
      <c r="AM11" s="671"/>
      <c r="AN11" s="671"/>
      <c r="AO11" s="671"/>
      <c r="AP11" s="208"/>
    </row>
    <row r="12" spans="1:42" ht="6" customHeight="1" x14ac:dyDescent="0.2">
      <c r="A12" s="102"/>
      <c r="B12" s="328"/>
      <c r="C12" s="334"/>
      <c r="D12" s="55"/>
      <c r="E12" s="232"/>
      <c r="F12" s="232"/>
      <c r="G12" s="232"/>
      <c r="H12" s="333"/>
      <c r="I12" s="333"/>
      <c r="J12" s="333"/>
      <c r="K12" s="333"/>
      <c r="L12" s="333"/>
      <c r="M12" s="333"/>
      <c r="N12" s="333"/>
      <c r="O12" s="333"/>
      <c r="P12" s="333"/>
      <c r="Q12" s="333"/>
      <c r="R12" s="333"/>
      <c r="S12" s="333"/>
      <c r="T12" s="333"/>
      <c r="U12" s="333"/>
      <c r="V12" s="209"/>
      <c r="X12" s="232"/>
      <c r="Y12" s="232"/>
      <c r="Z12" s="232"/>
      <c r="AA12" s="333"/>
      <c r="AB12" s="333"/>
      <c r="AC12" s="333"/>
      <c r="AD12" s="333"/>
      <c r="AE12" s="333"/>
      <c r="AF12" s="333"/>
      <c r="AG12" s="333"/>
      <c r="AH12" s="333"/>
      <c r="AI12" s="333"/>
      <c r="AJ12" s="333"/>
      <c r="AK12" s="333"/>
      <c r="AL12" s="333"/>
      <c r="AM12" s="333"/>
      <c r="AN12" s="333"/>
      <c r="AO12" s="333"/>
      <c r="AP12" s="208"/>
    </row>
    <row r="13" spans="1:42" x14ac:dyDescent="0.2">
      <c r="A13" s="102"/>
      <c r="B13" s="328"/>
      <c r="C13" s="334"/>
      <c r="D13" s="55"/>
      <c r="E13" s="232"/>
      <c r="F13" s="232"/>
      <c r="G13" s="232"/>
      <c r="H13" s="333"/>
      <c r="I13" s="333"/>
      <c r="J13" s="333"/>
      <c r="K13" s="333"/>
      <c r="L13" s="333"/>
      <c r="M13" s="232" t="s">
        <v>361</v>
      </c>
      <c r="N13" s="333"/>
      <c r="O13" s="333"/>
      <c r="P13" s="333"/>
      <c r="Q13" s="333"/>
      <c r="R13" s="333"/>
      <c r="S13" s="333"/>
      <c r="T13" s="333"/>
      <c r="U13" s="232"/>
      <c r="V13" s="112"/>
      <c r="X13" s="232"/>
      <c r="Y13" s="232"/>
      <c r="Z13" s="232"/>
      <c r="AA13" s="232"/>
      <c r="AD13" s="232"/>
      <c r="AE13" s="232"/>
      <c r="AG13" s="232"/>
      <c r="AH13" s="232"/>
      <c r="AI13" s="232"/>
      <c r="AJ13" s="88" t="s">
        <v>362</v>
      </c>
      <c r="AK13" s="232"/>
      <c r="AL13" s="88"/>
      <c r="AM13" s="232"/>
      <c r="AN13" s="232"/>
      <c r="AO13" s="232"/>
      <c r="AP13" s="210"/>
    </row>
    <row r="14" spans="1:42" x14ac:dyDescent="0.2">
      <c r="A14" s="102"/>
      <c r="B14" s="328"/>
      <c r="C14" s="334"/>
      <c r="D14" s="55"/>
      <c r="E14" s="232"/>
      <c r="F14" s="232"/>
      <c r="G14" s="232"/>
      <c r="H14" s="232"/>
      <c r="I14" s="232"/>
      <c r="J14" s="232"/>
      <c r="K14" s="232"/>
      <c r="L14" s="232"/>
      <c r="N14" s="232"/>
      <c r="P14" s="232"/>
      <c r="Q14" s="232"/>
      <c r="R14" s="232"/>
      <c r="S14" s="232"/>
      <c r="T14" s="232"/>
      <c r="U14" s="232"/>
      <c r="V14" s="112"/>
      <c r="AP14" s="103"/>
    </row>
    <row r="15" spans="1:42" x14ac:dyDescent="0.2">
      <c r="A15" s="102"/>
      <c r="B15" s="328"/>
      <c r="C15" s="334"/>
      <c r="D15" s="55"/>
      <c r="E15" s="232"/>
      <c r="F15" s="232"/>
      <c r="G15" s="232"/>
      <c r="H15" s="232"/>
      <c r="I15" s="232"/>
      <c r="J15" s="232"/>
      <c r="K15" s="232"/>
      <c r="L15" s="232"/>
      <c r="M15" s="232"/>
      <c r="N15" s="232"/>
      <c r="O15" s="232"/>
      <c r="P15" s="232"/>
      <c r="Q15" s="232"/>
      <c r="R15" s="232"/>
      <c r="S15" s="232"/>
      <c r="T15" s="232"/>
      <c r="U15" s="232"/>
      <c r="V15" s="112"/>
      <c r="W15" s="232"/>
      <c r="X15" s="232"/>
      <c r="Y15" s="232"/>
      <c r="Z15" s="232"/>
      <c r="AA15" s="232"/>
      <c r="AB15" s="232"/>
      <c r="AC15" s="232"/>
      <c r="AD15" s="232"/>
      <c r="AE15" s="232"/>
      <c r="AF15" s="232"/>
      <c r="AG15" s="232"/>
      <c r="AH15" s="232"/>
      <c r="AI15" s="89" t="s">
        <v>363</v>
      </c>
      <c r="AJ15" s="232"/>
      <c r="AK15" s="88"/>
      <c r="AL15" s="232"/>
      <c r="AM15" s="232"/>
      <c r="AN15" s="232"/>
      <c r="AO15" s="330"/>
      <c r="AP15" s="103"/>
    </row>
    <row r="16" spans="1:42" ht="6" customHeight="1" thickBot="1" x14ac:dyDescent="0.25">
      <c r="A16" s="104"/>
      <c r="B16" s="332"/>
      <c r="C16" s="86"/>
      <c r="D16" s="87"/>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105"/>
      <c r="AL16" s="85"/>
      <c r="AM16" s="85"/>
      <c r="AN16" s="85"/>
      <c r="AO16" s="85"/>
      <c r="AP16" s="106"/>
    </row>
    <row r="17" spans="1:42" ht="6" customHeight="1" x14ac:dyDescent="0.2">
      <c r="A17" s="153"/>
      <c r="B17" s="151"/>
      <c r="C17" s="142"/>
      <c r="D17" s="143"/>
      <c r="E17" s="155"/>
      <c r="F17" s="155"/>
      <c r="G17" s="155"/>
      <c r="H17" s="155"/>
      <c r="I17" s="155"/>
      <c r="J17" s="155"/>
      <c r="K17" s="155"/>
      <c r="L17" s="155"/>
      <c r="M17" s="155"/>
      <c r="N17" s="155"/>
      <c r="O17" s="155"/>
      <c r="P17" s="155"/>
      <c r="Q17" s="155"/>
      <c r="R17" s="155"/>
      <c r="S17" s="155"/>
      <c r="T17" s="155"/>
      <c r="U17" s="335"/>
      <c r="V17" s="335"/>
      <c r="W17" s="155"/>
      <c r="X17" s="155"/>
      <c r="Y17" s="155"/>
      <c r="Z17" s="155"/>
      <c r="AA17" s="155"/>
      <c r="AB17" s="155"/>
      <c r="AC17" s="155"/>
      <c r="AD17" s="155"/>
      <c r="AE17" s="155"/>
      <c r="AF17" s="155"/>
      <c r="AG17" s="155"/>
      <c r="AH17" s="155"/>
      <c r="AI17" s="155"/>
      <c r="AJ17" s="155"/>
      <c r="AK17" s="155"/>
      <c r="AL17" s="150"/>
      <c r="AM17" s="150"/>
      <c r="AN17" s="151"/>
      <c r="AO17" s="151"/>
      <c r="AP17" s="152"/>
    </row>
    <row r="18" spans="1:42" ht="11.25" customHeight="1" x14ac:dyDescent="0.2">
      <c r="A18" s="55"/>
      <c r="B18" s="328">
        <v>317</v>
      </c>
      <c r="C18" s="334"/>
      <c r="D18" s="55"/>
      <c r="E18" s="671" t="str">
        <f ca="1">VLOOKUP(INDIRECT(ADDRESS(ROW(),COLUMN()-3)),Language_Translations,MATCH(Language_Selected,Language_Options,0),FALSE)</f>
        <v>I would like to ask you some questions about the times you or your partner may have used a method to avoid getting pregnant during the last few years.</v>
      </c>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334"/>
    </row>
    <row r="19" spans="1:42" x14ac:dyDescent="0.2">
      <c r="A19" s="55"/>
      <c r="B19" s="93" t="s">
        <v>359</v>
      </c>
      <c r="C19" s="334"/>
      <c r="D19" s="55"/>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334"/>
    </row>
    <row r="20" spans="1:42" x14ac:dyDescent="0.2">
      <c r="A20" s="55"/>
      <c r="B20" s="328"/>
      <c r="C20" s="334"/>
      <c r="D20" s="55"/>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334"/>
    </row>
    <row r="21" spans="1:42" x14ac:dyDescent="0.2">
      <c r="A21" s="55"/>
      <c r="B21" s="328"/>
      <c r="C21" s="334"/>
      <c r="D21" s="55"/>
      <c r="E21" s="671" t="str">
        <f>"USE CALENDAR TO PROBE FOR EARLIER PERIODS OF USE AND NONUSE, STARTING WITH MOST RECENT USE, BACK TO JANUARY " &amp; FIVE_YRS_BEFORE_SRVY &amp; ". USE NAMES OF CHILDREN, DATES OF BIRTH, AND PERIODS OF PREGNANCY AS REFERENCE POINTS."</f>
        <v>USE CALENDAR TO PROBE FOR EARLIER PERIODS OF USE AND NONUSE, STARTING WITH MOST RECENT USE, BACK TO JANUARY 2015. USE NAMES OF CHILDREN, DATES OF BIRTH, AND PERIODS OF PREGNANCY AS REFERENCE POINTS.</v>
      </c>
      <c r="F21" s="671"/>
      <c r="G21" s="671"/>
      <c r="H21" s="671"/>
      <c r="I21" s="671"/>
      <c r="J21" s="671"/>
      <c r="K21" s="671"/>
      <c r="L21" s="671"/>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1"/>
      <c r="AM21" s="671"/>
      <c r="AN21" s="671"/>
      <c r="AO21" s="671"/>
      <c r="AP21" s="334"/>
    </row>
    <row r="22" spans="1:42" x14ac:dyDescent="0.2">
      <c r="A22" s="55"/>
      <c r="B22" s="328"/>
      <c r="C22" s="334"/>
      <c r="D22" s="55"/>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334"/>
    </row>
    <row r="23" spans="1:42" x14ac:dyDescent="0.2">
      <c r="A23" s="55"/>
      <c r="B23" s="328"/>
      <c r="C23" s="334"/>
      <c r="D23" s="55"/>
      <c r="E23" s="671"/>
      <c r="F23" s="671"/>
      <c r="G23" s="671"/>
      <c r="H23" s="671"/>
      <c r="I23" s="671"/>
      <c r="J23" s="671"/>
      <c r="K23" s="671"/>
      <c r="L23" s="671"/>
      <c r="M23" s="671"/>
      <c r="N23" s="671"/>
      <c r="O23" s="671"/>
      <c r="P23" s="671"/>
      <c r="Q23" s="671"/>
      <c r="R23" s="671"/>
      <c r="S23" s="671"/>
      <c r="T23" s="671"/>
      <c r="U23" s="671"/>
      <c r="V23" s="671"/>
      <c r="W23" s="671"/>
      <c r="X23" s="671"/>
      <c r="Y23" s="671"/>
      <c r="Z23" s="671"/>
      <c r="AA23" s="671"/>
      <c r="AB23" s="671"/>
      <c r="AC23" s="671"/>
      <c r="AD23" s="671"/>
      <c r="AE23" s="671"/>
      <c r="AF23" s="671"/>
      <c r="AG23" s="671"/>
      <c r="AH23" s="671"/>
      <c r="AI23" s="671"/>
      <c r="AJ23" s="671"/>
      <c r="AK23" s="671"/>
      <c r="AL23" s="671"/>
      <c r="AM23" s="671"/>
      <c r="AN23" s="671"/>
      <c r="AO23" s="671"/>
      <c r="AP23" s="334"/>
    </row>
    <row r="24" spans="1:42" ht="11.25" customHeight="1" x14ac:dyDescent="0.2">
      <c r="A24" s="55"/>
      <c r="B24" s="328"/>
      <c r="C24" s="334"/>
      <c r="D24" s="123"/>
      <c r="E24" s="714" t="s">
        <v>209</v>
      </c>
      <c r="F24" s="714"/>
      <c r="G24" s="714"/>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334"/>
    </row>
    <row r="25" spans="1:42" ht="11.25" customHeight="1" x14ac:dyDescent="0.2">
      <c r="A25" s="55"/>
      <c r="B25" s="328"/>
      <c r="C25" s="334"/>
      <c r="D25" s="191"/>
      <c r="E25" s="714"/>
      <c r="F25" s="714"/>
      <c r="G25" s="714"/>
      <c r="H25" s="670" t="s">
        <v>364</v>
      </c>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0"/>
      <c r="AO25" s="670"/>
      <c r="AP25" s="334"/>
    </row>
    <row r="26" spans="1:42" ht="11.25" customHeight="1" x14ac:dyDescent="0.2">
      <c r="A26" s="55"/>
      <c r="B26" s="328"/>
      <c r="C26" s="334"/>
      <c r="D26" s="191"/>
      <c r="E26" s="714"/>
      <c r="F26" s="714"/>
      <c r="G26" s="714"/>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330"/>
      <c r="AP26" s="334"/>
    </row>
    <row r="27" spans="1:42" x14ac:dyDescent="0.2">
      <c r="A27" s="55"/>
      <c r="B27" s="328"/>
      <c r="C27" s="334"/>
      <c r="D27" s="55"/>
      <c r="I27" s="670" t="s">
        <v>365</v>
      </c>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334"/>
    </row>
    <row r="28" spans="1:42" x14ac:dyDescent="0.2">
      <c r="A28" s="55"/>
      <c r="B28" s="328"/>
      <c r="C28" s="334"/>
      <c r="D28" s="55"/>
      <c r="E28" s="232"/>
      <c r="F28" s="232"/>
      <c r="G28" s="232"/>
      <c r="H28" s="232"/>
      <c r="I28" s="232"/>
      <c r="J28" s="232" t="s">
        <v>148</v>
      </c>
      <c r="K28" s="671" t="str">
        <f ca="1">VLOOKUP(CONCATENATE($B$18&amp;INDIRECT(ADDRESS(ROW(),COLUMN()-1))),Language_Translations,MATCH(Language_Selected,Language_Options,0),FALSE)</f>
        <v xml:space="preserve">When was the last time you used a method? Which method was that? </v>
      </c>
      <c r="L28" s="671"/>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1"/>
      <c r="AM28" s="671"/>
      <c r="AN28" s="671"/>
      <c r="AO28" s="671"/>
      <c r="AP28" s="334"/>
    </row>
    <row r="29" spans="1:42" ht="11.25" customHeight="1" x14ac:dyDescent="0.2">
      <c r="A29" s="55"/>
      <c r="B29" s="328"/>
      <c r="C29" s="334"/>
      <c r="D29" s="55"/>
      <c r="E29" s="232"/>
      <c r="F29" s="232"/>
      <c r="G29" s="232"/>
      <c r="H29" s="232"/>
      <c r="I29" s="232"/>
      <c r="J29" s="232" t="s">
        <v>150</v>
      </c>
      <c r="K29" s="671" t="str">
        <f ca="1">VLOOKUP(CONCATENATE($B$18&amp;INDIRECT(ADDRESS(ROW(),COLUMN()-1))),Language_Translations,MATCH(Language_Selected,Language_Options,0),FALSE)</f>
        <v>When did you start using that method? How long after the birth of (NAME)?</v>
      </c>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671"/>
      <c r="AK29" s="671"/>
      <c r="AL29" s="671"/>
      <c r="AM29" s="671"/>
      <c r="AN29" s="671"/>
      <c r="AO29" s="671"/>
      <c r="AP29" s="334"/>
    </row>
    <row r="30" spans="1:42" ht="11.25" customHeight="1" x14ac:dyDescent="0.2">
      <c r="A30" s="55"/>
      <c r="B30" s="328"/>
      <c r="C30" s="334"/>
      <c r="D30" s="55"/>
      <c r="H30" s="232"/>
      <c r="I30" s="232"/>
      <c r="J30" s="232" t="s">
        <v>366</v>
      </c>
      <c r="K30" s="671" t="str">
        <f ca="1">VLOOKUP(CONCATENATE($B$18&amp;INDIRECT(ADDRESS(ROW(),COLUMN()-1))),Language_Translations,MATCH(Language_Selected,Language_Options,0),FALSE)</f>
        <v>How long did you use the method then?</v>
      </c>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c r="AP30" s="334"/>
    </row>
    <row r="31" spans="1:42" ht="11.25" customHeight="1" x14ac:dyDescent="0.2">
      <c r="A31" s="55"/>
      <c r="B31" s="328"/>
      <c r="C31" s="334"/>
      <c r="D31" s="55"/>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330"/>
      <c r="AP31" s="334"/>
    </row>
    <row r="32" spans="1:42" ht="11.25" customHeight="1" x14ac:dyDescent="0.2">
      <c r="A32" s="55"/>
      <c r="B32" s="328"/>
      <c r="C32" s="334"/>
      <c r="D32" s="55"/>
      <c r="H32" s="670" t="s">
        <v>367</v>
      </c>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334"/>
    </row>
    <row r="33" spans="1:42" ht="11.25" customHeight="1" x14ac:dyDescent="0.2">
      <c r="A33" s="55"/>
      <c r="B33" s="328"/>
      <c r="C33" s="334"/>
      <c r="D33" s="55"/>
      <c r="E33" s="714" t="s">
        <v>209</v>
      </c>
      <c r="F33" s="714"/>
      <c r="G33" s="714"/>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c r="AM33" s="670"/>
      <c r="AN33" s="670"/>
      <c r="AO33" s="670"/>
      <c r="AP33" s="334"/>
    </row>
    <row r="34" spans="1:42" x14ac:dyDescent="0.2">
      <c r="A34" s="55"/>
      <c r="B34" s="328"/>
      <c r="C34" s="334"/>
      <c r="D34" s="55"/>
      <c r="E34" s="714"/>
      <c r="F34" s="714"/>
      <c r="G34" s="714"/>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c r="AM34" s="670"/>
      <c r="AN34" s="670"/>
      <c r="AO34" s="670"/>
      <c r="AP34" s="334"/>
    </row>
    <row r="35" spans="1:42" x14ac:dyDescent="0.2">
      <c r="A35" s="55"/>
      <c r="B35" s="328"/>
      <c r="C35" s="334"/>
      <c r="D35" s="55"/>
      <c r="E35" s="714"/>
      <c r="F35" s="714"/>
      <c r="G35" s="714"/>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c r="AM35" s="670"/>
      <c r="AN35" s="670"/>
      <c r="AO35" s="670"/>
      <c r="AP35" s="334"/>
    </row>
    <row r="36" spans="1:42" x14ac:dyDescent="0.2">
      <c r="A36" s="55"/>
      <c r="B36" s="328"/>
      <c r="C36" s="334"/>
      <c r="D36" s="55"/>
      <c r="E36" s="232"/>
      <c r="F36" s="232"/>
      <c r="G36" s="232"/>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c r="AM36" s="670"/>
      <c r="AN36" s="670"/>
      <c r="AO36" s="670"/>
      <c r="AP36" s="334"/>
    </row>
    <row r="37" spans="1:42" x14ac:dyDescent="0.2">
      <c r="A37" s="55"/>
      <c r="B37" s="328"/>
      <c r="C37" s="334"/>
      <c r="D37" s="55"/>
      <c r="E37" s="232"/>
      <c r="F37" s="232"/>
      <c r="G37" s="232"/>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c r="AM37" s="670"/>
      <c r="AN37" s="670"/>
      <c r="AO37" s="670"/>
      <c r="AP37" s="334"/>
    </row>
    <row r="38" spans="1:42" x14ac:dyDescent="0.2">
      <c r="A38" s="55"/>
      <c r="B38" s="328"/>
      <c r="C38" s="334"/>
      <c r="D38" s="55"/>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2"/>
      <c r="AF38" s="232"/>
      <c r="AG38" s="232"/>
      <c r="AH38" s="232"/>
      <c r="AI38" s="232"/>
      <c r="AJ38" s="232"/>
      <c r="AK38" s="232"/>
      <c r="AL38" s="232"/>
      <c r="AM38" s="232"/>
      <c r="AN38" s="232"/>
      <c r="AO38" s="330"/>
      <c r="AP38" s="334"/>
    </row>
    <row r="39" spans="1:42" x14ac:dyDescent="0.2">
      <c r="A39" s="55"/>
      <c r="B39" s="328"/>
      <c r="C39" s="334"/>
      <c r="D39" s="55"/>
      <c r="I39" s="670" t="s">
        <v>365</v>
      </c>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334"/>
    </row>
    <row r="40" spans="1:42" ht="11.25" customHeight="1" x14ac:dyDescent="0.2">
      <c r="A40" s="55"/>
      <c r="B40" s="328"/>
      <c r="C40" s="334"/>
      <c r="D40" s="55"/>
      <c r="H40" s="232"/>
      <c r="I40" s="232"/>
      <c r="J40" s="232" t="s">
        <v>368</v>
      </c>
      <c r="K40" s="671" t="str">
        <f ca="1">VLOOKUP(CONCATENATE($B$18&amp;INDIRECT(ADDRESS(ROW(),COLUMN()-1))),Language_Translations,MATCH(Language_Selected,Language_Options,0),FALSE)</f>
        <v>Why did you stop using the (METHOD)? Did you become pregnant while using (METHOD), or did you stop to get pregnant, or did you stop for some other reason?</v>
      </c>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334"/>
    </row>
    <row r="41" spans="1:42" x14ac:dyDescent="0.2">
      <c r="A41" s="55"/>
      <c r="B41" s="328"/>
      <c r="C41" s="334"/>
      <c r="D41" s="55"/>
      <c r="E41" s="232"/>
      <c r="F41" s="232"/>
      <c r="G41" s="232"/>
      <c r="H41" s="232"/>
      <c r="I41" s="232"/>
      <c r="J41" s="232"/>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71"/>
      <c r="AL41" s="671"/>
      <c r="AM41" s="671"/>
      <c r="AN41" s="671"/>
      <c r="AO41" s="671"/>
      <c r="AP41" s="334"/>
    </row>
    <row r="42" spans="1:42" ht="11.25" customHeight="1" x14ac:dyDescent="0.2">
      <c r="A42" s="55"/>
      <c r="B42" s="328"/>
      <c r="C42" s="334"/>
      <c r="D42" s="55"/>
      <c r="E42" s="232"/>
      <c r="F42" s="232"/>
      <c r="G42" s="232"/>
      <c r="H42" s="232"/>
      <c r="I42" s="232"/>
      <c r="J42" s="232" t="s">
        <v>369</v>
      </c>
      <c r="K42" s="671" t="str">
        <f ca="1">VLOOKUP(CONCATENATE($B$18&amp;INDIRECT(ADDRESS(ROW(),COLUMN()-1))),Language_Translations,MATCH(Language_Selected,Language_Options,0),FALSE)</f>
        <v>IF DELIBERATELY STOPPED TO BECOME PREGNANT, ASK: How many months did it take you to get pregnant after you stopped using (METHOD)? AND ENTER ‘0’ IN EACH SUCH MONTH IN COLUMN 1.</v>
      </c>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1"/>
      <c r="AL42" s="671"/>
      <c r="AM42" s="671"/>
      <c r="AN42" s="671"/>
      <c r="AO42" s="671"/>
      <c r="AP42" s="334"/>
    </row>
    <row r="43" spans="1:42" x14ac:dyDescent="0.2">
      <c r="A43" s="55"/>
      <c r="B43" s="328"/>
      <c r="C43" s="334"/>
      <c r="D43" s="55"/>
      <c r="E43" s="232"/>
      <c r="F43" s="232"/>
      <c r="G43" s="232"/>
      <c r="H43" s="232"/>
      <c r="I43" s="232"/>
      <c r="J43" s="232"/>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334"/>
    </row>
    <row r="44" spans="1:42" x14ac:dyDescent="0.2">
      <c r="A44" s="55"/>
      <c r="B44" s="328"/>
      <c r="C44" s="334"/>
      <c r="D44" s="55"/>
      <c r="E44" s="232"/>
      <c r="F44" s="232"/>
      <c r="G44" s="232"/>
      <c r="H44" s="232"/>
      <c r="I44" s="232"/>
      <c r="J44" s="232"/>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671"/>
      <c r="AP44" s="334"/>
    </row>
    <row r="45" spans="1:42" ht="6" customHeight="1" x14ac:dyDescent="0.2">
      <c r="A45" s="28"/>
      <c r="B45" s="90"/>
      <c r="C45" s="52"/>
      <c r="D45" s="28"/>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52"/>
    </row>
    <row r="46" spans="1:42" ht="6" customHeight="1" x14ac:dyDescent="0.2">
      <c r="A46" s="212"/>
      <c r="B46" s="230"/>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row>
  </sheetData>
  <sheetProtection formatCells="0" formatRows="0" insertRows="0" deleteRows="0"/>
  <mergeCells count="21">
    <mergeCell ref="E33:G35"/>
    <mergeCell ref="E24:G26"/>
    <mergeCell ref="K42:AO44"/>
    <mergeCell ref="K40:AO41"/>
    <mergeCell ref="I39:AO39"/>
    <mergeCell ref="H32:AO37"/>
    <mergeCell ref="K30:AO30"/>
    <mergeCell ref="K29:AO29"/>
    <mergeCell ref="K28:AO28"/>
    <mergeCell ref="I27:AO27"/>
    <mergeCell ref="H25:AO25"/>
    <mergeCell ref="E21:AO23"/>
    <mergeCell ref="A1:AP1"/>
    <mergeCell ref="E8:G10"/>
    <mergeCell ref="X8:Z10"/>
    <mergeCell ref="E18:AO20"/>
    <mergeCell ref="E4:U4"/>
    <mergeCell ref="AA8:AO11"/>
    <mergeCell ref="H8:U11"/>
    <mergeCell ref="K6:Q6"/>
    <mergeCell ref="AB6:AJ6"/>
  </mergeCells>
  <printOptions horizontalCentered="1"/>
  <pageMargins left="0.5" right="0.5" top="0.5" bottom="0.5" header="0.3" footer="0.3"/>
  <pageSetup paperSize="9" scale="98" orientation="portrait" r:id="rId1"/>
  <headerFooter>
    <oddFooter>&amp;CW-&amp;P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theme="9"/>
  </sheetPr>
  <dimension ref="A1:AS76"/>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77734375" style="125" customWidth="1"/>
    <col min="3" max="4" width="1.77734375" customWidth="1"/>
    <col min="14" max="15" width="2.77734375" customWidth="1"/>
    <col min="21" max="22" width="1.77734375" customWidth="1"/>
    <col min="25" max="26" width="2.77734375" customWidth="1"/>
    <col min="36" max="37" width="2.77734375" customWidth="1"/>
    <col min="39" max="41" width="1.77734375" customWidth="1"/>
    <col min="42" max="42" width="4.77734375" customWidth="1"/>
    <col min="43" max="43" width="1.77734375" customWidth="1"/>
  </cols>
  <sheetData>
    <row r="1" spans="1:43" ht="10.5" x14ac:dyDescent="0.2">
      <c r="A1" s="672" t="s">
        <v>370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row>
    <row r="2" spans="1:43" ht="6" customHeight="1" x14ac:dyDescent="0.2">
      <c r="A2" s="232"/>
      <c r="B2" s="328"/>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M2" s="27"/>
    </row>
    <row r="3" spans="1:43" ht="10.5" thickBot="1" x14ac:dyDescent="0.25">
      <c r="A3" s="137"/>
      <c r="B3" s="349" t="s">
        <v>59</v>
      </c>
      <c r="C3" s="138"/>
      <c r="D3" s="139"/>
      <c r="E3" s="719" t="s">
        <v>60</v>
      </c>
      <c r="F3" s="719"/>
      <c r="G3" s="719"/>
      <c r="H3" s="719"/>
      <c r="I3" s="719"/>
      <c r="J3" s="719"/>
      <c r="K3" s="719"/>
      <c r="L3" s="719"/>
      <c r="M3" s="719"/>
      <c r="N3" s="719"/>
      <c r="O3" s="719"/>
      <c r="P3" s="719"/>
      <c r="Q3" s="719"/>
      <c r="R3" s="719"/>
      <c r="S3" s="719"/>
      <c r="T3" s="719"/>
      <c r="U3" s="138"/>
      <c r="V3" s="139"/>
      <c r="W3" s="719" t="s">
        <v>61</v>
      </c>
      <c r="X3" s="719"/>
      <c r="Y3" s="719"/>
      <c r="Z3" s="719"/>
      <c r="AA3" s="719"/>
      <c r="AB3" s="719"/>
      <c r="AC3" s="719"/>
      <c r="AD3" s="719"/>
      <c r="AE3" s="719"/>
      <c r="AF3" s="719"/>
      <c r="AG3" s="719"/>
      <c r="AH3" s="719"/>
      <c r="AI3" s="719"/>
      <c r="AJ3" s="719"/>
      <c r="AK3" s="719"/>
      <c r="AL3" s="719"/>
      <c r="AM3" s="138"/>
      <c r="AN3" s="139"/>
      <c r="AO3" s="719" t="s">
        <v>62</v>
      </c>
      <c r="AP3" s="719"/>
      <c r="AQ3" s="137"/>
    </row>
    <row r="4" spans="1:43" ht="6" customHeight="1" x14ac:dyDescent="0.2">
      <c r="A4" s="96"/>
      <c r="B4" s="97"/>
      <c r="C4" s="98"/>
      <c r="D4" s="99"/>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00"/>
      <c r="AO4" s="1"/>
      <c r="AP4" s="1"/>
      <c r="AQ4" s="101"/>
    </row>
    <row r="5" spans="1:43" ht="10.4" customHeight="1" x14ac:dyDescent="0.2">
      <c r="A5" s="102"/>
      <c r="B5" s="328">
        <v>316</v>
      </c>
      <c r="C5" s="334"/>
      <c r="D5" s="55"/>
      <c r="E5" s="645" t="s">
        <v>358</v>
      </c>
      <c r="F5" s="645"/>
      <c r="G5" s="645"/>
      <c r="H5" s="645"/>
      <c r="I5" s="645"/>
      <c r="J5" s="645"/>
      <c r="K5" s="645"/>
      <c r="L5" s="645"/>
      <c r="M5" s="333"/>
      <c r="N5" s="333"/>
      <c r="O5" s="333"/>
      <c r="P5" s="333"/>
      <c r="Q5" s="333"/>
      <c r="R5" s="333"/>
      <c r="S5" s="333"/>
      <c r="T5" s="333"/>
      <c r="U5" s="333"/>
      <c r="V5" s="333"/>
      <c r="W5" s="232"/>
      <c r="X5" s="232"/>
      <c r="Y5" s="232"/>
      <c r="Z5" s="232"/>
      <c r="AA5" s="232"/>
      <c r="AB5" s="232"/>
      <c r="AC5" s="232"/>
      <c r="AD5" s="232"/>
      <c r="AE5" s="232"/>
      <c r="AF5" s="232"/>
      <c r="AG5" s="232"/>
      <c r="AH5" s="232"/>
      <c r="AI5" s="232"/>
      <c r="AJ5" s="232"/>
      <c r="AK5" s="232"/>
      <c r="AL5" s="232"/>
      <c r="AM5" s="232"/>
      <c r="AN5" s="88"/>
      <c r="AO5" s="232"/>
      <c r="AP5" s="232"/>
      <c r="AQ5" s="103"/>
    </row>
    <row r="6" spans="1:43" ht="6" customHeight="1" x14ac:dyDescent="0.2">
      <c r="A6" s="102"/>
      <c r="C6" s="334"/>
      <c r="D6" s="55"/>
      <c r="E6" s="232"/>
      <c r="F6" s="232"/>
      <c r="G6" s="232"/>
      <c r="H6" s="232"/>
      <c r="I6" s="232"/>
      <c r="J6" s="232"/>
      <c r="K6" s="232"/>
      <c r="L6" s="232"/>
      <c r="M6" s="232"/>
      <c r="N6" s="232"/>
      <c r="O6" s="232"/>
      <c r="P6" s="232"/>
      <c r="Q6" s="232"/>
      <c r="R6" s="232"/>
      <c r="S6" s="232"/>
      <c r="T6" s="232"/>
      <c r="U6" s="232"/>
      <c r="V6" s="232"/>
      <c r="W6" s="232"/>
      <c r="X6" s="232"/>
      <c r="Y6" s="232"/>
      <c r="AA6" s="232"/>
      <c r="AB6" s="232"/>
      <c r="AC6" s="232"/>
      <c r="AD6" s="232"/>
      <c r="AE6" s="232"/>
      <c r="AF6" s="232"/>
      <c r="AG6" s="232"/>
      <c r="AH6" s="232"/>
      <c r="AI6" s="232"/>
      <c r="AJ6" s="232"/>
      <c r="AK6" s="232"/>
      <c r="AO6" s="232"/>
      <c r="AP6" s="232"/>
      <c r="AQ6" s="103"/>
    </row>
    <row r="7" spans="1:43" x14ac:dyDescent="0.2">
      <c r="A7" s="102"/>
      <c r="B7" s="93" t="s">
        <v>359</v>
      </c>
      <c r="C7" s="334"/>
      <c r="D7" s="55"/>
      <c r="E7" s="232"/>
      <c r="F7" s="232"/>
      <c r="H7" s="232"/>
      <c r="I7" s="232"/>
      <c r="J7" s="232"/>
      <c r="K7" s="232"/>
      <c r="L7" s="721" t="str">
        <f>"YEAR IS " &amp; FIVE_YRS_BEFORE_SRVY &amp; "-" &amp; FW_YR</f>
        <v>YEAR IS 2015-2020</v>
      </c>
      <c r="M7" s="721"/>
      <c r="N7" s="721"/>
      <c r="O7" s="721"/>
      <c r="P7" s="721"/>
      <c r="Q7" s="721"/>
      <c r="R7" s="721"/>
      <c r="S7" s="88"/>
      <c r="U7" s="232"/>
      <c r="V7" s="232"/>
      <c r="W7" s="209"/>
      <c r="Y7" s="232"/>
      <c r="Z7" s="386" t="str">
        <f>"YEAR IS " &amp; FW_YR-6 &amp; " OR EARLIER"</f>
        <v>YEAR IS 2014 OR EARLIER</v>
      </c>
      <c r="AA7" s="232"/>
      <c r="AB7" s="232"/>
      <c r="AC7" s="232"/>
      <c r="AE7" s="386"/>
      <c r="AF7" s="386"/>
      <c r="AG7" s="386"/>
      <c r="AH7" s="386"/>
      <c r="AI7" s="386"/>
      <c r="AJ7" s="386"/>
      <c r="AK7" s="386"/>
      <c r="AL7" s="386"/>
      <c r="AM7" s="88"/>
      <c r="AN7" s="232"/>
      <c r="AO7" s="232"/>
      <c r="AP7" s="232"/>
      <c r="AQ7" s="103"/>
    </row>
    <row r="8" spans="1:43" ht="6" customHeight="1" x14ac:dyDescent="0.2">
      <c r="A8" s="102"/>
      <c r="B8" s="328"/>
      <c r="C8" s="334"/>
      <c r="D8" s="55"/>
      <c r="E8" s="232"/>
      <c r="F8" s="232"/>
      <c r="G8" s="232"/>
      <c r="H8" s="232"/>
      <c r="I8" s="232"/>
      <c r="J8" s="232"/>
      <c r="K8" s="232"/>
      <c r="L8" s="232"/>
      <c r="M8" s="232"/>
      <c r="N8" s="232"/>
      <c r="O8" s="232"/>
      <c r="P8" s="232"/>
      <c r="Q8" s="232"/>
      <c r="R8" s="232"/>
      <c r="S8" s="232"/>
      <c r="T8" s="232"/>
      <c r="U8" s="232"/>
      <c r="V8" s="232"/>
      <c r="W8" s="209"/>
      <c r="AQ8" s="210"/>
    </row>
    <row r="9" spans="1:43" ht="11.25" customHeight="1" x14ac:dyDescent="0.2">
      <c r="A9" s="102"/>
      <c r="B9" s="328"/>
      <c r="C9" s="334"/>
      <c r="D9" s="55"/>
      <c r="E9" s="714" t="s">
        <v>209</v>
      </c>
      <c r="F9" s="714"/>
      <c r="G9" s="714"/>
      <c r="H9" s="645" t="s">
        <v>360</v>
      </c>
      <c r="I9" s="645"/>
      <c r="J9" s="645"/>
      <c r="K9" s="645"/>
      <c r="L9" s="645"/>
      <c r="M9" s="645"/>
      <c r="N9" s="645"/>
      <c r="O9" s="645"/>
      <c r="P9" s="645"/>
      <c r="Q9" s="645"/>
      <c r="R9" s="645"/>
      <c r="S9" s="645"/>
      <c r="T9" s="645"/>
      <c r="U9" s="645"/>
      <c r="V9" s="645"/>
      <c r="W9" s="209"/>
      <c r="Y9" s="714" t="s">
        <v>209</v>
      </c>
      <c r="Z9" s="714"/>
      <c r="AA9" s="714"/>
      <c r="AB9" s="347"/>
      <c r="AC9" s="676" t="str">
        <f>"ENTER CODE FOR METHOD USED IN MONTH OF INTERVIEW IN THE CALENDAR AND EACH MONTH BACK TO JANUARY " &amp; FIVE_YRS_BEFORE_SRVY &amp; " ."</f>
        <v>ENTER CODE FOR METHOD USED IN MONTH OF INTERVIEW IN THE CALENDAR AND EACH MONTH BACK TO JANUARY 2015 .</v>
      </c>
      <c r="AD9" s="676"/>
      <c r="AE9" s="676"/>
      <c r="AF9" s="676"/>
      <c r="AG9" s="676"/>
      <c r="AH9" s="676"/>
      <c r="AI9" s="676"/>
      <c r="AJ9" s="676"/>
      <c r="AK9" s="676"/>
      <c r="AL9" s="676"/>
      <c r="AM9" s="676"/>
      <c r="AN9" s="676"/>
      <c r="AO9" s="676"/>
      <c r="AP9" s="676"/>
      <c r="AQ9" s="318"/>
    </row>
    <row r="10" spans="1:43" ht="11.25" customHeight="1" x14ac:dyDescent="0.2">
      <c r="A10" s="102"/>
      <c r="B10" s="328"/>
      <c r="C10" s="334"/>
      <c r="D10" s="55"/>
      <c r="E10" s="714"/>
      <c r="F10" s="714"/>
      <c r="G10" s="714"/>
      <c r="H10" s="645"/>
      <c r="I10" s="645"/>
      <c r="J10" s="645"/>
      <c r="K10" s="645"/>
      <c r="L10" s="645"/>
      <c r="M10" s="645"/>
      <c r="N10" s="645"/>
      <c r="O10" s="645"/>
      <c r="P10" s="645"/>
      <c r="Q10" s="645"/>
      <c r="R10" s="645"/>
      <c r="S10" s="645"/>
      <c r="T10" s="645"/>
      <c r="U10" s="645"/>
      <c r="V10" s="645"/>
      <c r="W10" s="209"/>
      <c r="Y10" s="714"/>
      <c r="Z10" s="714"/>
      <c r="AA10" s="714"/>
      <c r="AB10" s="347"/>
      <c r="AC10" s="676"/>
      <c r="AD10" s="676"/>
      <c r="AE10" s="676"/>
      <c r="AF10" s="676"/>
      <c r="AG10" s="676"/>
      <c r="AH10" s="676"/>
      <c r="AI10" s="676"/>
      <c r="AJ10" s="676"/>
      <c r="AK10" s="676"/>
      <c r="AL10" s="676"/>
      <c r="AM10" s="676"/>
      <c r="AN10" s="676"/>
      <c r="AO10" s="676"/>
      <c r="AP10" s="676"/>
      <c r="AQ10" s="318"/>
    </row>
    <row r="11" spans="1:43" ht="11.25" customHeight="1" x14ac:dyDescent="0.2">
      <c r="A11" s="102"/>
      <c r="B11" s="328"/>
      <c r="C11" s="334"/>
      <c r="D11" s="55"/>
      <c r="E11" s="714"/>
      <c r="F11" s="714"/>
      <c r="G11" s="714"/>
      <c r="H11" s="645"/>
      <c r="I11" s="645"/>
      <c r="J11" s="645"/>
      <c r="K11" s="645"/>
      <c r="L11" s="645"/>
      <c r="M11" s="645"/>
      <c r="N11" s="645"/>
      <c r="O11" s="645"/>
      <c r="P11" s="645"/>
      <c r="Q11" s="645"/>
      <c r="R11" s="645"/>
      <c r="S11" s="645"/>
      <c r="T11" s="645"/>
      <c r="U11" s="645"/>
      <c r="V11" s="645"/>
      <c r="W11" s="209"/>
      <c r="Y11" s="714"/>
      <c r="Z11" s="714"/>
      <c r="AA11" s="714"/>
      <c r="AB11" s="347"/>
      <c r="AC11" s="676"/>
      <c r="AD11" s="676"/>
      <c r="AE11" s="676"/>
      <c r="AF11" s="676"/>
      <c r="AG11" s="676"/>
      <c r="AH11" s="676"/>
      <c r="AI11" s="676"/>
      <c r="AJ11" s="676"/>
      <c r="AK11" s="676"/>
      <c r="AL11" s="676"/>
      <c r="AM11" s="676"/>
      <c r="AN11" s="676"/>
      <c r="AO11" s="676"/>
      <c r="AP11" s="676"/>
      <c r="AQ11" s="318"/>
    </row>
    <row r="12" spans="1:43" ht="11.25" customHeight="1" x14ac:dyDescent="0.2">
      <c r="A12" s="102"/>
      <c r="B12" s="328"/>
      <c r="C12" s="334"/>
      <c r="D12" s="55"/>
      <c r="E12" s="714"/>
      <c r="F12" s="714"/>
      <c r="G12" s="714"/>
      <c r="H12" s="645"/>
      <c r="I12" s="645"/>
      <c r="J12" s="645"/>
      <c r="K12" s="645"/>
      <c r="L12" s="645"/>
      <c r="M12" s="645"/>
      <c r="N12" s="645"/>
      <c r="O12" s="645"/>
      <c r="P12" s="645"/>
      <c r="Q12" s="645"/>
      <c r="R12" s="645"/>
      <c r="S12" s="645"/>
      <c r="T12" s="645"/>
      <c r="U12" s="645"/>
      <c r="V12" s="645"/>
      <c r="W12" s="209"/>
      <c r="Y12" s="714"/>
      <c r="Z12" s="714"/>
      <c r="AA12" s="714"/>
      <c r="AB12" s="347"/>
      <c r="AC12" s="676"/>
      <c r="AD12" s="676"/>
      <c r="AE12" s="676"/>
      <c r="AF12" s="676"/>
      <c r="AG12" s="676"/>
      <c r="AH12" s="676"/>
      <c r="AI12" s="676"/>
      <c r="AJ12" s="676"/>
      <c r="AK12" s="676"/>
      <c r="AL12" s="676"/>
      <c r="AM12" s="676"/>
      <c r="AN12" s="676"/>
      <c r="AO12" s="676"/>
      <c r="AP12" s="676"/>
      <c r="AQ12" s="318"/>
    </row>
    <row r="13" spans="1:43" ht="6" customHeight="1" x14ac:dyDescent="0.2">
      <c r="A13" s="102"/>
      <c r="B13" s="328"/>
      <c r="C13" s="334"/>
      <c r="D13" s="55"/>
      <c r="E13" s="232"/>
      <c r="F13" s="232"/>
      <c r="G13" s="232"/>
      <c r="H13" s="333"/>
      <c r="I13" s="333"/>
      <c r="J13" s="333"/>
      <c r="K13" s="333"/>
      <c r="L13" s="333"/>
      <c r="M13" s="333"/>
      <c r="N13" s="333"/>
      <c r="O13" s="333"/>
      <c r="P13" s="333"/>
      <c r="Q13" s="333"/>
      <c r="R13" s="333"/>
      <c r="S13" s="333"/>
      <c r="T13" s="333"/>
      <c r="U13" s="333"/>
      <c r="V13" s="333"/>
      <c r="W13" s="209"/>
      <c r="Y13" s="232"/>
      <c r="Z13" s="232"/>
      <c r="AA13" s="232"/>
      <c r="AB13" s="232"/>
      <c r="AC13" s="333"/>
      <c r="AD13" s="333"/>
      <c r="AE13" s="333"/>
      <c r="AF13" s="333"/>
      <c r="AG13" s="333"/>
      <c r="AH13" s="333"/>
      <c r="AI13" s="333"/>
      <c r="AJ13" s="333"/>
      <c r="AK13" s="333"/>
      <c r="AL13" s="333"/>
      <c r="AM13" s="333"/>
      <c r="AN13" s="333"/>
      <c r="AO13" s="333"/>
      <c r="AP13" s="333"/>
      <c r="AQ13" s="319"/>
    </row>
    <row r="14" spans="1:43" x14ac:dyDescent="0.2">
      <c r="A14" s="102"/>
      <c r="B14" s="328"/>
      <c r="C14" s="334"/>
      <c r="D14" s="55"/>
      <c r="E14" s="232"/>
      <c r="F14" s="232"/>
      <c r="G14" s="232"/>
      <c r="H14" s="333"/>
      <c r="I14" s="333"/>
      <c r="J14" s="333"/>
      <c r="K14" s="333"/>
      <c r="L14" s="333"/>
      <c r="M14" s="333"/>
      <c r="N14" s="232" t="s">
        <v>361</v>
      </c>
      <c r="O14" s="333"/>
      <c r="P14" s="333"/>
      <c r="Q14" s="333"/>
      <c r="R14" s="333"/>
      <c r="S14" s="333"/>
      <c r="T14" s="333"/>
      <c r="U14" s="333"/>
      <c r="V14" s="333"/>
      <c r="W14" s="112"/>
      <c r="Y14" s="232"/>
      <c r="Z14" s="232"/>
      <c r="AA14" s="232"/>
      <c r="AB14" s="232"/>
      <c r="AC14" s="232"/>
      <c r="AF14" s="232"/>
      <c r="AG14" s="232"/>
      <c r="AI14" s="232"/>
      <c r="AJ14" s="232"/>
      <c r="AK14" s="232"/>
      <c r="AL14" s="88" t="s">
        <v>362</v>
      </c>
      <c r="AM14" s="88"/>
      <c r="AN14" s="232"/>
      <c r="AO14" s="88"/>
      <c r="AP14" s="232"/>
      <c r="AQ14" s="103"/>
    </row>
    <row r="15" spans="1:43" x14ac:dyDescent="0.2">
      <c r="A15" s="102"/>
      <c r="B15" s="328"/>
      <c r="C15" s="334"/>
      <c r="D15" s="55"/>
      <c r="E15" s="232"/>
      <c r="F15" s="232"/>
      <c r="G15" s="232"/>
      <c r="H15" s="232"/>
      <c r="I15" s="232"/>
      <c r="J15" s="232"/>
      <c r="K15" s="232"/>
      <c r="L15" s="232"/>
      <c r="M15" s="232"/>
      <c r="O15" s="232"/>
      <c r="Q15" s="232"/>
      <c r="R15" s="232"/>
      <c r="S15" s="232"/>
      <c r="T15" s="232"/>
      <c r="U15" s="232"/>
      <c r="V15" s="232"/>
      <c r="W15" s="112"/>
      <c r="AQ15" s="210"/>
    </row>
    <row r="16" spans="1:43" x14ac:dyDescent="0.2">
      <c r="A16" s="102"/>
      <c r="B16" s="328"/>
      <c r="C16" s="334"/>
      <c r="D16" s="55"/>
      <c r="E16" s="232"/>
      <c r="F16" s="232"/>
      <c r="G16" s="232"/>
      <c r="H16" s="232"/>
      <c r="I16" s="232"/>
      <c r="J16" s="232"/>
      <c r="K16" s="232"/>
      <c r="L16" s="232"/>
      <c r="M16" s="232"/>
      <c r="N16" s="232"/>
      <c r="O16" s="232"/>
      <c r="P16" s="232"/>
      <c r="Q16" s="232"/>
      <c r="R16" s="232"/>
      <c r="S16" s="232"/>
      <c r="T16" s="232"/>
      <c r="U16" s="232"/>
      <c r="V16" s="232"/>
      <c r="W16" s="112"/>
      <c r="X16" s="232"/>
      <c r="Y16" s="232"/>
      <c r="Z16" s="232"/>
      <c r="AA16" s="232"/>
      <c r="AB16" s="232"/>
      <c r="AC16" s="232"/>
      <c r="AD16" s="232"/>
      <c r="AE16" s="232"/>
      <c r="AF16" s="232"/>
      <c r="AG16" s="232"/>
      <c r="AH16" s="232"/>
      <c r="AI16" s="232"/>
      <c r="AJ16" s="232"/>
      <c r="AK16" s="89" t="s">
        <v>363</v>
      </c>
      <c r="AL16" s="232"/>
      <c r="AM16" s="232"/>
      <c r="AN16" s="88"/>
      <c r="AO16" s="232"/>
      <c r="AP16" s="232"/>
      <c r="AQ16" s="103"/>
    </row>
    <row r="17" spans="1:43" ht="6" customHeight="1" thickBot="1" x14ac:dyDescent="0.25">
      <c r="A17" s="104"/>
      <c r="B17" s="332"/>
      <c r="C17" s="86"/>
      <c r="D17" s="87"/>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105"/>
      <c r="AO17" s="85"/>
      <c r="AP17" s="85"/>
      <c r="AQ17" s="106"/>
    </row>
    <row r="18" spans="1:43" ht="6" customHeight="1" x14ac:dyDescent="0.2">
      <c r="A18" s="96"/>
      <c r="B18" s="97"/>
      <c r="C18" s="98"/>
      <c r="D18" s="99"/>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01"/>
    </row>
    <row r="19" spans="1:43" ht="10.4" customHeight="1" x14ac:dyDescent="0.2">
      <c r="A19" s="102"/>
      <c r="B19" s="328">
        <v>317</v>
      </c>
      <c r="C19" s="334"/>
      <c r="D19" s="55"/>
      <c r="E19" s="676" t="str">
        <f ca="1">VLOOKUP(INDIRECT(ADDRESS(ROW(),COLUMN()-3)),Language_Translations,MATCH(Language_Selected,Language_Options,0),FALSE)</f>
        <v>I would like to ask you some questions about the times you or your partner may have used a method to avoid getting pregnant during the last few years.</v>
      </c>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318"/>
    </row>
    <row r="20" spans="1:43" x14ac:dyDescent="0.2">
      <c r="A20" s="102"/>
      <c r="B20" s="93" t="s">
        <v>359</v>
      </c>
      <c r="C20" s="334"/>
      <c r="D20" s="55"/>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318"/>
    </row>
    <row r="21" spans="1:43" ht="10.4" customHeight="1" x14ac:dyDescent="0.2">
      <c r="A21" s="387"/>
      <c r="B21" s="328"/>
      <c r="C21" s="334"/>
      <c r="D21" s="55"/>
      <c r="E21" s="714" t="s">
        <v>209</v>
      </c>
      <c r="F21" s="714"/>
      <c r="G21" s="714"/>
      <c r="H21" s="676" t="str">
        <f>"USE CALENDAR TO PROBE FOR EARLIER PERIODS OF USE AND NONUSE, STARTING WITH MOST RECENT USE, BACK TO JANUARY " &amp; FIVE_YRS_BEFORE_SRVY &amp; ". USE NAMES OF CHILDREN, DATES OF BIRTH, AND PERIODS OF PREGNANCY AS REFERENCE POINTS."</f>
        <v>USE CALENDAR TO PROBE FOR EARLIER PERIODS OF USE AND NONUSE, STARTING WITH MOST RECENT USE, BACK TO JANUARY 2015. USE NAMES OF CHILDREN, DATES OF BIRTH, AND PERIODS OF PREGNANCY AS REFERENCE POINTS.</v>
      </c>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676"/>
      <c r="AP21" s="676"/>
      <c r="AQ21" s="318"/>
    </row>
    <row r="22" spans="1:43" x14ac:dyDescent="0.2">
      <c r="A22" s="102"/>
      <c r="B22" s="328"/>
      <c r="C22" s="334"/>
      <c r="D22" s="55"/>
      <c r="E22" s="714"/>
      <c r="F22" s="714"/>
      <c r="G22" s="714"/>
      <c r="H22" s="676"/>
      <c r="I22" s="676"/>
      <c r="J22" s="676"/>
      <c r="K22" s="676"/>
      <c r="L22" s="676"/>
      <c r="M22" s="676"/>
      <c r="N22" s="676"/>
      <c r="O22" s="676"/>
      <c r="P22" s="676"/>
      <c r="Q22" s="676"/>
      <c r="R22" s="676"/>
      <c r="S22" s="676"/>
      <c r="T22" s="676"/>
      <c r="U22" s="676"/>
      <c r="V22" s="676"/>
      <c r="W22" s="676"/>
      <c r="X22" s="676"/>
      <c r="Y22" s="676"/>
      <c r="Z22" s="676"/>
      <c r="AA22" s="676"/>
      <c r="AB22" s="676"/>
      <c r="AC22" s="676"/>
      <c r="AD22" s="676"/>
      <c r="AE22" s="676"/>
      <c r="AF22" s="676"/>
      <c r="AG22" s="676"/>
      <c r="AH22" s="676"/>
      <c r="AI22" s="676"/>
      <c r="AJ22" s="676"/>
      <c r="AK22" s="676"/>
      <c r="AL22" s="676"/>
      <c r="AM22" s="676"/>
      <c r="AN22" s="676"/>
      <c r="AO22" s="676"/>
      <c r="AP22" s="676"/>
      <c r="AQ22" s="318"/>
    </row>
    <row r="23" spans="1:43" x14ac:dyDescent="0.2">
      <c r="A23" s="102"/>
      <c r="B23" s="328"/>
      <c r="C23" s="334"/>
      <c r="D23" s="55"/>
      <c r="E23" s="714"/>
      <c r="F23" s="714"/>
      <c r="G23" s="714"/>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6"/>
      <c r="AI23" s="676"/>
      <c r="AJ23" s="676"/>
      <c r="AK23" s="676"/>
      <c r="AL23" s="676"/>
      <c r="AM23" s="676"/>
      <c r="AN23" s="676"/>
      <c r="AO23" s="676"/>
      <c r="AP23" s="676"/>
      <c r="AQ23" s="318"/>
    </row>
    <row r="24" spans="1:43" ht="6" customHeight="1" thickBot="1" x14ac:dyDescent="0.25">
      <c r="A24" s="104"/>
      <c r="B24" s="332"/>
      <c r="C24" s="86"/>
      <c r="D24" s="87"/>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106"/>
    </row>
    <row r="25" spans="1:43" ht="6" customHeight="1" x14ac:dyDescent="0.2">
      <c r="A25" s="1"/>
      <c r="B25" s="97"/>
      <c r="C25" s="98"/>
      <c r="D25" s="99"/>
      <c r="E25" s="1"/>
      <c r="F25" s="1"/>
      <c r="G25" s="1"/>
      <c r="H25" s="1"/>
      <c r="I25" s="1"/>
      <c r="J25" s="1"/>
      <c r="K25" s="1"/>
      <c r="L25" s="1"/>
      <c r="M25" s="1"/>
      <c r="N25" s="1"/>
      <c r="O25" s="1"/>
      <c r="P25" s="1"/>
      <c r="Q25" s="1"/>
      <c r="R25" s="1"/>
      <c r="S25" s="1"/>
      <c r="T25" s="1"/>
      <c r="U25" s="98"/>
      <c r="V25" s="99"/>
      <c r="W25" s="1"/>
      <c r="X25" s="1"/>
      <c r="Y25" s="1"/>
      <c r="Z25" s="1"/>
      <c r="AA25" s="1"/>
      <c r="AB25" s="1"/>
      <c r="AC25" s="1"/>
      <c r="AD25" s="1"/>
      <c r="AE25" s="1"/>
      <c r="AF25" s="1"/>
      <c r="AG25" s="1"/>
      <c r="AH25" s="1"/>
      <c r="AI25" s="1"/>
      <c r="AJ25" s="1"/>
      <c r="AK25" s="1"/>
      <c r="AL25" s="1"/>
      <c r="AM25" s="98"/>
      <c r="AN25" s="1"/>
      <c r="AO25" s="1"/>
      <c r="AP25" s="1"/>
      <c r="AQ25" s="1"/>
    </row>
    <row r="26" spans="1:43" ht="10.4" customHeight="1" x14ac:dyDescent="0.2">
      <c r="A26" s="232"/>
      <c r="B26" s="328" t="s">
        <v>371</v>
      </c>
      <c r="C26" s="334"/>
      <c r="D26" s="55"/>
      <c r="E26" s="645" t="s">
        <v>372</v>
      </c>
      <c r="F26" s="645"/>
      <c r="G26" s="645"/>
      <c r="H26" s="645"/>
      <c r="I26" s="645"/>
      <c r="J26" s="645"/>
      <c r="K26" s="645"/>
      <c r="L26" s="645"/>
      <c r="M26" s="645"/>
      <c r="N26" s="645"/>
      <c r="O26" s="645"/>
      <c r="P26" s="645"/>
      <c r="Q26" s="645"/>
      <c r="R26" s="645"/>
      <c r="S26" s="645"/>
      <c r="T26" s="645"/>
      <c r="U26" s="334"/>
      <c r="V26" s="55"/>
      <c r="X26" s="232"/>
      <c r="Y26" s="232"/>
      <c r="Z26" s="232"/>
      <c r="AA26" s="232"/>
      <c r="AB26" s="232"/>
      <c r="AC26" s="232"/>
      <c r="AD26" s="232"/>
      <c r="AE26" s="232"/>
      <c r="AF26" s="232"/>
      <c r="AG26" s="232"/>
      <c r="AH26" s="334"/>
      <c r="AI26" s="18"/>
      <c r="AJ26" s="18"/>
      <c r="AK26" s="29"/>
      <c r="AL26" s="50"/>
      <c r="AM26" s="122"/>
    </row>
    <row r="27" spans="1:43" x14ac:dyDescent="0.2">
      <c r="A27" s="232"/>
      <c r="B27" s="328"/>
      <c r="C27" s="334"/>
      <c r="D27" s="55"/>
      <c r="E27" s="645"/>
      <c r="F27" s="645"/>
      <c r="G27" s="645"/>
      <c r="H27" s="645"/>
      <c r="I27" s="645"/>
      <c r="J27" s="645"/>
      <c r="K27" s="645"/>
      <c r="L27" s="645"/>
      <c r="M27" s="645"/>
      <c r="N27" s="645"/>
      <c r="O27" s="645"/>
      <c r="P27" s="645"/>
      <c r="Q27" s="645"/>
      <c r="R27" s="645"/>
      <c r="S27" s="645"/>
      <c r="T27" s="645"/>
      <c r="U27" s="334"/>
      <c r="V27" s="55"/>
      <c r="W27" s="232" t="s">
        <v>16</v>
      </c>
      <c r="X27" s="232"/>
      <c r="Z27" s="51" t="s">
        <v>9</v>
      </c>
      <c r="AA27" s="111"/>
      <c r="AB27" s="51"/>
      <c r="AC27" s="51"/>
      <c r="AD27" s="51"/>
      <c r="AE27" s="51"/>
      <c r="AF27" s="51"/>
      <c r="AG27" s="51"/>
      <c r="AH27" s="388"/>
      <c r="AI27" s="91"/>
      <c r="AJ27" s="91"/>
      <c r="AK27" s="28"/>
      <c r="AL27" s="52"/>
      <c r="AM27" s="122"/>
    </row>
    <row r="28" spans="1:43" ht="6" customHeight="1" x14ac:dyDescent="0.2">
      <c r="A28" s="232"/>
      <c r="B28" s="328"/>
      <c r="C28" s="334"/>
      <c r="D28" s="55"/>
      <c r="E28" s="645"/>
      <c r="F28" s="645"/>
      <c r="G28" s="645"/>
      <c r="H28" s="645"/>
      <c r="I28" s="645"/>
      <c r="J28" s="645"/>
      <c r="K28" s="645"/>
      <c r="L28" s="645"/>
      <c r="M28" s="645"/>
      <c r="N28" s="645"/>
      <c r="O28" s="645"/>
      <c r="P28" s="645"/>
      <c r="Q28" s="645"/>
      <c r="R28" s="645"/>
      <c r="S28" s="645"/>
      <c r="T28" s="645"/>
      <c r="U28" s="334"/>
      <c r="V28" s="55"/>
      <c r="X28" s="232"/>
      <c r="Y28" s="232"/>
      <c r="Z28" s="232"/>
      <c r="AA28" s="232"/>
      <c r="AB28" s="232"/>
      <c r="AC28" s="232"/>
      <c r="AD28" s="232"/>
      <c r="AE28" s="91"/>
      <c r="AF28" s="91"/>
      <c r="AG28" s="91"/>
      <c r="AH28" s="91"/>
      <c r="AI28" s="389"/>
      <c r="AJ28" s="389"/>
      <c r="AK28" s="389"/>
      <c r="AL28" s="389"/>
      <c r="AM28" s="122"/>
    </row>
    <row r="29" spans="1:43" x14ac:dyDescent="0.2">
      <c r="A29" s="232"/>
      <c r="B29" s="328"/>
      <c r="C29" s="334"/>
      <c r="D29" s="55"/>
      <c r="E29" s="333"/>
      <c r="F29" s="333"/>
      <c r="G29" s="333"/>
      <c r="H29" s="333"/>
      <c r="I29" s="333"/>
      <c r="J29" s="333"/>
      <c r="K29" s="333"/>
      <c r="L29" s="333"/>
      <c r="M29" s="333"/>
      <c r="N29" s="333"/>
      <c r="O29" s="333"/>
      <c r="P29" s="333"/>
      <c r="Q29" s="333"/>
      <c r="R29" s="333"/>
      <c r="S29" s="333"/>
      <c r="T29" s="333"/>
      <c r="U29" s="334"/>
      <c r="V29" s="55"/>
      <c r="X29" s="232"/>
      <c r="Y29" s="232"/>
      <c r="Z29" s="232"/>
      <c r="AA29" s="232"/>
      <c r="AB29" s="232"/>
      <c r="AC29" s="232"/>
      <c r="AD29" s="334"/>
      <c r="AE29" s="18"/>
      <c r="AF29" s="50"/>
      <c r="AG29" s="18"/>
      <c r="AH29" s="50"/>
      <c r="AI29" s="18"/>
      <c r="AJ29" s="50"/>
      <c r="AK29" s="18"/>
      <c r="AL29" s="50"/>
      <c r="AM29" s="122"/>
    </row>
    <row r="30" spans="1:43" x14ac:dyDescent="0.2">
      <c r="A30" s="232"/>
      <c r="B30" s="328"/>
      <c r="C30" s="334"/>
      <c r="D30" s="55"/>
      <c r="E30" s="333"/>
      <c r="F30" s="333"/>
      <c r="G30" s="333"/>
      <c r="H30" s="333"/>
      <c r="I30" s="333"/>
      <c r="J30" s="333"/>
      <c r="K30" s="333"/>
      <c r="L30" s="333"/>
      <c r="M30" s="333"/>
      <c r="N30" s="333"/>
      <c r="O30" s="333"/>
      <c r="P30" s="333"/>
      <c r="Q30" s="333"/>
      <c r="R30" s="333"/>
      <c r="S30" s="333"/>
      <c r="T30" s="333"/>
      <c r="U30" s="334"/>
      <c r="V30" s="55"/>
      <c r="W30" s="2" t="s">
        <v>17</v>
      </c>
      <c r="X30" s="232"/>
      <c r="Y30" s="232"/>
      <c r="Z30" s="51" t="s">
        <v>9</v>
      </c>
      <c r="AA30" s="111"/>
      <c r="AB30" s="51"/>
      <c r="AC30" s="51"/>
      <c r="AD30" s="388"/>
      <c r="AE30" s="91"/>
      <c r="AF30" s="52"/>
      <c r="AG30" s="91"/>
      <c r="AH30" s="52"/>
      <c r="AI30" s="91"/>
      <c r="AJ30" s="52"/>
      <c r="AK30" s="91"/>
      <c r="AL30" s="52"/>
      <c r="AM30" s="122"/>
    </row>
    <row r="31" spans="1:43" ht="6" customHeight="1" x14ac:dyDescent="0.2">
      <c r="A31" s="91"/>
      <c r="B31" s="90"/>
      <c r="C31" s="52"/>
      <c r="D31" s="28"/>
      <c r="E31" s="91"/>
      <c r="F31" s="91"/>
      <c r="G31" s="91"/>
      <c r="H31" s="91"/>
      <c r="I31" s="91"/>
      <c r="J31" s="91"/>
      <c r="K31" s="91"/>
      <c r="L31" s="91"/>
      <c r="M31" s="91"/>
      <c r="N31" s="91"/>
      <c r="O31" s="91"/>
      <c r="P31" s="91"/>
      <c r="Q31" s="91"/>
      <c r="R31" s="91"/>
      <c r="S31" s="91"/>
      <c r="T31" s="91"/>
      <c r="U31" s="52"/>
      <c r="V31" s="28"/>
      <c r="W31" s="91"/>
      <c r="X31" s="91"/>
      <c r="Y31" s="91"/>
      <c r="Z31" s="91"/>
      <c r="AA31" s="91"/>
      <c r="AB31" s="91"/>
      <c r="AC31" s="91"/>
      <c r="AD31" s="91"/>
      <c r="AE31" s="91"/>
      <c r="AF31" s="91"/>
      <c r="AG31" s="91"/>
      <c r="AH31" s="91"/>
      <c r="AI31" s="91"/>
      <c r="AJ31" s="91"/>
      <c r="AK31" s="91"/>
      <c r="AL31" s="91"/>
      <c r="AM31" s="52"/>
      <c r="AN31" s="91"/>
      <c r="AO31" s="91"/>
      <c r="AP31" s="91"/>
      <c r="AQ31" s="91"/>
    </row>
    <row r="32" spans="1:43" ht="6" customHeight="1" x14ac:dyDescent="0.2">
      <c r="A32" s="18"/>
      <c r="B32" s="326"/>
      <c r="C32" s="50"/>
      <c r="D32" s="29"/>
      <c r="E32" s="18"/>
      <c r="F32" s="18"/>
      <c r="G32" s="18"/>
      <c r="H32" s="18"/>
      <c r="I32" s="18"/>
      <c r="J32" s="18"/>
      <c r="K32" s="18"/>
      <c r="L32" s="18"/>
      <c r="M32" s="18"/>
      <c r="N32" s="18"/>
      <c r="O32" s="18"/>
      <c r="P32" s="18"/>
      <c r="Q32" s="18"/>
      <c r="R32" s="18"/>
      <c r="S32" s="18"/>
      <c r="T32" s="18"/>
      <c r="U32" s="50"/>
      <c r="V32" s="29"/>
      <c r="W32" s="18"/>
      <c r="X32" s="18"/>
      <c r="Y32" s="18"/>
      <c r="Z32" s="18"/>
      <c r="AA32" s="18"/>
      <c r="AB32" s="18"/>
      <c r="AC32" s="18"/>
      <c r="AD32" s="18"/>
      <c r="AE32" s="18"/>
      <c r="AF32" s="18"/>
      <c r="AG32" s="18"/>
      <c r="AH32" s="18"/>
      <c r="AI32" s="18"/>
      <c r="AJ32" s="18"/>
      <c r="AK32" s="18"/>
      <c r="AL32" s="26"/>
      <c r="AM32" s="50"/>
      <c r="AN32" s="18"/>
      <c r="AO32" s="18"/>
      <c r="AP32" s="18"/>
      <c r="AQ32" s="18"/>
    </row>
    <row r="33" spans="1:45" ht="10.4" customHeight="1" x14ac:dyDescent="0.2">
      <c r="A33" s="232"/>
      <c r="B33" s="328" t="s">
        <v>373</v>
      </c>
      <c r="C33" s="334"/>
      <c r="D33" s="55"/>
      <c r="E33" s="676" t="str">
        <f ca="1">VLOOKUP(INDIRECT(ADDRESS(ROW(),COLUMN()-3)),Language_Translations,MATCH(Language_Selected,Language_Options,0),FALSE)</f>
        <v>Between (EVENT) in (MONTH/YEAR) and (EVENT) in (MONTH/YEAR), did you or your partner use any method of contraception?</v>
      </c>
      <c r="F33" s="676"/>
      <c r="G33" s="676"/>
      <c r="H33" s="676"/>
      <c r="I33" s="676"/>
      <c r="J33" s="676"/>
      <c r="K33" s="676"/>
      <c r="L33" s="676"/>
      <c r="M33" s="676"/>
      <c r="N33" s="676"/>
      <c r="O33" s="676"/>
      <c r="P33" s="676"/>
      <c r="Q33" s="676"/>
      <c r="R33" s="676"/>
      <c r="S33" s="676"/>
      <c r="T33" s="676"/>
      <c r="U33" s="334"/>
      <c r="V33" s="55"/>
      <c r="AL33" s="27"/>
      <c r="AM33" s="334"/>
      <c r="AN33" s="232"/>
      <c r="AO33" s="232"/>
      <c r="AP33" s="232"/>
      <c r="AQ33" s="232"/>
    </row>
    <row r="34" spans="1:45" x14ac:dyDescent="0.2">
      <c r="A34" s="232"/>
      <c r="B34" s="328"/>
      <c r="C34" s="334"/>
      <c r="D34" s="55"/>
      <c r="E34" s="676"/>
      <c r="F34" s="676"/>
      <c r="G34" s="676"/>
      <c r="H34" s="676"/>
      <c r="I34" s="676"/>
      <c r="J34" s="676"/>
      <c r="K34" s="676"/>
      <c r="L34" s="676"/>
      <c r="M34" s="676"/>
      <c r="N34" s="676"/>
      <c r="O34" s="676"/>
      <c r="P34" s="676"/>
      <c r="Q34" s="676"/>
      <c r="R34" s="676"/>
      <c r="S34" s="676"/>
      <c r="T34" s="676"/>
      <c r="U34" s="334"/>
      <c r="V34" s="55"/>
      <c r="W34" s="232" t="s">
        <v>112</v>
      </c>
      <c r="X34" s="232"/>
      <c r="Y34" s="51" t="s">
        <v>9</v>
      </c>
      <c r="Z34" s="51"/>
      <c r="AA34" s="51"/>
      <c r="AB34" s="51"/>
      <c r="AC34" s="51"/>
      <c r="AD34" s="51"/>
      <c r="AE34" s="51"/>
      <c r="AF34" s="51"/>
      <c r="AG34" s="51"/>
      <c r="AH34" s="51"/>
      <c r="AI34" s="51"/>
      <c r="AJ34" s="51"/>
      <c r="AK34" s="51"/>
      <c r="AL34" s="89" t="s">
        <v>87</v>
      </c>
      <c r="AM34" s="122"/>
    </row>
    <row r="35" spans="1:45" x14ac:dyDescent="0.2">
      <c r="A35" s="232"/>
      <c r="B35" s="328"/>
      <c r="C35" s="334"/>
      <c r="D35" s="55"/>
      <c r="E35" s="676"/>
      <c r="F35" s="676"/>
      <c r="G35" s="676"/>
      <c r="H35" s="676"/>
      <c r="I35" s="676"/>
      <c r="J35" s="676"/>
      <c r="K35" s="676"/>
      <c r="L35" s="676"/>
      <c r="M35" s="676"/>
      <c r="N35" s="676"/>
      <c r="O35" s="676"/>
      <c r="P35" s="676"/>
      <c r="Q35" s="676"/>
      <c r="R35" s="676"/>
      <c r="S35" s="676"/>
      <c r="T35" s="676"/>
      <c r="U35" s="334"/>
      <c r="V35" s="55"/>
      <c r="W35" s="232" t="s">
        <v>113</v>
      </c>
      <c r="X35" s="232"/>
      <c r="Y35" s="51" t="s">
        <v>9</v>
      </c>
      <c r="Z35" s="51"/>
      <c r="AA35" s="51"/>
      <c r="AB35" s="51"/>
      <c r="AC35" s="51"/>
      <c r="AD35" s="51"/>
      <c r="AE35" s="51"/>
      <c r="AF35" s="51"/>
      <c r="AG35" s="51"/>
      <c r="AH35" s="51"/>
      <c r="AI35" s="51"/>
      <c r="AJ35" s="51"/>
      <c r="AK35" s="51"/>
      <c r="AL35" s="89" t="s">
        <v>89</v>
      </c>
      <c r="AM35" s="122"/>
      <c r="AP35" t="s">
        <v>374</v>
      </c>
    </row>
    <row r="36" spans="1:45" ht="6" customHeight="1" x14ac:dyDescent="0.2">
      <c r="A36" s="91"/>
      <c r="B36" s="90"/>
      <c r="C36" s="52"/>
      <c r="D36" s="28"/>
      <c r="E36" s="91"/>
      <c r="F36" s="91"/>
      <c r="G36" s="91"/>
      <c r="H36" s="91"/>
      <c r="I36" s="91"/>
      <c r="J36" s="91"/>
      <c r="K36" s="91"/>
      <c r="L36" s="91"/>
      <c r="M36" s="91"/>
      <c r="N36" s="91"/>
      <c r="O36" s="91"/>
      <c r="P36" s="91"/>
      <c r="Q36" s="91"/>
      <c r="R36" s="91"/>
      <c r="S36" s="91"/>
      <c r="T36" s="91"/>
      <c r="U36" s="52"/>
      <c r="V36" s="28"/>
      <c r="W36" s="91"/>
      <c r="X36" s="91"/>
      <c r="Y36" s="91"/>
      <c r="Z36" s="91"/>
      <c r="AA36" s="91"/>
      <c r="AB36" s="91"/>
      <c r="AC36" s="91"/>
      <c r="AD36" s="91"/>
      <c r="AE36" s="91"/>
      <c r="AF36" s="91"/>
      <c r="AG36" s="91"/>
      <c r="AH36" s="91"/>
      <c r="AI36" s="91"/>
      <c r="AJ36" s="91"/>
      <c r="AK36" s="91"/>
      <c r="AL36" s="92"/>
      <c r="AM36" s="52"/>
      <c r="AN36" s="91"/>
      <c r="AO36" s="91"/>
      <c r="AP36" s="91"/>
      <c r="AQ36" s="91"/>
    </row>
    <row r="37" spans="1:45" ht="6" customHeight="1" x14ac:dyDescent="0.2">
      <c r="A37" s="18"/>
      <c r="B37" s="326"/>
      <c r="C37" s="50"/>
      <c r="D37" s="29"/>
      <c r="E37" s="18"/>
      <c r="F37" s="18"/>
      <c r="G37" s="18"/>
      <c r="H37" s="18"/>
      <c r="I37" s="18"/>
      <c r="J37" s="18"/>
      <c r="K37" s="18"/>
      <c r="L37" s="18"/>
      <c r="M37" s="18"/>
      <c r="N37" s="18"/>
      <c r="O37" s="18"/>
      <c r="P37" s="18"/>
      <c r="Q37" s="18"/>
      <c r="R37" s="18"/>
      <c r="S37" s="18"/>
      <c r="T37" s="18"/>
      <c r="U37" s="50"/>
      <c r="V37" s="29"/>
      <c r="W37" s="18"/>
      <c r="X37" s="18"/>
      <c r="Y37" s="18"/>
      <c r="Z37" s="18"/>
      <c r="AA37" s="18"/>
      <c r="AB37" s="18"/>
      <c r="AC37" s="18"/>
      <c r="AD37" s="18"/>
      <c r="AE37" s="18"/>
      <c r="AF37" s="18"/>
      <c r="AG37" s="18"/>
      <c r="AH37" s="18"/>
      <c r="AI37" s="18"/>
      <c r="AJ37" s="18"/>
      <c r="AK37" s="18"/>
      <c r="AL37" s="18"/>
      <c r="AM37" s="50"/>
      <c r="AN37" s="18"/>
      <c r="AO37" s="18"/>
      <c r="AP37" s="18"/>
      <c r="AQ37" s="18"/>
    </row>
    <row r="38" spans="1:45" ht="10.4" customHeight="1" x14ac:dyDescent="0.2">
      <c r="A38" s="232"/>
      <c r="B38" s="328" t="s">
        <v>375</v>
      </c>
      <c r="C38" s="334"/>
      <c r="D38" s="55"/>
      <c r="E38" s="676" t="str">
        <f ca="1">VLOOKUP(INDIRECT(ADDRESS(ROW(),COLUMN()-3)),Language_Translations,MATCH(Language_Selected,Language_Options,0),FALSE)</f>
        <v>Which method was that?</v>
      </c>
      <c r="F38" s="676"/>
      <c r="G38" s="676"/>
      <c r="H38" s="676"/>
      <c r="I38" s="676"/>
      <c r="J38" s="676"/>
      <c r="K38" s="676"/>
      <c r="L38" s="676"/>
      <c r="M38" s="676"/>
      <c r="N38" s="676"/>
      <c r="O38" s="676"/>
      <c r="P38" s="676"/>
      <c r="Q38" s="676"/>
      <c r="R38" s="676"/>
      <c r="S38" s="676"/>
      <c r="T38" s="676"/>
      <c r="U38" s="334"/>
      <c r="V38" s="55"/>
      <c r="X38" s="232"/>
      <c r="Y38" s="232"/>
      <c r="Z38" s="232"/>
      <c r="AA38" s="232"/>
      <c r="AB38" s="232"/>
      <c r="AD38" s="232"/>
      <c r="AE38" s="232"/>
      <c r="AF38" s="232"/>
      <c r="AG38" s="232"/>
      <c r="AH38" s="232"/>
      <c r="AI38" s="232"/>
      <c r="AJ38" s="334"/>
      <c r="AK38" s="18"/>
      <c r="AL38" s="50"/>
      <c r="AM38" s="334"/>
      <c r="AN38" s="232"/>
      <c r="AO38" s="232"/>
      <c r="AP38" s="232"/>
      <c r="AQ38" s="232"/>
    </row>
    <row r="39" spans="1:45" x14ac:dyDescent="0.2">
      <c r="A39" s="232"/>
      <c r="B39" s="328"/>
      <c r="C39" s="334"/>
      <c r="D39" s="55"/>
      <c r="E39" s="676"/>
      <c r="F39" s="676"/>
      <c r="G39" s="676"/>
      <c r="H39" s="676"/>
      <c r="I39" s="676"/>
      <c r="J39" s="676"/>
      <c r="K39" s="676"/>
      <c r="L39" s="676"/>
      <c r="M39" s="676"/>
      <c r="N39" s="676"/>
      <c r="O39" s="676"/>
      <c r="P39" s="676"/>
      <c r="Q39" s="676"/>
      <c r="R39" s="676"/>
      <c r="S39" s="676"/>
      <c r="T39" s="676"/>
      <c r="U39" s="334"/>
      <c r="V39" s="55"/>
      <c r="W39" s="232" t="s">
        <v>376</v>
      </c>
      <c r="X39" s="232"/>
      <c r="Y39" s="232"/>
      <c r="Z39" s="232"/>
      <c r="AA39" s="232"/>
      <c r="AB39" s="232"/>
      <c r="AC39" s="111" t="s">
        <v>9</v>
      </c>
      <c r="AD39" s="111"/>
      <c r="AE39" s="111"/>
      <c r="AF39" s="111"/>
      <c r="AG39" s="111"/>
      <c r="AH39" s="111"/>
      <c r="AI39" s="111"/>
      <c r="AJ39" s="390"/>
      <c r="AK39" s="91"/>
      <c r="AL39" s="52"/>
      <c r="AM39" s="334"/>
      <c r="AN39" s="232"/>
      <c r="AO39" s="232"/>
      <c r="AP39" s="232"/>
      <c r="AQ39" s="232"/>
    </row>
    <row r="40" spans="1:45" ht="6" customHeight="1" x14ac:dyDescent="0.2">
      <c r="A40" s="91"/>
      <c r="B40" s="90"/>
      <c r="C40" s="52"/>
      <c r="D40" s="28"/>
      <c r="E40" s="91"/>
      <c r="F40" s="91"/>
      <c r="G40" s="91"/>
      <c r="H40" s="91"/>
      <c r="I40" s="91"/>
      <c r="J40" s="91"/>
      <c r="K40" s="91"/>
      <c r="L40" s="91"/>
      <c r="M40" s="91"/>
      <c r="N40" s="91"/>
      <c r="O40" s="91"/>
      <c r="P40" s="91"/>
      <c r="Q40" s="91"/>
      <c r="R40" s="91"/>
      <c r="S40" s="91"/>
      <c r="T40" s="91"/>
      <c r="U40" s="52"/>
      <c r="V40" s="28"/>
      <c r="W40" s="91"/>
      <c r="X40" s="91"/>
      <c r="Y40" s="91"/>
      <c r="Z40" s="91"/>
      <c r="AA40" s="91"/>
      <c r="AB40" s="91"/>
      <c r="AC40" s="91"/>
      <c r="AD40" s="91"/>
      <c r="AE40" s="91"/>
      <c r="AF40" s="91"/>
      <c r="AG40" s="91"/>
      <c r="AH40" s="91"/>
      <c r="AI40" s="91"/>
      <c r="AJ40" s="91"/>
      <c r="AK40" s="91"/>
      <c r="AL40" s="91"/>
      <c r="AM40" s="52"/>
      <c r="AN40" s="91"/>
      <c r="AO40" s="91"/>
      <c r="AP40" s="91"/>
      <c r="AQ40" s="91"/>
    </row>
    <row r="41" spans="1:45" ht="6" customHeight="1" x14ac:dyDescent="0.2">
      <c r="A41" s="18"/>
      <c r="B41" s="326"/>
      <c r="C41" s="50"/>
      <c r="D41" s="29"/>
      <c r="E41" s="18"/>
      <c r="F41" s="18"/>
      <c r="G41" s="18"/>
      <c r="H41" s="18"/>
      <c r="I41" s="18"/>
      <c r="J41" s="18"/>
      <c r="K41" s="18"/>
      <c r="L41" s="18"/>
      <c r="M41" s="18"/>
      <c r="N41" s="18"/>
      <c r="O41" s="18"/>
      <c r="P41" s="18"/>
      <c r="Q41" s="18"/>
      <c r="R41" s="18"/>
      <c r="S41" s="18"/>
      <c r="T41" s="18"/>
      <c r="U41" s="50"/>
      <c r="V41" s="29"/>
      <c r="W41" s="18"/>
      <c r="X41" s="18"/>
      <c r="Y41" s="18"/>
      <c r="Z41" s="18"/>
      <c r="AA41" s="18"/>
      <c r="AB41" s="18"/>
      <c r="AC41" s="18"/>
      <c r="AD41" s="18"/>
      <c r="AE41" s="18"/>
      <c r="AF41" s="18"/>
      <c r="AG41" s="18"/>
      <c r="AH41" s="18"/>
      <c r="AI41" s="18"/>
      <c r="AJ41" s="18"/>
      <c r="AK41" s="18"/>
      <c r="AL41" s="26"/>
      <c r="AM41" s="50"/>
      <c r="AN41" s="18"/>
      <c r="AO41" s="18"/>
      <c r="AP41" s="18"/>
      <c r="AQ41" s="18"/>
      <c r="AR41" s="232"/>
      <c r="AS41" s="232"/>
    </row>
    <row r="42" spans="1:45" ht="10.4" customHeight="1" x14ac:dyDescent="0.2">
      <c r="A42" s="232"/>
      <c r="B42" s="328" t="s">
        <v>377</v>
      </c>
      <c r="C42" s="334"/>
      <c r="D42" s="55"/>
      <c r="E42" s="676" t="str">
        <f ca="1">VLOOKUP(INDIRECT(ADDRESS(ROW(),COLUMN()-3)),Language_Translations,MATCH(Language_Selected,Language_Options,0),FALSE)</f>
        <v>How many months after (EVENT) in (MONTH/YEAR) did you start to use (METHOD)?</v>
      </c>
      <c r="F42" s="676"/>
      <c r="G42" s="676"/>
      <c r="H42" s="676"/>
      <c r="I42" s="676"/>
      <c r="J42" s="676"/>
      <c r="K42" s="676"/>
      <c r="L42" s="676"/>
      <c r="M42" s="676"/>
      <c r="N42" s="676"/>
      <c r="O42" s="676"/>
      <c r="P42" s="676"/>
      <c r="Q42" s="676"/>
      <c r="R42" s="676"/>
      <c r="S42" s="676"/>
      <c r="T42" s="676"/>
      <c r="U42" s="334"/>
      <c r="V42" s="55"/>
      <c r="W42" s="232" t="s">
        <v>378</v>
      </c>
      <c r="X42" s="232"/>
      <c r="Y42" s="232"/>
      <c r="Z42" s="232"/>
      <c r="AA42" s="232"/>
      <c r="AB42" s="232"/>
      <c r="AC42" s="51" t="s">
        <v>9</v>
      </c>
      <c r="AD42" s="51"/>
      <c r="AE42" s="51"/>
      <c r="AF42" s="51"/>
      <c r="AG42" s="51"/>
      <c r="AH42" s="51"/>
      <c r="AI42" s="51"/>
      <c r="AJ42" s="51"/>
      <c r="AK42" s="51"/>
      <c r="AL42" s="89" t="s">
        <v>379</v>
      </c>
      <c r="AM42" s="334"/>
      <c r="AN42" s="232"/>
      <c r="AO42" s="232"/>
      <c r="AP42" s="232"/>
      <c r="AQ42" s="232"/>
    </row>
    <row r="43" spans="1:45" x14ac:dyDescent="0.2">
      <c r="A43" s="232"/>
      <c r="B43" s="328"/>
      <c r="C43" s="334"/>
      <c r="D43" s="55"/>
      <c r="E43" s="676"/>
      <c r="F43" s="676"/>
      <c r="G43" s="676"/>
      <c r="H43" s="676"/>
      <c r="I43" s="676"/>
      <c r="J43" s="676"/>
      <c r="K43" s="676"/>
      <c r="L43" s="676"/>
      <c r="M43" s="676"/>
      <c r="N43" s="676"/>
      <c r="O43" s="676"/>
      <c r="P43" s="676"/>
      <c r="Q43" s="676"/>
      <c r="R43" s="676"/>
      <c r="S43" s="676"/>
      <c r="T43" s="676"/>
      <c r="U43" s="334"/>
      <c r="V43" s="55"/>
      <c r="W43" s="232"/>
      <c r="X43" s="232"/>
      <c r="Y43" s="232"/>
      <c r="Z43" s="232"/>
      <c r="AA43" s="232"/>
      <c r="AB43" s="232"/>
      <c r="AC43" s="232"/>
      <c r="AD43" s="232"/>
      <c r="AE43" s="232"/>
      <c r="AF43" s="232"/>
      <c r="AG43" s="232"/>
      <c r="AH43" s="232"/>
      <c r="AI43" s="232"/>
      <c r="AJ43" s="232"/>
      <c r="AK43" s="232"/>
      <c r="AL43" s="88"/>
      <c r="AM43" s="334"/>
      <c r="AN43" s="232"/>
      <c r="AO43" s="232"/>
      <c r="AP43" s="684" t="s">
        <v>380</v>
      </c>
      <c r="AQ43" s="232"/>
    </row>
    <row r="44" spans="1:45" x14ac:dyDescent="0.2">
      <c r="A44" s="232"/>
      <c r="B44" s="328"/>
      <c r="C44" s="334"/>
      <c r="D44" s="55"/>
      <c r="E44" s="676"/>
      <c r="F44" s="676"/>
      <c r="G44" s="676"/>
      <c r="H44" s="676"/>
      <c r="I44" s="676"/>
      <c r="J44" s="676"/>
      <c r="K44" s="676"/>
      <c r="L44" s="676"/>
      <c r="M44" s="676"/>
      <c r="N44" s="676"/>
      <c r="O44" s="676"/>
      <c r="P44" s="676"/>
      <c r="Q44" s="676"/>
      <c r="R44" s="676"/>
      <c r="S44" s="676"/>
      <c r="T44" s="676"/>
      <c r="U44" s="334"/>
      <c r="V44" s="55"/>
      <c r="X44" s="232"/>
      <c r="Y44" s="232"/>
      <c r="Z44" s="232"/>
      <c r="AA44" s="232"/>
      <c r="AB44" s="232"/>
      <c r="AC44" s="232"/>
      <c r="AD44" s="232"/>
      <c r="AE44" s="232"/>
      <c r="AF44" s="232"/>
      <c r="AG44" s="232"/>
      <c r="AH44" s="334"/>
      <c r="AI44" s="18"/>
      <c r="AJ44" s="18"/>
      <c r="AK44" s="29"/>
      <c r="AL44" s="50"/>
      <c r="AM44" s="334"/>
      <c r="AN44" s="232"/>
      <c r="AO44" s="232"/>
      <c r="AP44" s="684"/>
      <c r="AQ44" s="232"/>
    </row>
    <row r="45" spans="1:45" x14ac:dyDescent="0.2">
      <c r="A45" s="232"/>
      <c r="B45" s="328"/>
      <c r="C45" s="334"/>
      <c r="D45" s="55"/>
      <c r="E45" s="645" t="s">
        <v>381</v>
      </c>
      <c r="F45" s="645"/>
      <c r="G45" s="645"/>
      <c r="H45" s="645"/>
      <c r="I45" s="645"/>
      <c r="J45" s="645"/>
      <c r="K45" s="645"/>
      <c r="L45" s="645"/>
      <c r="M45" s="645"/>
      <c r="N45" s="645"/>
      <c r="O45" s="645"/>
      <c r="P45" s="645"/>
      <c r="Q45" s="645"/>
      <c r="R45" s="645"/>
      <c r="S45" s="645"/>
      <c r="T45" s="645"/>
      <c r="U45" s="334"/>
      <c r="V45" s="55"/>
      <c r="W45" s="232" t="s">
        <v>191</v>
      </c>
      <c r="X45" s="232"/>
      <c r="Y45" s="232"/>
      <c r="Z45" s="232"/>
      <c r="AA45" s="51" t="s">
        <v>9</v>
      </c>
      <c r="AB45" s="51"/>
      <c r="AC45" s="51"/>
      <c r="AD45" s="51"/>
      <c r="AE45" s="51"/>
      <c r="AF45" s="51"/>
      <c r="AG45" s="51"/>
      <c r="AH45" s="388"/>
      <c r="AI45" s="91"/>
      <c r="AJ45" s="91"/>
      <c r="AK45" s="28"/>
      <c r="AL45" s="52"/>
      <c r="AM45" s="334"/>
      <c r="AN45" s="232"/>
      <c r="AO45" s="232"/>
      <c r="AP45" s="232"/>
      <c r="AQ45" s="232"/>
    </row>
    <row r="46" spans="1:45" ht="11.25" customHeight="1" x14ac:dyDescent="0.2">
      <c r="A46" s="232"/>
      <c r="B46" s="328"/>
      <c r="C46" s="334"/>
      <c r="D46" s="55"/>
      <c r="E46" s="645"/>
      <c r="F46" s="645"/>
      <c r="G46" s="645"/>
      <c r="H46" s="645"/>
      <c r="I46" s="645"/>
      <c r="J46" s="645"/>
      <c r="K46" s="645"/>
      <c r="L46" s="645"/>
      <c r="M46" s="645"/>
      <c r="N46" s="645"/>
      <c r="O46" s="645"/>
      <c r="P46" s="645"/>
      <c r="Q46" s="645"/>
      <c r="R46" s="645"/>
      <c r="S46" s="645"/>
      <c r="T46" s="645"/>
      <c r="U46" s="334"/>
      <c r="V46" s="55"/>
      <c r="W46" s="232"/>
      <c r="X46" s="232"/>
      <c r="Y46" s="232"/>
      <c r="Z46" s="2"/>
      <c r="AA46" s="2"/>
      <c r="AB46" s="2"/>
      <c r="AC46" s="2"/>
      <c r="AD46" s="2"/>
      <c r="AE46" s="2"/>
      <c r="AF46" s="2"/>
      <c r="AG46" s="2"/>
      <c r="AH46" s="2"/>
      <c r="AI46" s="2"/>
      <c r="AJ46" s="2"/>
      <c r="AK46" s="2"/>
      <c r="AL46" s="88"/>
      <c r="AM46" s="334"/>
      <c r="AN46" s="232"/>
      <c r="AO46" s="232"/>
      <c r="AP46" s="232"/>
      <c r="AQ46" s="232"/>
    </row>
    <row r="47" spans="1:45" x14ac:dyDescent="0.2">
      <c r="A47" s="232"/>
      <c r="B47" s="328"/>
      <c r="C47" s="334"/>
      <c r="D47" s="55"/>
      <c r="E47" s="333"/>
      <c r="F47" s="333"/>
      <c r="G47" s="333"/>
      <c r="H47" s="333"/>
      <c r="I47" s="333"/>
      <c r="J47" s="333"/>
      <c r="K47" s="333"/>
      <c r="L47" s="333"/>
      <c r="M47" s="333"/>
      <c r="N47" s="333"/>
      <c r="O47" s="333"/>
      <c r="P47" s="333"/>
      <c r="Q47" s="333"/>
      <c r="R47" s="333"/>
      <c r="S47" s="333"/>
      <c r="T47" s="333"/>
      <c r="U47" s="334"/>
      <c r="V47" s="55"/>
      <c r="W47" s="232" t="s">
        <v>382</v>
      </c>
      <c r="X47" s="232"/>
      <c r="Y47" s="232"/>
      <c r="Z47" s="232"/>
      <c r="AA47" s="232"/>
      <c r="AB47" s="51" t="s">
        <v>9</v>
      </c>
      <c r="AC47" s="51"/>
      <c r="AD47" s="51"/>
      <c r="AE47" s="51"/>
      <c r="AF47" s="51"/>
      <c r="AG47" s="51"/>
      <c r="AH47" s="51"/>
      <c r="AI47" s="51"/>
      <c r="AJ47" s="51"/>
      <c r="AK47" s="51"/>
      <c r="AL47" s="89" t="s">
        <v>75</v>
      </c>
      <c r="AM47" s="334"/>
      <c r="AN47" s="232"/>
      <c r="AO47" s="232"/>
      <c r="AP47" s="232"/>
      <c r="AQ47" s="232"/>
    </row>
    <row r="48" spans="1:45" ht="6" customHeight="1" x14ac:dyDescent="0.2">
      <c r="A48" s="91"/>
      <c r="B48" s="90"/>
      <c r="C48" s="52"/>
      <c r="D48" s="28"/>
      <c r="E48" s="91"/>
      <c r="F48" s="91"/>
      <c r="G48" s="91"/>
      <c r="H48" s="91"/>
      <c r="I48" s="91"/>
      <c r="J48" s="91"/>
      <c r="K48" s="91"/>
      <c r="L48" s="91"/>
      <c r="M48" s="91"/>
      <c r="N48" s="91"/>
      <c r="O48" s="91"/>
      <c r="P48" s="91"/>
      <c r="Q48" s="91"/>
      <c r="R48" s="91"/>
      <c r="S48" s="91"/>
      <c r="T48" s="91"/>
      <c r="U48" s="52"/>
      <c r="V48" s="28"/>
      <c r="W48" s="91"/>
      <c r="X48" s="91"/>
      <c r="Y48" s="91"/>
      <c r="Z48" s="91"/>
      <c r="AA48" s="91"/>
      <c r="AB48" s="91"/>
      <c r="AC48" s="91"/>
      <c r="AD48" s="91"/>
      <c r="AE48" s="91"/>
      <c r="AF48" s="91"/>
      <c r="AG48" s="91"/>
      <c r="AH48" s="91"/>
      <c r="AI48" s="91"/>
      <c r="AJ48" s="91"/>
      <c r="AK48" s="91"/>
      <c r="AL48" s="92"/>
      <c r="AM48" s="52"/>
      <c r="AN48" s="91"/>
      <c r="AO48" s="91"/>
      <c r="AP48" s="91"/>
      <c r="AQ48" s="91"/>
    </row>
    <row r="49" spans="1:43" ht="6" customHeight="1" x14ac:dyDescent="0.2">
      <c r="A49" s="18"/>
      <c r="B49" s="326"/>
      <c r="C49" s="50"/>
      <c r="D49" s="29"/>
      <c r="E49" s="18"/>
      <c r="F49" s="18"/>
      <c r="G49" s="18"/>
      <c r="H49" s="18"/>
      <c r="I49" s="18"/>
      <c r="J49" s="18"/>
      <c r="K49" s="18"/>
      <c r="L49" s="18"/>
      <c r="M49" s="18"/>
      <c r="N49" s="18"/>
      <c r="O49" s="18"/>
      <c r="P49" s="18"/>
      <c r="Q49" s="18"/>
      <c r="R49" s="18"/>
      <c r="S49" s="18"/>
      <c r="T49" s="18"/>
      <c r="U49" s="50"/>
      <c r="V49" s="29"/>
      <c r="W49" s="18"/>
      <c r="X49" s="18"/>
      <c r="Y49" s="18"/>
      <c r="Z49" s="18"/>
      <c r="AA49" s="18"/>
      <c r="AB49" s="18"/>
      <c r="AC49" s="18"/>
      <c r="AD49" s="18"/>
      <c r="AE49" s="18"/>
      <c r="AF49" s="18"/>
      <c r="AG49" s="18"/>
      <c r="AH49" s="18"/>
      <c r="AI49" s="18"/>
      <c r="AJ49" s="18"/>
      <c r="AK49" s="18"/>
      <c r="AL49" s="18"/>
      <c r="AM49" s="50"/>
      <c r="AN49" s="18"/>
      <c r="AO49" s="18"/>
      <c r="AP49" s="18"/>
      <c r="AQ49" s="18"/>
    </row>
    <row r="50" spans="1:43" ht="11.25" customHeight="1" x14ac:dyDescent="0.2">
      <c r="A50" s="232"/>
      <c r="B50" s="328" t="s">
        <v>383</v>
      </c>
      <c r="C50" s="334"/>
      <c r="D50" s="55"/>
      <c r="E50" s="645" t="s">
        <v>384</v>
      </c>
      <c r="F50" s="645"/>
      <c r="G50" s="645"/>
      <c r="H50" s="645"/>
      <c r="I50" s="645"/>
      <c r="J50" s="645"/>
      <c r="K50" s="645"/>
      <c r="L50" s="645"/>
      <c r="M50" s="645"/>
      <c r="N50" s="645"/>
      <c r="O50" s="645"/>
      <c r="P50" s="645"/>
      <c r="Q50" s="645"/>
      <c r="R50" s="645"/>
      <c r="S50" s="645"/>
      <c r="T50" s="645"/>
      <c r="U50" s="334"/>
      <c r="V50" s="55"/>
      <c r="X50" s="232"/>
      <c r="Y50" s="232"/>
      <c r="Z50" s="232"/>
      <c r="AA50" s="232"/>
      <c r="AB50" s="232"/>
      <c r="AC50" s="232"/>
      <c r="AD50" s="232"/>
      <c r="AE50" s="232"/>
      <c r="AF50" s="232"/>
      <c r="AG50" s="232"/>
      <c r="AH50" s="334"/>
      <c r="AI50" s="18"/>
      <c r="AJ50" s="18"/>
      <c r="AK50" s="29"/>
      <c r="AL50" s="50"/>
      <c r="AM50" s="334"/>
      <c r="AN50" s="232"/>
      <c r="AO50" s="232"/>
      <c r="AP50" s="232"/>
      <c r="AQ50" s="232"/>
    </row>
    <row r="51" spans="1:43" x14ac:dyDescent="0.2">
      <c r="A51" s="232"/>
      <c r="B51" s="328"/>
      <c r="C51" s="334"/>
      <c r="D51" s="55"/>
      <c r="E51" s="645"/>
      <c r="F51" s="645"/>
      <c r="G51" s="645"/>
      <c r="H51" s="645"/>
      <c r="I51" s="645"/>
      <c r="J51" s="645"/>
      <c r="K51" s="645"/>
      <c r="L51" s="645"/>
      <c r="M51" s="645"/>
      <c r="N51" s="645"/>
      <c r="O51" s="645"/>
      <c r="P51" s="645"/>
      <c r="Q51" s="645"/>
      <c r="R51" s="645"/>
      <c r="S51" s="645"/>
      <c r="T51" s="645"/>
      <c r="U51" s="334"/>
      <c r="V51" s="55"/>
      <c r="W51" s="232" t="s">
        <v>16</v>
      </c>
      <c r="X51" s="232"/>
      <c r="Z51" s="51" t="s">
        <v>9</v>
      </c>
      <c r="AA51" s="111"/>
      <c r="AB51" s="51"/>
      <c r="AC51" s="51"/>
      <c r="AD51" s="51"/>
      <c r="AE51" s="51"/>
      <c r="AF51" s="51"/>
      <c r="AG51" s="51"/>
      <c r="AH51" s="388"/>
      <c r="AI51" s="91"/>
      <c r="AJ51" s="91"/>
      <c r="AK51" s="28"/>
      <c r="AL51" s="52"/>
      <c r="AM51" s="334"/>
      <c r="AN51" s="232"/>
      <c r="AO51" s="232"/>
      <c r="AP51" s="232"/>
      <c r="AQ51" s="232"/>
    </row>
    <row r="52" spans="1:43" ht="6" customHeight="1" x14ac:dyDescent="0.2">
      <c r="A52" s="232"/>
      <c r="B52" s="328"/>
      <c r="C52" s="334"/>
      <c r="D52" s="55"/>
      <c r="E52" s="645"/>
      <c r="F52" s="645"/>
      <c r="G52" s="645"/>
      <c r="H52" s="645"/>
      <c r="I52" s="645"/>
      <c r="J52" s="645"/>
      <c r="K52" s="645"/>
      <c r="L52" s="645"/>
      <c r="M52" s="645"/>
      <c r="N52" s="645"/>
      <c r="O52" s="645"/>
      <c r="P52" s="645"/>
      <c r="Q52" s="645"/>
      <c r="R52" s="645"/>
      <c r="S52" s="645"/>
      <c r="T52" s="645"/>
      <c r="U52" s="334"/>
      <c r="V52" s="55"/>
      <c r="X52" s="232"/>
      <c r="Y52" s="232"/>
      <c r="Z52" s="232"/>
      <c r="AA52" s="232"/>
      <c r="AB52" s="232"/>
      <c r="AC52" s="232"/>
      <c r="AD52" s="232"/>
      <c r="AE52" s="91"/>
      <c r="AF52" s="91"/>
      <c r="AG52" s="91"/>
      <c r="AH52" s="91"/>
      <c r="AI52" s="389"/>
      <c r="AJ52" s="389"/>
      <c r="AK52" s="389"/>
      <c r="AL52" s="389"/>
      <c r="AM52" s="334"/>
      <c r="AN52" s="232"/>
      <c r="AO52" s="232"/>
      <c r="AP52" s="232"/>
      <c r="AQ52" s="232"/>
    </row>
    <row r="53" spans="1:43" x14ac:dyDescent="0.2">
      <c r="A53" s="232"/>
      <c r="B53" s="328"/>
      <c r="C53" s="334"/>
      <c r="D53" s="55"/>
      <c r="E53" s="645"/>
      <c r="F53" s="645"/>
      <c r="G53" s="645"/>
      <c r="H53" s="645"/>
      <c r="I53" s="645"/>
      <c r="J53" s="645"/>
      <c r="K53" s="645"/>
      <c r="L53" s="645"/>
      <c r="M53" s="645"/>
      <c r="N53" s="645"/>
      <c r="O53" s="645"/>
      <c r="P53" s="645"/>
      <c r="Q53" s="645"/>
      <c r="R53" s="645"/>
      <c r="S53" s="645"/>
      <c r="T53" s="645"/>
      <c r="U53" s="334"/>
      <c r="V53" s="55"/>
      <c r="X53" s="232"/>
      <c r="Y53" s="232"/>
      <c r="Z53" s="232"/>
      <c r="AA53" s="232"/>
      <c r="AB53" s="232"/>
      <c r="AC53" s="232"/>
      <c r="AD53" s="334"/>
      <c r="AE53" s="18"/>
      <c r="AF53" s="50"/>
      <c r="AG53" s="18"/>
      <c r="AH53" s="50"/>
      <c r="AI53" s="18"/>
      <c r="AJ53" s="50"/>
      <c r="AK53" s="18"/>
      <c r="AL53" s="50"/>
      <c r="AM53" s="334"/>
      <c r="AN53" s="232"/>
      <c r="AO53" s="232"/>
      <c r="AP53" s="232"/>
      <c r="AQ53" s="232"/>
    </row>
    <row r="54" spans="1:43" x14ac:dyDescent="0.2">
      <c r="A54" s="232"/>
      <c r="B54" s="328"/>
      <c r="C54" s="334"/>
      <c r="D54" s="55"/>
      <c r="E54" s="645"/>
      <c r="F54" s="645"/>
      <c r="G54" s="645"/>
      <c r="H54" s="645"/>
      <c r="I54" s="645"/>
      <c r="J54" s="645"/>
      <c r="K54" s="645"/>
      <c r="L54" s="645"/>
      <c r="M54" s="645"/>
      <c r="N54" s="645"/>
      <c r="O54" s="645"/>
      <c r="P54" s="645"/>
      <c r="Q54" s="645"/>
      <c r="R54" s="645"/>
      <c r="S54" s="645"/>
      <c r="T54" s="645"/>
      <c r="U54" s="334"/>
      <c r="V54" s="55"/>
      <c r="W54" s="2" t="s">
        <v>17</v>
      </c>
      <c r="X54" s="232"/>
      <c r="Y54" s="232"/>
      <c r="Z54" s="51" t="s">
        <v>9</v>
      </c>
      <c r="AA54" s="111"/>
      <c r="AB54" s="51"/>
      <c r="AC54" s="51"/>
      <c r="AD54" s="388"/>
      <c r="AE54" s="91"/>
      <c r="AF54" s="52"/>
      <c r="AG54" s="91"/>
      <c r="AH54" s="52"/>
      <c r="AI54" s="91"/>
      <c r="AJ54" s="52"/>
      <c r="AK54" s="91"/>
      <c r="AL54" s="52"/>
      <c r="AM54" s="334"/>
      <c r="AN54" s="232"/>
      <c r="AO54" s="232"/>
      <c r="AP54" s="232"/>
      <c r="AQ54" s="232"/>
    </row>
    <row r="55" spans="1:43" ht="6" customHeight="1" x14ac:dyDescent="0.2">
      <c r="A55" s="91"/>
      <c r="B55" s="90"/>
      <c r="C55" s="52"/>
      <c r="D55" s="28"/>
      <c r="E55" s="91"/>
      <c r="F55" s="91"/>
      <c r="G55" s="91"/>
      <c r="H55" s="91"/>
      <c r="I55" s="91"/>
      <c r="J55" s="91"/>
      <c r="K55" s="91"/>
      <c r="L55" s="91"/>
      <c r="M55" s="91"/>
      <c r="N55" s="91"/>
      <c r="O55" s="91"/>
      <c r="P55" s="91"/>
      <c r="Q55" s="91"/>
      <c r="R55" s="91"/>
      <c r="S55" s="91"/>
      <c r="T55" s="91"/>
      <c r="U55" s="52"/>
      <c r="V55" s="28"/>
      <c r="W55" s="91"/>
      <c r="X55" s="91"/>
      <c r="Y55" s="91"/>
      <c r="Z55" s="91"/>
      <c r="AA55" s="91"/>
      <c r="AB55" s="91"/>
      <c r="AC55" s="91"/>
      <c r="AD55" s="91"/>
      <c r="AE55" s="91"/>
      <c r="AF55" s="91"/>
      <c r="AG55" s="91"/>
      <c r="AH55" s="91"/>
      <c r="AI55" s="91"/>
      <c r="AJ55" s="91"/>
      <c r="AK55" s="91"/>
      <c r="AL55" s="91"/>
      <c r="AM55" s="52"/>
      <c r="AN55" s="91"/>
      <c r="AO55" s="91"/>
      <c r="AP55" s="91"/>
      <c r="AQ55" s="91"/>
    </row>
    <row r="56" spans="1:43" ht="6" customHeight="1" x14ac:dyDescent="0.2">
      <c r="A56" s="18"/>
      <c r="B56" s="326"/>
      <c r="C56" s="50"/>
      <c r="D56" s="29"/>
      <c r="E56" s="18"/>
      <c r="F56" s="18"/>
      <c r="G56" s="18"/>
      <c r="H56" s="18"/>
      <c r="I56" s="18"/>
      <c r="J56" s="18"/>
      <c r="K56" s="18"/>
      <c r="L56" s="18"/>
      <c r="M56" s="18"/>
      <c r="N56" s="18"/>
      <c r="O56" s="18"/>
      <c r="P56" s="18"/>
      <c r="Q56" s="18"/>
      <c r="R56" s="18"/>
      <c r="S56" s="18"/>
      <c r="T56" s="18"/>
      <c r="U56" s="50"/>
      <c r="V56" s="29"/>
      <c r="W56" s="18"/>
      <c r="X56" s="18"/>
      <c r="Y56" s="18"/>
      <c r="Z56" s="18"/>
      <c r="AA56" s="18"/>
      <c r="AB56" s="18"/>
      <c r="AC56" s="18"/>
      <c r="AD56" s="18"/>
      <c r="AE56" s="18"/>
      <c r="AF56" s="18"/>
      <c r="AG56" s="18"/>
      <c r="AH56" s="18"/>
      <c r="AI56" s="18"/>
      <c r="AJ56" s="18"/>
      <c r="AK56" s="18"/>
      <c r="AL56" s="18"/>
      <c r="AM56" s="50"/>
      <c r="AN56" s="18"/>
      <c r="AO56" s="18"/>
      <c r="AP56" s="18"/>
      <c r="AQ56" s="18"/>
    </row>
    <row r="57" spans="1:43" ht="11.25" customHeight="1" x14ac:dyDescent="0.2">
      <c r="A57" s="232"/>
      <c r="B57" s="328" t="s">
        <v>380</v>
      </c>
      <c r="C57" s="334"/>
      <c r="D57" s="55"/>
      <c r="E57" s="676" t="str">
        <f ca="1">VLOOKUP(INDIRECT(ADDRESS(ROW(),COLUMN()-3)),Language_Translations,MATCH(Language_Selected,Language_Options,0),FALSE)</f>
        <v>For how many months did you use (METHOD)?</v>
      </c>
      <c r="F57" s="676"/>
      <c r="G57" s="676"/>
      <c r="H57" s="676"/>
      <c r="I57" s="676"/>
      <c r="J57" s="676"/>
      <c r="K57" s="676"/>
      <c r="L57" s="676"/>
      <c r="M57" s="676"/>
      <c r="N57" s="676"/>
      <c r="O57" s="676"/>
      <c r="P57" s="676"/>
      <c r="Q57" s="676"/>
      <c r="R57" s="676"/>
      <c r="S57" s="676"/>
      <c r="T57" s="676"/>
      <c r="U57" s="334"/>
      <c r="V57" s="55"/>
      <c r="X57" s="232"/>
      <c r="Y57" s="232"/>
      <c r="Z57" s="232"/>
      <c r="AA57" s="232"/>
      <c r="AB57" s="232"/>
      <c r="AC57" s="232"/>
      <c r="AD57" s="232"/>
      <c r="AE57" s="232"/>
      <c r="AF57" s="232"/>
      <c r="AG57" s="232"/>
      <c r="AH57" s="334"/>
      <c r="AI57" s="18"/>
      <c r="AJ57" s="50"/>
      <c r="AK57" s="18"/>
      <c r="AL57" s="50"/>
      <c r="AM57" s="334"/>
      <c r="AN57" s="232"/>
      <c r="AO57" s="232"/>
      <c r="AP57" s="684" t="s">
        <v>385</v>
      </c>
      <c r="AQ57" s="232"/>
    </row>
    <row r="58" spans="1:43" x14ac:dyDescent="0.2">
      <c r="A58" s="232"/>
      <c r="B58" s="328"/>
      <c r="C58" s="334"/>
      <c r="D58" s="55"/>
      <c r="E58" s="676"/>
      <c r="F58" s="676"/>
      <c r="G58" s="676"/>
      <c r="H58" s="676"/>
      <c r="I58" s="676"/>
      <c r="J58" s="676"/>
      <c r="K58" s="676"/>
      <c r="L58" s="676"/>
      <c r="M58" s="676"/>
      <c r="N58" s="676"/>
      <c r="O58" s="676"/>
      <c r="P58" s="676"/>
      <c r="Q58" s="676"/>
      <c r="R58" s="676"/>
      <c r="S58" s="676"/>
      <c r="T58" s="676"/>
      <c r="U58" s="334"/>
      <c r="V58" s="55"/>
      <c r="W58" s="232" t="s">
        <v>191</v>
      </c>
      <c r="X58" s="232"/>
      <c r="Y58" s="232"/>
      <c r="Z58" s="232"/>
      <c r="AA58" s="51" t="s">
        <v>9</v>
      </c>
      <c r="AB58" s="111"/>
      <c r="AC58" s="51"/>
      <c r="AD58" s="51"/>
      <c r="AE58" s="51"/>
      <c r="AF58" s="51"/>
      <c r="AG58" s="51"/>
      <c r="AH58" s="388"/>
      <c r="AI58" s="91"/>
      <c r="AJ58" s="52"/>
      <c r="AK58" s="91"/>
      <c r="AL58" s="52"/>
      <c r="AM58" s="334"/>
      <c r="AN58" s="232"/>
      <c r="AO58" s="232"/>
      <c r="AP58" s="684"/>
      <c r="AQ58" s="232"/>
    </row>
    <row r="59" spans="1:43" ht="11.25" customHeight="1" x14ac:dyDescent="0.2">
      <c r="A59" s="232"/>
      <c r="B59" s="328"/>
      <c r="C59" s="334"/>
      <c r="D59" s="55"/>
      <c r="E59" s="645" t="s">
        <v>386</v>
      </c>
      <c r="F59" s="645"/>
      <c r="G59" s="645"/>
      <c r="H59" s="645"/>
      <c r="I59" s="645"/>
      <c r="J59" s="645"/>
      <c r="K59" s="645"/>
      <c r="L59" s="645"/>
      <c r="M59" s="645"/>
      <c r="N59" s="645"/>
      <c r="O59" s="645"/>
      <c r="P59" s="645"/>
      <c r="Q59" s="645"/>
      <c r="R59" s="645"/>
      <c r="S59" s="645"/>
      <c r="T59" s="645"/>
      <c r="U59" s="334"/>
      <c r="V59" s="55"/>
      <c r="W59" s="232"/>
      <c r="X59" s="232"/>
      <c r="Y59" s="232"/>
      <c r="Z59" s="2"/>
      <c r="AA59" s="2"/>
      <c r="AB59" s="2"/>
      <c r="AC59" s="2"/>
      <c r="AD59" s="2"/>
      <c r="AE59" s="2"/>
      <c r="AF59" s="2"/>
      <c r="AG59" s="2"/>
      <c r="AH59" s="2"/>
      <c r="AI59" s="2"/>
      <c r="AJ59" s="2"/>
      <c r="AK59" s="2"/>
      <c r="AL59" s="232"/>
      <c r="AM59" s="334"/>
      <c r="AN59" s="232"/>
      <c r="AO59" s="232"/>
      <c r="AP59" s="232"/>
      <c r="AQ59" s="232"/>
    </row>
    <row r="60" spans="1:43" ht="11.25" customHeight="1" x14ac:dyDescent="0.2">
      <c r="A60" s="232"/>
      <c r="B60" s="328"/>
      <c r="C60" s="334"/>
      <c r="D60" s="55"/>
      <c r="E60" s="645"/>
      <c r="F60" s="645"/>
      <c r="G60" s="645"/>
      <c r="H60" s="645"/>
      <c r="I60" s="645"/>
      <c r="J60" s="645"/>
      <c r="K60" s="645"/>
      <c r="L60" s="645"/>
      <c r="M60" s="645"/>
      <c r="N60" s="645"/>
      <c r="O60" s="645"/>
      <c r="P60" s="645"/>
      <c r="Q60" s="645"/>
      <c r="R60" s="645"/>
      <c r="S60" s="645"/>
      <c r="T60" s="645"/>
      <c r="U60" s="334"/>
      <c r="V60" s="55"/>
      <c r="W60" s="232" t="s">
        <v>382</v>
      </c>
      <c r="X60" s="232"/>
      <c r="Y60" s="232"/>
      <c r="Z60" s="232"/>
      <c r="AA60" s="232"/>
      <c r="AB60" s="51" t="s">
        <v>9</v>
      </c>
      <c r="AC60" s="51"/>
      <c r="AD60" s="111"/>
      <c r="AE60" s="111"/>
      <c r="AF60" s="111"/>
      <c r="AG60" s="111"/>
      <c r="AH60" s="111"/>
      <c r="AI60" s="111"/>
      <c r="AJ60" s="111"/>
      <c r="AK60" s="111"/>
      <c r="AL60" s="89" t="s">
        <v>75</v>
      </c>
      <c r="AM60" s="334"/>
      <c r="AN60" s="232"/>
      <c r="AO60" s="232"/>
      <c r="AP60" s="232"/>
      <c r="AQ60" s="232"/>
    </row>
    <row r="61" spans="1:43" ht="6" customHeight="1" x14ac:dyDescent="0.2">
      <c r="A61" s="91"/>
      <c r="B61" s="90"/>
      <c r="C61" s="52"/>
      <c r="D61" s="28"/>
      <c r="E61" s="91"/>
      <c r="F61" s="91"/>
      <c r="G61" s="91"/>
      <c r="H61" s="91"/>
      <c r="I61" s="91"/>
      <c r="J61" s="91"/>
      <c r="K61" s="91"/>
      <c r="L61" s="91"/>
      <c r="M61" s="91"/>
      <c r="N61" s="91"/>
      <c r="O61" s="91"/>
      <c r="P61" s="91"/>
      <c r="Q61" s="91"/>
      <c r="R61" s="91"/>
      <c r="S61" s="91"/>
      <c r="T61" s="91"/>
      <c r="U61" s="52"/>
      <c r="V61" s="28"/>
      <c r="W61" s="91"/>
      <c r="X61" s="91"/>
      <c r="Y61" s="91"/>
      <c r="Z61" s="91"/>
      <c r="AA61" s="91"/>
      <c r="AB61" s="91"/>
      <c r="AC61" s="91"/>
      <c r="AD61" s="91"/>
      <c r="AE61" s="91"/>
      <c r="AF61" s="91"/>
      <c r="AG61" s="91"/>
      <c r="AH61" s="91"/>
      <c r="AI61" s="91"/>
      <c r="AJ61" s="91"/>
      <c r="AK61" s="91"/>
      <c r="AL61" s="91"/>
      <c r="AM61" s="52"/>
      <c r="AN61" s="91"/>
      <c r="AO61" s="91"/>
      <c r="AP61" s="91"/>
      <c r="AQ61" s="91"/>
    </row>
    <row r="62" spans="1:43" ht="6" customHeight="1" x14ac:dyDescent="0.2">
      <c r="A62" s="18"/>
      <c r="B62" s="326"/>
      <c r="C62" s="50"/>
      <c r="D62" s="29"/>
      <c r="E62" s="18"/>
      <c r="F62" s="18"/>
      <c r="G62" s="18"/>
      <c r="H62" s="18"/>
      <c r="I62" s="18"/>
      <c r="J62" s="18"/>
      <c r="K62" s="18"/>
      <c r="L62" s="18"/>
      <c r="M62" s="18"/>
      <c r="N62" s="18"/>
      <c r="O62" s="18"/>
      <c r="P62" s="18"/>
      <c r="Q62" s="18"/>
      <c r="R62" s="18"/>
      <c r="S62" s="18"/>
      <c r="T62" s="18"/>
      <c r="U62" s="50"/>
      <c r="V62" s="29"/>
      <c r="W62" s="18"/>
      <c r="X62" s="18"/>
      <c r="Y62" s="18"/>
      <c r="Z62" s="18"/>
      <c r="AA62" s="18"/>
      <c r="AB62" s="18"/>
      <c r="AC62" s="18"/>
      <c r="AD62" s="18"/>
      <c r="AE62" s="18"/>
      <c r="AF62" s="18"/>
      <c r="AG62" s="18"/>
      <c r="AH62" s="18"/>
      <c r="AI62" s="18"/>
      <c r="AJ62" s="18"/>
      <c r="AK62" s="18"/>
      <c r="AL62" s="18"/>
      <c r="AM62" s="50"/>
      <c r="AN62" s="18"/>
      <c r="AO62" s="18"/>
      <c r="AP62" s="18"/>
      <c r="AQ62" s="18"/>
    </row>
    <row r="63" spans="1:43" ht="10.4" customHeight="1" x14ac:dyDescent="0.2">
      <c r="A63" s="232"/>
      <c r="B63" s="328" t="s">
        <v>387</v>
      </c>
      <c r="C63" s="334"/>
      <c r="D63" s="55"/>
      <c r="E63" s="645" t="s">
        <v>388</v>
      </c>
      <c r="F63" s="645"/>
      <c r="G63" s="645"/>
      <c r="H63" s="645"/>
      <c r="I63" s="645"/>
      <c r="J63" s="645"/>
      <c r="K63" s="645"/>
      <c r="L63" s="645"/>
      <c r="M63" s="645"/>
      <c r="N63" s="645"/>
      <c r="O63" s="645"/>
      <c r="P63" s="645"/>
      <c r="Q63" s="645"/>
      <c r="R63" s="645"/>
      <c r="S63" s="645"/>
      <c r="T63" s="645"/>
      <c r="U63" s="334"/>
      <c r="V63" s="55"/>
      <c r="X63" s="232"/>
      <c r="Y63" s="232"/>
      <c r="Z63" s="232"/>
      <c r="AA63" s="232"/>
      <c r="AB63" s="232"/>
      <c r="AC63" s="232"/>
      <c r="AD63" s="232"/>
      <c r="AE63" s="232"/>
      <c r="AF63" s="232"/>
      <c r="AG63" s="232"/>
      <c r="AH63" s="334"/>
      <c r="AI63" s="18"/>
      <c r="AJ63" s="18"/>
      <c r="AK63" s="29"/>
      <c r="AL63" s="50"/>
      <c r="AM63" s="334"/>
      <c r="AN63" s="232"/>
      <c r="AO63" s="232"/>
      <c r="AP63" s="232"/>
      <c r="AQ63" s="232"/>
    </row>
    <row r="64" spans="1:43" x14ac:dyDescent="0.2">
      <c r="A64" s="232"/>
      <c r="B64" s="328"/>
      <c r="C64" s="334"/>
      <c r="D64" s="55"/>
      <c r="E64" s="645"/>
      <c r="F64" s="645"/>
      <c r="G64" s="645"/>
      <c r="H64" s="645"/>
      <c r="I64" s="645"/>
      <c r="J64" s="645"/>
      <c r="K64" s="645"/>
      <c r="L64" s="645"/>
      <c r="M64" s="645"/>
      <c r="N64" s="645"/>
      <c r="O64" s="645"/>
      <c r="P64" s="645"/>
      <c r="Q64" s="645"/>
      <c r="R64" s="645"/>
      <c r="S64" s="645"/>
      <c r="T64" s="645"/>
      <c r="U64" s="334"/>
      <c r="V64" s="55"/>
      <c r="W64" s="232" t="s">
        <v>16</v>
      </c>
      <c r="X64" s="232"/>
      <c r="Z64" s="51" t="s">
        <v>9</v>
      </c>
      <c r="AA64" s="111"/>
      <c r="AB64" s="51"/>
      <c r="AC64" s="51"/>
      <c r="AD64" s="51"/>
      <c r="AE64" s="51"/>
      <c r="AF64" s="51"/>
      <c r="AG64" s="51"/>
      <c r="AH64" s="388"/>
      <c r="AI64" s="91"/>
      <c r="AJ64" s="91"/>
      <c r="AK64" s="28"/>
      <c r="AL64" s="52"/>
      <c r="AM64" s="334"/>
      <c r="AN64" s="232"/>
      <c r="AO64" s="232"/>
      <c r="AP64" s="232"/>
      <c r="AQ64" s="232"/>
    </row>
    <row r="65" spans="1:43" ht="6" customHeight="1" x14ac:dyDescent="0.2">
      <c r="A65" s="232"/>
      <c r="B65" s="328"/>
      <c r="C65" s="334"/>
      <c r="D65" s="55"/>
      <c r="E65" s="645"/>
      <c r="F65" s="645"/>
      <c r="G65" s="645"/>
      <c r="H65" s="645"/>
      <c r="I65" s="645"/>
      <c r="J65" s="645"/>
      <c r="K65" s="645"/>
      <c r="L65" s="645"/>
      <c r="M65" s="645"/>
      <c r="N65" s="645"/>
      <c r="O65" s="645"/>
      <c r="P65" s="645"/>
      <c r="Q65" s="645"/>
      <c r="R65" s="645"/>
      <c r="S65" s="645"/>
      <c r="T65" s="645"/>
      <c r="U65" s="334"/>
      <c r="V65" s="55"/>
      <c r="X65" s="232"/>
      <c r="Y65" s="232"/>
      <c r="Z65" s="232"/>
      <c r="AA65" s="232"/>
      <c r="AB65" s="232"/>
      <c r="AC65" s="232"/>
      <c r="AD65" s="232"/>
      <c r="AE65" s="91"/>
      <c r="AF65" s="91"/>
      <c r="AG65" s="91"/>
      <c r="AH65" s="91"/>
      <c r="AI65" s="389"/>
      <c r="AJ65" s="389"/>
      <c r="AK65" s="389"/>
      <c r="AL65" s="389"/>
      <c r="AM65" s="334"/>
      <c r="AN65" s="232"/>
      <c r="AO65" s="232"/>
      <c r="AP65" s="232"/>
      <c r="AQ65" s="232"/>
    </row>
    <row r="66" spans="1:43" x14ac:dyDescent="0.2">
      <c r="A66" s="232"/>
      <c r="B66" s="328"/>
      <c r="C66" s="334"/>
      <c r="D66" s="55"/>
      <c r="E66" s="645"/>
      <c r="F66" s="645"/>
      <c r="G66" s="645"/>
      <c r="H66" s="645"/>
      <c r="I66" s="645"/>
      <c r="J66" s="645"/>
      <c r="K66" s="645"/>
      <c r="L66" s="645"/>
      <c r="M66" s="645"/>
      <c r="N66" s="645"/>
      <c r="O66" s="645"/>
      <c r="P66" s="645"/>
      <c r="Q66" s="645"/>
      <c r="R66" s="645"/>
      <c r="S66" s="645"/>
      <c r="T66" s="645"/>
      <c r="U66" s="334"/>
      <c r="V66" s="55"/>
      <c r="X66" s="232"/>
      <c r="Y66" s="232"/>
      <c r="Z66" s="232"/>
      <c r="AA66" s="232"/>
      <c r="AB66" s="232"/>
      <c r="AC66" s="232"/>
      <c r="AD66" s="334"/>
      <c r="AE66" s="18"/>
      <c r="AF66" s="50"/>
      <c r="AG66" s="18"/>
      <c r="AH66" s="50"/>
      <c r="AI66" s="18"/>
      <c r="AJ66" s="50"/>
      <c r="AK66" s="18"/>
      <c r="AL66" s="50"/>
      <c r="AM66" s="334"/>
      <c r="AN66" s="232"/>
      <c r="AO66" s="232"/>
      <c r="AP66" s="232"/>
      <c r="AQ66" s="232"/>
    </row>
    <row r="67" spans="1:43" x14ac:dyDescent="0.2">
      <c r="A67" s="232"/>
      <c r="B67" s="328"/>
      <c r="C67" s="334"/>
      <c r="D67" s="55"/>
      <c r="E67" s="645"/>
      <c r="F67" s="645"/>
      <c r="G67" s="645"/>
      <c r="H67" s="645"/>
      <c r="I67" s="645"/>
      <c r="J67" s="645"/>
      <c r="K67" s="645"/>
      <c r="L67" s="645"/>
      <c r="M67" s="645"/>
      <c r="N67" s="645"/>
      <c r="O67" s="645"/>
      <c r="P67" s="645"/>
      <c r="Q67" s="645"/>
      <c r="R67" s="645"/>
      <c r="S67" s="645"/>
      <c r="T67" s="645"/>
      <c r="U67" s="334"/>
      <c r="V67" s="55"/>
      <c r="W67" s="2" t="s">
        <v>17</v>
      </c>
      <c r="X67" s="232"/>
      <c r="Y67" s="232"/>
      <c r="Z67" s="51" t="s">
        <v>9</v>
      </c>
      <c r="AA67" s="111"/>
      <c r="AB67" s="51"/>
      <c r="AC67" s="51"/>
      <c r="AD67" s="388"/>
      <c r="AE67" s="91"/>
      <c r="AF67" s="52"/>
      <c r="AG67" s="91"/>
      <c r="AH67" s="52"/>
      <c r="AI67" s="91"/>
      <c r="AJ67" s="52"/>
      <c r="AK67" s="91"/>
      <c r="AL67" s="52"/>
      <c r="AM67" s="334"/>
      <c r="AN67" s="232"/>
      <c r="AO67" s="232"/>
      <c r="AP67" s="232"/>
      <c r="AQ67" s="232"/>
    </row>
    <row r="68" spans="1:43" ht="6" customHeight="1" x14ac:dyDescent="0.2">
      <c r="A68" s="91"/>
      <c r="B68" s="90"/>
      <c r="C68" s="52"/>
      <c r="D68" s="28"/>
      <c r="E68" s="91"/>
      <c r="F68" s="91"/>
      <c r="G68" s="91"/>
      <c r="H68" s="91"/>
      <c r="I68" s="91"/>
      <c r="J68" s="91"/>
      <c r="K68" s="91"/>
      <c r="L68" s="91"/>
      <c r="M68" s="91"/>
      <c r="N68" s="91"/>
      <c r="O68" s="91"/>
      <c r="P68" s="91"/>
      <c r="Q68" s="91"/>
      <c r="R68" s="91"/>
      <c r="S68" s="91"/>
      <c r="T68" s="91"/>
      <c r="U68" s="52"/>
      <c r="V68" s="28"/>
      <c r="W68" s="391"/>
      <c r="X68" s="91"/>
      <c r="Y68" s="91"/>
      <c r="Z68" s="91"/>
      <c r="AA68" s="91"/>
      <c r="AB68" s="91"/>
      <c r="AC68" s="91"/>
      <c r="AD68" s="91"/>
      <c r="AE68" s="91"/>
      <c r="AF68" s="91"/>
      <c r="AG68" s="91"/>
      <c r="AH68" s="91"/>
      <c r="AI68" s="91"/>
      <c r="AJ68" s="91"/>
      <c r="AK68" s="91"/>
      <c r="AL68" s="91"/>
      <c r="AM68" s="52"/>
      <c r="AN68" s="91"/>
      <c r="AO68" s="91"/>
      <c r="AP68" s="91"/>
      <c r="AQ68" s="91"/>
    </row>
    <row r="69" spans="1:43" ht="6" customHeight="1" x14ac:dyDescent="0.2">
      <c r="A69" s="18"/>
      <c r="B69" s="326"/>
      <c r="C69" s="50"/>
      <c r="D69" s="29"/>
      <c r="E69" s="18"/>
      <c r="F69" s="18"/>
      <c r="G69" s="18"/>
      <c r="H69" s="18"/>
      <c r="I69" s="18"/>
      <c r="J69" s="18"/>
      <c r="K69" s="18"/>
      <c r="L69" s="18"/>
      <c r="M69" s="18"/>
      <c r="N69" s="18"/>
      <c r="O69" s="18"/>
      <c r="P69" s="18"/>
      <c r="Q69" s="18"/>
      <c r="R69" s="18"/>
      <c r="S69" s="18"/>
      <c r="T69" s="18"/>
      <c r="U69" s="50"/>
      <c r="V69" s="29"/>
      <c r="W69" s="392"/>
      <c r="X69" s="18"/>
      <c r="Y69" s="18"/>
      <c r="Z69" s="18"/>
      <c r="AA69" s="18"/>
      <c r="AB69" s="18"/>
      <c r="AC69" s="18"/>
      <c r="AD69" s="18"/>
      <c r="AE69" s="18"/>
      <c r="AF69" s="18"/>
      <c r="AG69" s="18"/>
      <c r="AH69" s="18"/>
      <c r="AI69" s="18"/>
      <c r="AJ69" s="18"/>
      <c r="AK69" s="18"/>
      <c r="AL69" s="18"/>
      <c r="AM69" s="50"/>
      <c r="AN69" s="18"/>
      <c r="AO69" s="18"/>
      <c r="AP69" s="18"/>
      <c r="AQ69" s="18"/>
    </row>
    <row r="70" spans="1:43" ht="10.4" customHeight="1" x14ac:dyDescent="0.2">
      <c r="A70" s="232"/>
      <c r="B70" s="328" t="s">
        <v>385</v>
      </c>
      <c r="C70" s="334"/>
      <c r="D70" s="55"/>
      <c r="E70" s="676" t="str">
        <f ca="1">VLOOKUP(INDIRECT(ADDRESS(ROW(),COLUMN()-3)),Language_Translations,MATCH(Language_Selected,Language_Options,0),FALSE)</f>
        <v>Why did you stop using (METHOD)?</v>
      </c>
      <c r="F70" s="676"/>
      <c r="G70" s="676"/>
      <c r="H70" s="676"/>
      <c r="I70" s="676"/>
      <c r="J70" s="676"/>
      <c r="K70" s="676"/>
      <c r="L70" s="676"/>
      <c r="M70" s="676"/>
      <c r="N70" s="676"/>
      <c r="O70" s="676"/>
      <c r="P70" s="676"/>
      <c r="Q70" s="676"/>
      <c r="R70" s="676"/>
      <c r="S70" s="676"/>
      <c r="T70" s="676"/>
      <c r="U70" s="334"/>
      <c r="V70" s="55"/>
      <c r="W70" s="232"/>
      <c r="X70" s="232"/>
      <c r="Y70" s="232"/>
      <c r="Z70" s="232"/>
      <c r="AA70" s="232"/>
      <c r="AB70" s="232"/>
      <c r="AD70" s="232"/>
      <c r="AE70" s="232"/>
      <c r="AF70" s="232"/>
      <c r="AG70" s="232"/>
      <c r="AH70" s="232"/>
      <c r="AI70" s="232"/>
      <c r="AJ70" s="334"/>
      <c r="AK70" s="18"/>
      <c r="AL70" s="50"/>
      <c r="AM70" s="334"/>
      <c r="AN70" s="232"/>
      <c r="AO70" s="232"/>
      <c r="AP70" s="232"/>
      <c r="AQ70" s="232"/>
    </row>
    <row r="71" spans="1:43" x14ac:dyDescent="0.2">
      <c r="A71" s="232"/>
      <c r="B71" s="328"/>
      <c r="C71" s="334"/>
      <c r="D71" s="55"/>
      <c r="E71" s="676"/>
      <c r="F71" s="676"/>
      <c r="G71" s="676"/>
      <c r="H71" s="676"/>
      <c r="I71" s="676"/>
      <c r="J71" s="676"/>
      <c r="K71" s="676"/>
      <c r="L71" s="676"/>
      <c r="M71" s="676"/>
      <c r="N71" s="676"/>
      <c r="O71" s="676"/>
      <c r="P71" s="676"/>
      <c r="Q71" s="676"/>
      <c r="R71" s="676"/>
      <c r="S71" s="676"/>
      <c r="T71" s="676"/>
      <c r="U71" s="334"/>
      <c r="V71" s="55"/>
      <c r="W71" t="s">
        <v>389</v>
      </c>
      <c r="X71" s="232"/>
      <c r="Y71" s="232"/>
      <c r="Z71" s="232"/>
      <c r="AA71" s="232"/>
      <c r="AC71" s="111"/>
      <c r="AD71" s="51" t="s">
        <v>9</v>
      </c>
      <c r="AE71" s="51"/>
      <c r="AF71" s="51"/>
      <c r="AG71" s="51"/>
      <c r="AH71" s="51"/>
      <c r="AI71" s="51"/>
      <c r="AJ71" s="388"/>
      <c r="AK71" s="91"/>
      <c r="AL71" s="52"/>
      <c r="AM71" s="334"/>
      <c r="AN71" s="232"/>
      <c r="AO71" s="232"/>
      <c r="AP71" s="232"/>
      <c r="AQ71" s="232"/>
    </row>
    <row r="72" spans="1:43" ht="6" customHeight="1" thickBot="1" x14ac:dyDescent="0.25">
      <c r="A72" s="232"/>
      <c r="B72" s="328"/>
      <c r="C72" s="334"/>
      <c r="D72" s="55"/>
      <c r="E72" s="232"/>
      <c r="F72" s="232"/>
      <c r="G72" s="232"/>
      <c r="H72" s="232"/>
      <c r="I72" s="232"/>
      <c r="J72" s="232"/>
      <c r="K72" s="232"/>
      <c r="L72" s="232"/>
      <c r="M72" s="232"/>
      <c r="N72" s="232"/>
      <c r="O72" s="232"/>
      <c r="P72" s="232"/>
      <c r="Q72" s="232"/>
      <c r="R72" s="232"/>
      <c r="S72" s="232"/>
      <c r="T72" s="232"/>
      <c r="U72" s="334"/>
      <c r="V72" s="55"/>
      <c r="W72" s="4"/>
      <c r="X72" s="253"/>
      <c r="Y72" s="253"/>
      <c r="Z72" s="253"/>
      <c r="AA72" s="253"/>
      <c r="AB72" s="253"/>
      <c r="AC72" s="253"/>
      <c r="AD72" s="253"/>
      <c r="AE72" s="253"/>
      <c r="AF72" s="253"/>
      <c r="AG72" s="253"/>
      <c r="AH72" s="253"/>
      <c r="AI72" s="253"/>
      <c r="AJ72" s="253"/>
      <c r="AK72" s="253"/>
      <c r="AL72" s="4"/>
      <c r="AM72" s="334"/>
      <c r="AN72" s="232"/>
      <c r="AO72" s="232"/>
      <c r="AP72" s="232"/>
      <c r="AQ72" s="232"/>
    </row>
    <row r="73" spans="1:43" ht="6" customHeight="1" x14ac:dyDescent="0.2">
      <c r="A73" s="96"/>
      <c r="B73" s="97"/>
      <c r="C73" s="98"/>
      <c r="D73" s="99"/>
      <c r="E73" s="1"/>
      <c r="F73" s="1"/>
      <c r="G73" s="1"/>
      <c r="H73" s="1"/>
      <c r="I73" s="1"/>
      <c r="J73" s="1"/>
      <c r="K73" s="1"/>
      <c r="L73" s="1"/>
      <c r="M73" s="1"/>
      <c r="N73" s="1"/>
      <c r="O73" s="1"/>
      <c r="P73" s="1"/>
      <c r="Q73" s="1"/>
      <c r="R73" s="1"/>
      <c r="S73" s="1"/>
      <c r="T73" s="1"/>
      <c r="U73" s="1"/>
      <c r="V73" s="1"/>
      <c r="W73" s="393"/>
      <c r="X73" s="394"/>
      <c r="Y73" s="394"/>
      <c r="Z73" s="394"/>
      <c r="AA73" s="394"/>
      <c r="AB73" s="395"/>
      <c r="AC73" s="394"/>
      <c r="AD73" s="394"/>
      <c r="AE73" s="394"/>
      <c r="AF73" s="394"/>
      <c r="AG73" s="394"/>
      <c r="AH73" s="394"/>
      <c r="AI73" s="394"/>
      <c r="AJ73" s="394"/>
      <c r="AK73" s="394"/>
      <c r="AL73" s="393"/>
      <c r="AM73" s="98"/>
      <c r="AN73" s="1"/>
      <c r="AO73" s="1"/>
      <c r="AP73" s="1"/>
      <c r="AQ73" s="101"/>
    </row>
    <row r="74" spans="1:43" ht="10.4" customHeight="1" x14ac:dyDescent="0.2">
      <c r="A74" s="102"/>
      <c r="B74" s="328" t="s">
        <v>374</v>
      </c>
      <c r="C74" s="334"/>
      <c r="D74" s="55"/>
      <c r="E74" s="660" t="s">
        <v>390</v>
      </c>
      <c r="F74" s="660"/>
      <c r="G74" s="660"/>
      <c r="H74" s="660"/>
      <c r="I74" s="660"/>
      <c r="J74" s="660"/>
      <c r="K74" s="660"/>
      <c r="L74" s="660"/>
      <c r="M74" s="660"/>
      <c r="N74" s="660"/>
      <c r="O74" s="660"/>
      <c r="P74" s="660"/>
      <c r="Q74" s="660"/>
      <c r="R74" s="660"/>
      <c r="S74" s="660"/>
      <c r="T74" s="660"/>
      <c r="U74" s="660"/>
      <c r="V74" s="660"/>
      <c r="W74" s="660"/>
      <c r="X74" s="660"/>
      <c r="Y74" s="660"/>
      <c r="Z74" s="660"/>
      <c r="AA74" s="660"/>
      <c r="AB74" s="660"/>
      <c r="AC74" s="660"/>
      <c r="AD74" s="660"/>
      <c r="AE74" s="660"/>
      <c r="AF74" s="660"/>
      <c r="AG74" s="660"/>
      <c r="AH74" s="660"/>
      <c r="AI74" s="660"/>
      <c r="AJ74" s="660"/>
      <c r="AK74" s="660"/>
      <c r="AL74" s="660"/>
      <c r="AM74" s="334"/>
      <c r="AN74" s="232"/>
      <c r="AO74" s="232"/>
      <c r="AP74" s="232"/>
      <c r="AQ74" s="103"/>
    </row>
    <row r="75" spans="1:43" ht="6" customHeight="1" thickBot="1" x14ac:dyDescent="0.25">
      <c r="A75" s="104"/>
      <c r="B75" s="332"/>
      <c r="C75" s="86"/>
      <c r="D75" s="87"/>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6"/>
      <c r="AN75" s="85"/>
      <c r="AO75" s="85"/>
      <c r="AP75" s="85"/>
      <c r="AQ75" s="106"/>
    </row>
    <row r="76" spans="1:43" ht="6" customHeight="1" x14ac:dyDescent="0.2">
      <c r="A76" s="211"/>
      <c r="B76" s="383"/>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row>
  </sheetData>
  <sheetProtection formatCells="0" formatRows="0" insertRows="0" deleteRows="0"/>
  <mergeCells count="26">
    <mergeCell ref="E26:T28"/>
    <mergeCell ref="E38:T39"/>
    <mergeCell ref="E42:T44"/>
    <mergeCell ref="E74:AL74"/>
    <mergeCell ref="E19:AP20"/>
    <mergeCell ref="H21:AP23"/>
    <mergeCell ref="E70:T71"/>
    <mergeCell ref="E63:T67"/>
    <mergeCell ref="E57:T58"/>
    <mergeCell ref="E59:T60"/>
    <mergeCell ref="E21:G23"/>
    <mergeCell ref="E50:T54"/>
    <mergeCell ref="E45:T46"/>
    <mergeCell ref="AP57:AP58"/>
    <mergeCell ref="AP43:AP44"/>
    <mergeCell ref="E33:T35"/>
    <mergeCell ref="A1:AQ1"/>
    <mergeCell ref="E9:G12"/>
    <mergeCell ref="Y9:AA12"/>
    <mergeCell ref="L7:R7"/>
    <mergeCell ref="E3:T3"/>
    <mergeCell ref="W3:AL3"/>
    <mergeCell ref="AO3:AP3"/>
    <mergeCell ref="H9:V12"/>
    <mergeCell ref="E5:L5"/>
    <mergeCell ref="AC9:AP12"/>
  </mergeCells>
  <printOptions horizontalCentered="1"/>
  <pageMargins left="0.5" right="0.5" top="0.5" bottom="0.5" header="0.3" footer="0.3"/>
  <pageSetup paperSize="9" scale="98" orientation="portrait" r:id="rId1"/>
  <headerFooter>
    <oddFooter>&amp;CW-&amp;P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VMX3MACP777Z-1201013908-6220</_dlc_DocId>
    <_dlc_DocIdUrl xmlns="d16efad5-0601-4cf0-b7c2-89968258c777">
      <Url>https://icfonline.sharepoint.com/sites/ihd-dhs/Standard8/_layouts/15/DocIdRedir.aspx?ID=VMX3MACP777Z-1201013908-6220</Url>
      <Description>VMX3MACP777Z-1201013908-6220</Description>
    </_dlc_DocIdUrl>
    <SharedWithUsers xmlns="d16efad5-0601-4cf0-b7c2-89968258c777">
      <UserInfo>
        <DisplayName>Arrington, Suzanne</DisplayName>
        <AccountId>6008</AccountId>
        <AccountType/>
      </UserInfo>
      <UserInfo>
        <DisplayName>Winner, Michelle</DisplayName>
        <AccountId>186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9E0BC70FB04E14C8ED45C26FF73C393" ma:contentTypeVersion="535" ma:contentTypeDescription="Create a new document." ma:contentTypeScope="" ma:versionID="1a4879245aeaf315472c738f78c34c73">
  <xsd:schema xmlns:xsd="http://www.w3.org/2001/XMLSchema" xmlns:xs="http://www.w3.org/2001/XMLSchema" xmlns:p="http://schemas.microsoft.com/office/2006/metadata/properties" xmlns:ns2="d16efad5-0601-4cf0-b7c2-89968258c777" xmlns:ns3="d58a30a2-7d65-49ea-9133-261ce59728b8" targetNamespace="http://schemas.microsoft.com/office/2006/metadata/properties" ma:root="true" ma:fieldsID="00bafadfb022bf6519c00dc9da116f57" ns2:_="" ns3:_="">
    <xsd:import namespace="d16efad5-0601-4cf0-b7c2-89968258c777"/>
    <xsd:import namespace="d58a30a2-7d65-49ea-9133-261ce59728b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8a30a2-7d65-49ea-9133-261ce59728b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8D4CE0-3DEE-4FF5-B47A-0F96A4305F48}">
  <ds:schemaRefs>
    <ds:schemaRef ds:uri="http://schemas.microsoft.com/office/2006/metadata/properties"/>
    <ds:schemaRef ds:uri="http://schemas.microsoft.com/office/infopath/2007/PartnerControls"/>
    <ds:schemaRef ds:uri="d16efad5-0601-4cf0-b7c2-89968258c777"/>
  </ds:schemaRefs>
</ds:datastoreItem>
</file>

<file path=customXml/itemProps2.xml><?xml version="1.0" encoding="utf-8"?>
<ds:datastoreItem xmlns:ds="http://schemas.openxmlformats.org/officeDocument/2006/customXml" ds:itemID="{4FC432DF-0E50-4C45-84BA-D5C18B9B5916}">
  <ds:schemaRefs>
    <ds:schemaRef ds:uri="http://schemas.microsoft.com/sharepoint/v3/contenttype/forms"/>
  </ds:schemaRefs>
</ds:datastoreItem>
</file>

<file path=customXml/itemProps3.xml><?xml version="1.0" encoding="utf-8"?>
<ds:datastoreItem xmlns:ds="http://schemas.openxmlformats.org/officeDocument/2006/customXml" ds:itemID="{F7179F3B-04A8-46EB-976B-860CC9EB1511}">
  <ds:schemaRefs>
    <ds:schemaRef ds:uri="http://schemas.microsoft.com/sharepoint/events"/>
  </ds:schemaRefs>
</ds:datastoreItem>
</file>

<file path=customXml/itemProps4.xml><?xml version="1.0" encoding="utf-8"?>
<ds:datastoreItem xmlns:ds="http://schemas.openxmlformats.org/officeDocument/2006/customXml" ds:itemID="{FDCD99EA-DB03-4942-9C48-20BA4F6BA2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50</vt:i4>
      </vt:variant>
    </vt:vector>
  </HeadingPairs>
  <TitlesOfParts>
    <vt:vector size="76" baseType="lpstr">
      <vt:lpstr>Cover</vt:lpstr>
      <vt:lpstr>1</vt:lpstr>
      <vt:lpstr>2-1</vt:lpstr>
      <vt:lpstr>2-2</vt:lpstr>
      <vt:lpstr>2-3</vt:lpstr>
      <vt:lpstr>3-1</vt:lpstr>
      <vt:lpstr>3-2</vt:lpstr>
      <vt:lpstr>3-3 (PAPER)</vt:lpstr>
      <vt:lpstr>3-3 (CAPI)</vt:lpstr>
      <vt:lpstr>3-4</vt:lpstr>
      <vt:lpstr>3 FN</vt:lpstr>
      <vt:lpstr>4</vt:lpstr>
      <vt:lpstr>5</vt:lpstr>
      <vt:lpstr>5 FN</vt:lpstr>
      <vt:lpstr>6-1</vt:lpstr>
      <vt:lpstr>6-2</vt:lpstr>
      <vt:lpstr>6 FN</vt:lpstr>
      <vt:lpstr>7</vt:lpstr>
      <vt:lpstr>8</vt:lpstr>
      <vt:lpstr>9</vt:lpstr>
      <vt:lpstr>10</vt:lpstr>
      <vt:lpstr>11</vt:lpstr>
      <vt:lpstr>Calendar</vt:lpstr>
      <vt:lpstr>Int.Obs.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'1'!Print_Area</vt:lpstr>
      <vt:lpstr>'10'!Print_Area</vt:lpstr>
      <vt:lpstr>'11'!Print_Area</vt:lpstr>
      <vt:lpstr>'2-1'!Print_Area</vt:lpstr>
      <vt:lpstr>'2-2'!Print_Area</vt:lpstr>
      <vt:lpstr>'2-3'!Print_Area</vt:lpstr>
      <vt:lpstr>'3 FN'!Print_Area</vt:lpstr>
      <vt:lpstr>'3-1'!Print_Area</vt:lpstr>
      <vt:lpstr>'3-2'!Print_Area</vt:lpstr>
      <vt:lpstr>'3-3 (CAPI)'!Print_Area</vt:lpstr>
      <vt:lpstr>'3-3 (PAPER)'!Print_Area</vt:lpstr>
      <vt:lpstr>'3-4'!Print_Area</vt:lpstr>
      <vt:lpstr>'4'!Print_Area</vt:lpstr>
      <vt:lpstr>'5'!Print_Area</vt:lpstr>
      <vt:lpstr>'5 FN'!Print_Area</vt:lpstr>
      <vt:lpstr>'6 FN'!Print_Area</vt:lpstr>
      <vt:lpstr>'6-1'!Print_Area</vt:lpstr>
      <vt:lpstr>'6-2'!Print_Area</vt:lpstr>
      <vt:lpstr>'7'!Print_Area</vt:lpstr>
      <vt:lpstr>'8'!Print_Area</vt:lpstr>
      <vt:lpstr>'9'!Print_Area</vt:lpstr>
      <vt:lpstr>Calendar!Print_Area</vt:lpstr>
      <vt:lpstr>Cover!Print_Area</vt:lpstr>
      <vt:lpstr>Int.Obs.!Print_Area</vt:lpstr>
      <vt:lpstr>'1'!Print_Titles</vt:lpstr>
      <vt:lpstr>'10'!Print_Titles</vt:lpstr>
      <vt:lpstr>'11'!Print_Titles</vt:lpstr>
      <vt:lpstr>'2-1'!Print_Titles</vt:lpstr>
      <vt:lpstr>'2-3'!Print_Titles</vt:lpstr>
      <vt:lpstr>'3-1'!Print_Titles</vt:lpstr>
      <vt:lpstr>'3-2'!Print_Titles</vt:lpstr>
      <vt:lpstr>'3-3 (PAPER)'!Print_Titles</vt:lpstr>
      <vt:lpstr>'3-4'!Print_Titles</vt:lpstr>
      <vt:lpstr>'4'!Print_Titles</vt:lpstr>
      <vt:lpstr>'5'!Print_Titles</vt:lpstr>
      <vt:lpstr>'6-1'!Print_Titles</vt:lpstr>
      <vt:lpstr>'6-2'!Print_Titles</vt:lpstr>
      <vt:lpstr>'7'!Print_Titles</vt:lpstr>
      <vt:lpstr>'8'!Print_Titles</vt:lpstr>
      <vt:lpstr>'9'!Print_Titles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Fishel, Joy</cp:lastModifiedBy>
  <cp:revision/>
  <cp:lastPrinted>2022-04-09T00:57:14Z</cp:lastPrinted>
  <dcterms:created xsi:type="dcterms:W3CDTF">2014-06-19T20:45:36Z</dcterms:created>
  <dcterms:modified xsi:type="dcterms:W3CDTF">2022-04-09T01:02:30Z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0x010100A9E0BC70FB04E14C8ED45C26FF73C393</vt:lpwstr>
  </property>
  <property fmtid="{D5CDD505-2E9C-101B-9397-08002B2CF9AE}" pid="3" name="_dlc_DocIdItemGuid">
    <vt:lpwstr>426677c5-2185-436f-a84d-0bf974b401bb</vt:lpwstr>
  </property>
</Properties>
</file>